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codeName="ThisWorkbook" autoCompressPictures="0"/>
  <bookViews>
    <workbookView xWindow="0" yWindow="40" windowWidth="15480" windowHeight="11640" firstSheet="3" activeTab="5"/>
  </bookViews>
  <sheets>
    <sheet name="basic_info" sheetId="4" r:id="rId1"/>
    <sheet name="facilities" sheetId="5" r:id="rId2"/>
    <sheet name="raw_materials" sheetId="6" r:id="rId3"/>
    <sheet name="shipping_manufacturing" sheetId="7" r:id="rId4"/>
    <sheet name="pricing" sheetId="8" r:id="rId5"/>
    <sheet name="annual_report" sheetId="20" r:id="rId6"/>
    <sheet name="grove" sheetId="19" r:id="rId7"/>
    <sheet name="P01" sheetId="18" r:id="rId8"/>
    <sheet name="P05" sheetId="17" r:id="rId9"/>
    <sheet name="P07" sheetId="16" r:id="rId10"/>
    <sheet name="S15" sheetId="15" r:id="rId11"/>
    <sheet name="S61" sheetId="14" r:id="rId12"/>
    <sheet name="ORA" sheetId="13" r:id="rId13"/>
    <sheet name="POJ" sheetId="12" r:id="rId14"/>
    <sheet name="ROJ" sheetId="11" r:id="rId15"/>
    <sheet name="FCOJ" sheetId="10" r:id="rId16"/>
    <sheet name="market" sheetId="9" r:id="rId17"/>
  </sheets>
  <definedNames>
    <definedName name="AddColumn1">shipping_manufacturing!$I$4:$I$12</definedName>
    <definedName name="AddColumn2">shipping_manufacturing!$I$16:$I$20</definedName>
    <definedName name="AddColumn3">shipping_manufacturing!$J$24:$J$30</definedName>
    <definedName name="AddRow3">shipping_manufacturing!$B$30</definedName>
    <definedName name="AddRow4">shipping_manufacturing!$B$38</definedName>
    <definedName name="Table1">shipping_manufacturing!$B$4</definedName>
    <definedName name="Table2">shipping_manufacturing!$B$16</definedName>
    <definedName name="Table3">shipping_manufacturing!$B$24</definedName>
    <definedName name="Table4">shipping_manufacturing!$B$34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6" i="20" l="1"/>
  <c r="S15" i="20"/>
  <c r="S14" i="20"/>
  <c r="T19" i="20"/>
  <c r="D109" i="12"/>
  <c r="D120" i="12"/>
  <c r="D110" i="12"/>
  <c r="D121" i="12"/>
  <c r="D111" i="12"/>
  <c r="D122" i="12"/>
  <c r="D112" i="12"/>
  <c r="D123" i="12"/>
  <c r="D113" i="12"/>
  <c r="D124" i="12"/>
  <c r="D114" i="12"/>
  <c r="D125" i="12"/>
  <c r="D115" i="12"/>
  <c r="D126" i="12"/>
  <c r="D127" i="12"/>
  <c r="E109" i="12"/>
  <c r="E120" i="12"/>
  <c r="E110" i="12"/>
  <c r="E121" i="12"/>
  <c r="E111" i="12"/>
  <c r="E122" i="12"/>
  <c r="E112" i="12"/>
  <c r="E123" i="12"/>
  <c r="E113" i="12"/>
  <c r="E124" i="12"/>
  <c r="E114" i="12"/>
  <c r="E125" i="12"/>
  <c r="E115" i="12"/>
  <c r="E126" i="12"/>
  <c r="E127" i="12"/>
  <c r="F109" i="12"/>
  <c r="F120" i="12"/>
  <c r="F110" i="12"/>
  <c r="F121" i="12"/>
  <c r="F111" i="12"/>
  <c r="F122" i="12"/>
  <c r="F112" i="12"/>
  <c r="F123" i="12"/>
  <c r="F113" i="12"/>
  <c r="F124" i="12"/>
  <c r="F114" i="12"/>
  <c r="F125" i="12"/>
  <c r="F115" i="12"/>
  <c r="F126" i="12"/>
  <c r="F127" i="12"/>
  <c r="G109" i="12"/>
  <c r="G120" i="12"/>
  <c r="G110" i="12"/>
  <c r="G121" i="12"/>
  <c r="G111" i="12"/>
  <c r="G122" i="12"/>
  <c r="G112" i="12"/>
  <c r="G123" i="12"/>
  <c r="G113" i="12"/>
  <c r="G124" i="12"/>
  <c r="G114" i="12"/>
  <c r="G125" i="12"/>
  <c r="G115" i="12"/>
  <c r="G126" i="12"/>
  <c r="G127" i="12"/>
  <c r="H109" i="12"/>
  <c r="H120" i="12"/>
  <c r="H110" i="12"/>
  <c r="H121" i="12"/>
  <c r="H111" i="12"/>
  <c r="H122" i="12"/>
  <c r="H112" i="12"/>
  <c r="H123" i="12"/>
  <c r="H113" i="12"/>
  <c r="H124" i="12"/>
  <c r="H114" i="12"/>
  <c r="H125" i="12"/>
  <c r="H115" i="12"/>
  <c r="H126" i="12"/>
  <c r="H127" i="12"/>
  <c r="I109" i="12"/>
  <c r="I120" i="12"/>
  <c r="I110" i="12"/>
  <c r="I121" i="12"/>
  <c r="I111" i="12"/>
  <c r="I122" i="12"/>
  <c r="I112" i="12"/>
  <c r="I123" i="12"/>
  <c r="I113" i="12"/>
  <c r="I124" i="12"/>
  <c r="I114" i="12"/>
  <c r="I125" i="12"/>
  <c r="I115" i="12"/>
  <c r="I126" i="12"/>
  <c r="I127" i="12"/>
  <c r="J109" i="12"/>
  <c r="J120" i="12"/>
  <c r="J110" i="12"/>
  <c r="J121" i="12"/>
  <c r="J111" i="12"/>
  <c r="J122" i="12"/>
  <c r="J112" i="12"/>
  <c r="J123" i="12"/>
  <c r="J113" i="12"/>
  <c r="J124" i="12"/>
  <c r="J114" i="12"/>
  <c r="J125" i="12"/>
  <c r="J115" i="12"/>
  <c r="J126" i="12"/>
  <c r="J127" i="12"/>
  <c r="K109" i="12"/>
  <c r="K120" i="12"/>
  <c r="K110" i="12"/>
  <c r="K121" i="12"/>
  <c r="K111" i="12"/>
  <c r="K122" i="12"/>
  <c r="K112" i="12"/>
  <c r="K123" i="12"/>
  <c r="K113" i="12"/>
  <c r="K124" i="12"/>
  <c r="K114" i="12"/>
  <c r="K125" i="12"/>
  <c r="K115" i="12"/>
  <c r="K126" i="12"/>
  <c r="K127" i="12"/>
  <c r="L109" i="12"/>
  <c r="L120" i="12"/>
  <c r="L110" i="12"/>
  <c r="L121" i="12"/>
  <c r="L111" i="12"/>
  <c r="L122" i="12"/>
  <c r="L112" i="12"/>
  <c r="L123" i="12"/>
  <c r="L113" i="12"/>
  <c r="L124" i="12"/>
  <c r="L114" i="12"/>
  <c r="L125" i="12"/>
  <c r="L115" i="12"/>
  <c r="L126" i="12"/>
  <c r="L127" i="12"/>
  <c r="M109" i="12"/>
  <c r="M120" i="12"/>
  <c r="M110" i="12"/>
  <c r="M121" i="12"/>
  <c r="M111" i="12"/>
  <c r="M122" i="12"/>
  <c r="M112" i="12"/>
  <c r="M123" i="12"/>
  <c r="M113" i="12"/>
  <c r="M124" i="12"/>
  <c r="M114" i="12"/>
  <c r="M125" i="12"/>
  <c r="M115" i="12"/>
  <c r="M126" i="12"/>
  <c r="M127" i="12"/>
  <c r="N109" i="12"/>
  <c r="N120" i="12"/>
  <c r="N110" i="12"/>
  <c r="N121" i="12"/>
  <c r="N111" i="12"/>
  <c r="N122" i="12"/>
  <c r="N112" i="12"/>
  <c r="N123" i="12"/>
  <c r="N113" i="12"/>
  <c r="N124" i="12"/>
  <c r="N114" i="12"/>
  <c r="N125" i="12"/>
  <c r="N115" i="12"/>
  <c r="N126" i="12"/>
  <c r="N127" i="12"/>
  <c r="O109" i="12"/>
  <c r="O120" i="12"/>
  <c r="O110" i="12"/>
  <c r="O121" i="12"/>
  <c r="O111" i="12"/>
  <c r="O122" i="12"/>
  <c r="O112" i="12"/>
  <c r="O123" i="12"/>
  <c r="O113" i="12"/>
  <c r="O124" i="12"/>
  <c r="O114" i="12"/>
  <c r="O125" i="12"/>
  <c r="O115" i="12"/>
  <c r="O126" i="12"/>
  <c r="O127" i="12"/>
  <c r="S8" i="20"/>
  <c r="H40" i="20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H39" i="20"/>
  <c r="H34" i="20"/>
  <c r="S39" i="20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H38" i="20"/>
  <c r="H35" i="20"/>
  <c r="S42" i="20"/>
  <c r="H33" i="20"/>
  <c r="S36" i="20"/>
  <c r="H30" i="20"/>
  <c r="H29" i="20"/>
  <c r="H28" i="20"/>
  <c r="S40" i="20"/>
  <c r="H27" i="20"/>
  <c r="S37" i="20"/>
  <c r="H24" i="20"/>
  <c r="H23" i="20"/>
  <c r="P36" i="6"/>
  <c r="H15" i="20"/>
  <c r="P30" i="6"/>
  <c r="H14" i="20"/>
  <c r="H13" i="20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H8" i="20"/>
  <c r="AZ170" i="14"/>
  <c r="AZ121" i="14"/>
  <c r="AZ108" i="14"/>
  <c r="AZ99" i="14"/>
  <c r="AZ92" i="14"/>
  <c r="AZ170" i="15"/>
  <c r="AZ121" i="15"/>
  <c r="AZ108" i="15"/>
  <c r="AZ99" i="15"/>
  <c r="AZ92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AZ42" i="16"/>
  <c r="AZ43" i="16"/>
  <c r="AZ53" i="16"/>
  <c r="AZ54" i="16"/>
  <c r="AZ42" i="17"/>
  <c r="AZ43" i="17"/>
  <c r="AZ53" i="17"/>
  <c r="AZ54" i="17"/>
  <c r="AZ42" i="18"/>
  <c r="AZ43" i="18"/>
  <c r="AZ53" i="18"/>
  <c r="AZ54" i="18"/>
  <c r="T25" i="2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AZ14" i="14"/>
  <c r="AY259" i="14"/>
  <c r="AY181" i="14"/>
  <c r="AY179" i="14"/>
  <c r="AY175" i="14"/>
  <c r="AY177" i="14"/>
  <c r="AY260" i="14"/>
  <c r="AY14" i="14"/>
  <c r="AX259" i="14"/>
  <c r="AX181" i="14"/>
  <c r="AX179" i="14"/>
  <c r="AX177" i="14"/>
  <c r="AX175" i="14"/>
  <c r="AX260" i="14"/>
  <c r="AX14" i="14"/>
  <c r="AW259" i="14"/>
  <c r="AW181" i="14"/>
  <c r="AW179" i="14"/>
  <c r="AW177" i="14"/>
  <c r="AW175" i="14"/>
  <c r="AW260" i="14"/>
  <c r="AW14" i="14"/>
  <c r="AV259" i="14"/>
  <c r="AV181" i="14"/>
  <c r="AV179" i="14"/>
  <c r="AV177" i="14"/>
  <c r="AV175" i="14"/>
  <c r="AV14" i="14"/>
  <c r="AU259" i="14"/>
  <c r="AU181" i="14"/>
  <c r="AU179" i="14"/>
  <c r="AU175" i="14"/>
  <c r="AU177" i="14"/>
  <c r="AU260" i="14"/>
  <c r="AU14" i="14"/>
  <c r="AT259" i="14"/>
  <c r="AT181" i="14"/>
  <c r="AT179" i="14"/>
  <c r="AT177" i="14"/>
  <c r="AT175" i="14"/>
  <c r="AT260" i="14"/>
  <c r="AT14" i="14"/>
  <c r="AS259" i="14"/>
  <c r="AS181" i="14"/>
  <c r="AS179" i="14"/>
  <c r="AS177" i="14"/>
  <c r="AS175" i="14"/>
  <c r="AS260" i="14"/>
  <c r="AS14" i="14"/>
  <c r="AR259" i="14"/>
  <c r="AR181" i="14"/>
  <c r="AR179" i="14"/>
  <c r="AR177" i="14"/>
  <c r="AR175" i="14"/>
  <c r="AR260" i="14"/>
  <c r="AR14" i="14"/>
  <c r="AQ259" i="14"/>
  <c r="AQ181" i="14"/>
  <c r="AQ179" i="14"/>
  <c r="AQ175" i="14"/>
  <c r="AQ177" i="14"/>
  <c r="AQ260" i="14"/>
  <c r="AQ14" i="14"/>
  <c r="AP259" i="14"/>
  <c r="AP181" i="14"/>
  <c r="AP179" i="14"/>
  <c r="AP175" i="14"/>
  <c r="AP177" i="14"/>
  <c r="AP260" i="14"/>
  <c r="AP14" i="14"/>
  <c r="AO259" i="14"/>
  <c r="AO181" i="14"/>
  <c r="AO179" i="14"/>
  <c r="AO177" i="14"/>
  <c r="AO175" i="14"/>
  <c r="AO260" i="14"/>
  <c r="AO14" i="14"/>
  <c r="AN259" i="14"/>
  <c r="AN181" i="14"/>
  <c r="AN179" i="14"/>
  <c r="AN177" i="14"/>
  <c r="AN175" i="14"/>
  <c r="AN14" i="14"/>
  <c r="AM259" i="14"/>
  <c r="AM181" i="14"/>
  <c r="AM179" i="14"/>
  <c r="AM175" i="14"/>
  <c r="AM177" i="14"/>
  <c r="AM260" i="14"/>
  <c r="AM14" i="14"/>
  <c r="AL259" i="14"/>
  <c r="AL181" i="14"/>
  <c r="AL179" i="14"/>
  <c r="AL177" i="14"/>
  <c r="AL175" i="14"/>
  <c r="AL260" i="14"/>
  <c r="AL14" i="14"/>
  <c r="AK259" i="14"/>
  <c r="AK181" i="14"/>
  <c r="AK179" i="14"/>
  <c r="AK177" i="14"/>
  <c r="AK175" i="14"/>
  <c r="AK14" i="14"/>
  <c r="AJ259" i="14"/>
  <c r="AJ181" i="14"/>
  <c r="AJ179" i="14"/>
  <c r="AJ177" i="14"/>
  <c r="AJ175" i="14"/>
  <c r="AJ260" i="14"/>
  <c r="AJ14" i="14"/>
  <c r="AI259" i="14"/>
  <c r="AI181" i="14"/>
  <c r="AI179" i="14"/>
  <c r="AI175" i="14"/>
  <c r="AI177" i="14"/>
  <c r="AI260" i="14"/>
  <c r="AI14" i="14"/>
  <c r="AH259" i="14"/>
  <c r="AH181" i="14"/>
  <c r="AH179" i="14"/>
  <c r="AH175" i="14"/>
  <c r="AH177" i="14"/>
  <c r="AH260" i="14"/>
  <c r="AH14" i="14"/>
  <c r="AG259" i="14"/>
  <c r="AG181" i="14"/>
  <c r="AG179" i="14"/>
  <c r="AG177" i="14"/>
  <c r="AG175" i="14"/>
  <c r="AG260" i="14"/>
  <c r="AG14" i="14"/>
  <c r="AF259" i="14"/>
  <c r="AF181" i="14"/>
  <c r="AF179" i="14"/>
  <c r="AF177" i="14"/>
  <c r="AF175" i="14"/>
  <c r="AF260" i="14"/>
  <c r="AF14" i="14"/>
  <c r="AE259" i="14"/>
  <c r="AE181" i="14"/>
  <c r="AE179" i="14"/>
  <c r="AE175" i="14"/>
  <c r="AE177" i="14"/>
  <c r="AE260" i="14"/>
  <c r="AE14" i="14"/>
  <c r="AD259" i="14"/>
  <c r="AD181" i="14"/>
  <c r="AD179" i="14"/>
  <c r="AD175" i="14"/>
  <c r="AD177" i="14"/>
  <c r="AD260" i="14"/>
  <c r="AD14" i="14"/>
  <c r="AC259" i="14"/>
  <c r="AC181" i="14"/>
  <c r="AC179" i="14"/>
  <c r="AC177" i="14"/>
  <c r="AC175" i="14"/>
  <c r="AC260" i="14"/>
  <c r="AC14" i="14"/>
  <c r="AB259" i="14"/>
  <c r="AB181" i="14"/>
  <c r="AB179" i="14"/>
  <c r="AB177" i="14"/>
  <c r="AB175" i="14"/>
  <c r="AB260" i="14"/>
  <c r="AB14" i="14"/>
  <c r="AA259" i="14"/>
  <c r="AA181" i="14"/>
  <c r="AA179" i="14"/>
  <c r="AA177" i="14"/>
  <c r="AA175" i="14"/>
  <c r="AA14" i="14"/>
  <c r="Z259" i="14"/>
  <c r="Z181" i="14"/>
  <c r="Z179" i="14"/>
  <c r="Z175" i="14"/>
  <c r="Z177" i="14"/>
  <c r="Z260" i="14"/>
  <c r="Z14" i="14"/>
  <c r="Y259" i="14"/>
  <c r="Y181" i="14"/>
  <c r="Y179" i="14"/>
  <c r="Y177" i="14"/>
  <c r="Y175" i="14"/>
  <c r="Y260" i="14"/>
  <c r="Y14" i="14"/>
  <c r="X259" i="14"/>
  <c r="X181" i="14"/>
  <c r="X179" i="14"/>
  <c r="X177" i="14"/>
  <c r="X175" i="14"/>
  <c r="X14" i="14"/>
  <c r="W259" i="14"/>
  <c r="W181" i="14"/>
  <c r="W179" i="14"/>
  <c r="W175" i="14"/>
  <c r="W177" i="14"/>
  <c r="W260" i="14"/>
  <c r="W14" i="14"/>
  <c r="V259" i="14"/>
  <c r="V181" i="14"/>
  <c r="V179" i="14"/>
  <c r="V177" i="14"/>
  <c r="V175" i="14"/>
  <c r="V260" i="14"/>
  <c r="V14" i="14"/>
  <c r="U259" i="14"/>
  <c r="U181" i="14"/>
  <c r="U179" i="14"/>
  <c r="U177" i="14"/>
  <c r="U175" i="14"/>
  <c r="U14" i="14"/>
  <c r="T259" i="14"/>
  <c r="T181" i="14"/>
  <c r="T179" i="14"/>
  <c r="T177" i="14"/>
  <c r="T175" i="14"/>
  <c r="T14" i="14"/>
  <c r="S259" i="14"/>
  <c r="S181" i="14"/>
  <c r="S179" i="14"/>
  <c r="S175" i="14"/>
  <c r="S177" i="14"/>
  <c r="S260" i="14"/>
  <c r="S14" i="14"/>
  <c r="R259" i="14"/>
  <c r="R181" i="14"/>
  <c r="R179" i="14"/>
  <c r="R177" i="14"/>
  <c r="R175" i="14"/>
  <c r="R260" i="14"/>
  <c r="R14" i="14"/>
  <c r="Q259" i="14"/>
  <c r="Q181" i="14"/>
  <c r="Q179" i="14"/>
  <c r="Q177" i="14"/>
  <c r="Q175" i="14"/>
  <c r="Q260" i="14"/>
  <c r="Q14" i="14"/>
  <c r="P259" i="14"/>
  <c r="P181" i="14"/>
  <c r="P179" i="14"/>
  <c r="P177" i="14"/>
  <c r="P175" i="14"/>
  <c r="P14" i="14"/>
  <c r="O259" i="14"/>
  <c r="O181" i="14"/>
  <c r="O179" i="14"/>
  <c r="O175" i="14"/>
  <c r="O177" i="14"/>
  <c r="O260" i="14"/>
  <c r="O14" i="14"/>
  <c r="N259" i="14"/>
  <c r="N181" i="14"/>
  <c r="N179" i="14"/>
  <c r="N177" i="14"/>
  <c r="N175" i="14"/>
  <c r="N260" i="14"/>
  <c r="N14" i="14"/>
  <c r="M259" i="14"/>
  <c r="M181" i="14"/>
  <c r="M179" i="14"/>
  <c r="M177" i="14"/>
  <c r="M175" i="14"/>
  <c r="M14" i="14"/>
  <c r="L259" i="14"/>
  <c r="L181" i="14"/>
  <c r="L179" i="14"/>
  <c r="L177" i="14"/>
  <c r="L175" i="14"/>
  <c r="L260" i="14"/>
  <c r="L14" i="14"/>
  <c r="K259" i="14"/>
  <c r="K181" i="14"/>
  <c r="K179" i="14"/>
  <c r="K175" i="14"/>
  <c r="K177" i="14"/>
  <c r="K260" i="14"/>
  <c r="K14" i="14"/>
  <c r="J259" i="14"/>
  <c r="J181" i="14"/>
  <c r="J179" i="14"/>
  <c r="J175" i="14"/>
  <c r="J177" i="14"/>
  <c r="J260" i="14"/>
  <c r="J14" i="14"/>
  <c r="I259" i="14"/>
  <c r="I181" i="14"/>
  <c r="I179" i="14"/>
  <c r="I177" i="14"/>
  <c r="I175" i="14"/>
  <c r="I14" i="14"/>
  <c r="H259" i="14"/>
  <c r="H181" i="14"/>
  <c r="H179" i="14"/>
  <c r="H177" i="14"/>
  <c r="H175" i="14"/>
  <c r="H14" i="14"/>
  <c r="G259" i="14"/>
  <c r="G181" i="14"/>
  <c r="G179" i="14"/>
  <c r="G175" i="14"/>
  <c r="G177" i="14"/>
  <c r="G260" i="14"/>
  <c r="G14" i="14"/>
  <c r="F259" i="14"/>
  <c r="F181" i="14"/>
  <c r="F179" i="14"/>
  <c r="F177" i="14"/>
  <c r="F175" i="14"/>
  <c r="F260" i="14"/>
  <c r="F14" i="14"/>
  <c r="E259" i="14"/>
  <c r="E181" i="14"/>
  <c r="E179" i="14"/>
  <c r="E177" i="14"/>
  <c r="E175" i="14"/>
  <c r="E14" i="14"/>
  <c r="D181" i="14"/>
  <c r="D179" i="14"/>
  <c r="D177" i="14"/>
  <c r="D175" i="14"/>
  <c r="AY259" i="15"/>
  <c r="AY181" i="15"/>
  <c r="AY179" i="15"/>
  <c r="AY175" i="15"/>
  <c r="AY177" i="15"/>
  <c r="AY260" i="15"/>
  <c r="AX259" i="15"/>
  <c r="AX181" i="15"/>
  <c r="AX179" i="15"/>
  <c r="AX177" i="15"/>
  <c r="AX175" i="15"/>
  <c r="AX260" i="15"/>
  <c r="AW259" i="15"/>
  <c r="AW181" i="15"/>
  <c r="AW179" i="15"/>
  <c r="AW177" i="15"/>
  <c r="AW175" i="15"/>
  <c r="AW260" i="15"/>
  <c r="AV259" i="15"/>
  <c r="AV181" i="15"/>
  <c r="AV179" i="15"/>
  <c r="AV177" i="15"/>
  <c r="AV175" i="15"/>
  <c r="AU259" i="15"/>
  <c r="AU181" i="15"/>
  <c r="AU179" i="15"/>
  <c r="AU175" i="15"/>
  <c r="AU177" i="15"/>
  <c r="AU260" i="15"/>
  <c r="AT259" i="15"/>
  <c r="AT181" i="15"/>
  <c r="AT179" i="15"/>
  <c r="AT177" i="15"/>
  <c r="AT175" i="15"/>
  <c r="AT260" i="15"/>
  <c r="AS259" i="15"/>
  <c r="AS181" i="15"/>
  <c r="AS179" i="15"/>
  <c r="AS177" i="15"/>
  <c r="AS175" i="15"/>
  <c r="AS260" i="15"/>
  <c r="AR259" i="15"/>
  <c r="AR181" i="15"/>
  <c r="AR179" i="15"/>
  <c r="AR177" i="15"/>
  <c r="AR175" i="15"/>
  <c r="AR260" i="15"/>
  <c r="AQ259" i="15"/>
  <c r="AQ181" i="15"/>
  <c r="AQ179" i="15"/>
  <c r="AQ175" i="15"/>
  <c r="AQ177" i="15"/>
  <c r="AQ260" i="15"/>
  <c r="AP259" i="15"/>
  <c r="AP181" i="15"/>
  <c r="AP179" i="15"/>
  <c r="AP175" i="15"/>
  <c r="AP177" i="15"/>
  <c r="AP260" i="15"/>
  <c r="AO259" i="15"/>
  <c r="AO181" i="15"/>
  <c r="AO179" i="15"/>
  <c r="AO177" i="15"/>
  <c r="AO175" i="15"/>
  <c r="AO260" i="15"/>
  <c r="AN259" i="15"/>
  <c r="AN181" i="15"/>
  <c r="AN179" i="15"/>
  <c r="AN177" i="15"/>
  <c r="AN175" i="15"/>
  <c r="AM259" i="15"/>
  <c r="AM181" i="15"/>
  <c r="AM179" i="15"/>
  <c r="AM175" i="15"/>
  <c r="AM177" i="15"/>
  <c r="AM260" i="15"/>
  <c r="AL259" i="15"/>
  <c r="AL181" i="15"/>
  <c r="AL179" i="15"/>
  <c r="AL177" i="15"/>
  <c r="AL175" i="15"/>
  <c r="AL260" i="15"/>
  <c r="AK259" i="15"/>
  <c r="AK181" i="15"/>
  <c r="AK179" i="15"/>
  <c r="AK177" i="15"/>
  <c r="AK175" i="15"/>
  <c r="AJ259" i="15"/>
  <c r="AJ181" i="15"/>
  <c r="AJ179" i="15"/>
  <c r="AJ177" i="15"/>
  <c r="AJ175" i="15"/>
  <c r="AI259" i="15"/>
  <c r="AI181" i="15"/>
  <c r="AI179" i="15"/>
  <c r="AI175" i="15"/>
  <c r="AI177" i="15"/>
  <c r="AI260" i="15"/>
  <c r="AH259" i="15"/>
  <c r="AH181" i="15"/>
  <c r="AH179" i="15"/>
  <c r="AH177" i="15"/>
  <c r="AH175" i="15"/>
  <c r="AH260" i="15"/>
  <c r="AG259" i="15"/>
  <c r="AG181" i="15"/>
  <c r="AG179" i="15"/>
  <c r="AG177" i="15"/>
  <c r="AG175" i="15"/>
  <c r="AG260" i="15"/>
  <c r="AF259" i="15"/>
  <c r="AF181" i="15"/>
  <c r="AF179" i="15"/>
  <c r="AF177" i="15"/>
  <c r="AF175" i="15"/>
  <c r="AE259" i="15"/>
  <c r="AE181" i="15"/>
  <c r="AE179" i="15"/>
  <c r="AE175" i="15"/>
  <c r="AE177" i="15"/>
  <c r="AE260" i="15"/>
  <c r="AD259" i="15"/>
  <c r="AD181" i="15"/>
  <c r="AD179" i="15"/>
  <c r="AD177" i="15"/>
  <c r="AD175" i="15"/>
  <c r="AD260" i="15"/>
  <c r="AC259" i="15"/>
  <c r="AC181" i="15"/>
  <c r="AC179" i="15"/>
  <c r="AC177" i="15"/>
  <c r="AC175" i="15"/>
  <c r="AC260" i="15"/>
  <c r="AB259" i="15"/>
  <c r="AB181" i="15"/>
  <c r="AB179" i="15"/>
  <c r="AB177" i="15"/>
  <c r="AB175" i="15"/>
  <c r="AB260" i="15"/>
  <c r="AA259" i="15"/>
  <c r="AA181" i="15"/>
  <c r="AA179" i="15"/>
  <c r="AA175" i="15"/>
  <c r="AA177" i="15"/>
  <c r="AA260" i="15"/>
  <c r="Z259" i="15"/>
  <c r="Z181" i="15"/>
  <c r="Z179" i="15"/>
  <c r="Z175" i="15"/>
  <c r="Z177" i="15"/>
  <c r="Z260" i="15"/>
  <c r="Y259" i="15"/>
  <c r="Y181" i="15"/>
  <c r="Y179" i="15"/>
  <c r="Y177" i="15"/>
  <c r="Y175" i="15"/>
  <c r="Y260" i="15"/>
  <c r="X259" i="15"/>
  <c r="X181" i="15"/>
  <c r="X179" i="15"/>
  <c r="X177" i="15"/>
  <c r="X175" i="15"/>
  <c r="W259" i="15"/>
  <c r="W181" i="15"/>
  <c r="W179" i="15"/>
  <c r="W175" i="15"/>
  <c r="W177" i="15"/>
  <c r="W260" i="15"/>
  <c r="V259" i="15"/>
  <c r="V181" i="15"/>
  <c r="V179" i="15"/>
  <c r="V177" i="15"/>
  <c r="V175" i="15"/>
  <c r="V260" i="15"/>
  <c r="U259" i="15"/>
  <c r="U181" i="15"/>
  <c r="U179" i="15"/>
  <c r="U177" i="15"/>
  <c r="U175" i="15"/>
  <c r="T259" i="15"/>
  <c r="T181" i="15"/>
  <c r="T179" i="15"/>
  <c r="T177" i="15"/>
  <c r="T175" i="15"/>
  <c r="T260" i="15"/>
  <c r="S259" i="15"/>
  <c r="S181" i="15"/>
  <c r="S179" i="15"/>
  <c r="S175" i="15"/>
  <c r="S177" i="15"/>
  <c r="S260" i="15"/>
  <c r="R259" i="15"/>
  <c r="R181" i="15"/>
  <c r="R179" i="15"/>
  <c r="R175" i="15"/>
  <c r="R177" i="15"/>
  <c r="R260" i="15"/>
  <c r="Q259" i="15"/>
  <c r="Q181" i="15"/>
  <c r="Q179" i="15"/>
  <c r="Q177" i="15"/>
  <c r="Q175" i="15"/>
  <c r="Q260" i="15"/>
  <c r="P259" i="15"/>
  <c r="P181" i="15"/>
  <c r="P179" i="15"/>
  <c r="P177" i="15"/>
  <c r="P175" i="15"/>
  <c r="P260" i="15"/>
  <c r="O259" i="15"/>
  <c r="O181" i="15"/>
  <c r="O179" i="15"/>
  <c r="O175" i="15"/>
  <c r="O177" i="15"/>
  <c r="O260" i="15"/>
  <c r="N259" i="15"/>
  <c r="N181" i="15"/>
  <c r="N179" i="15"/>
  <c r="N175" i="15"/>
  <c r="N177" i="15"/>
  <c r="N260" i="15"/>
  <c r="M259" i="15"/>
  <c r="M181" i="15"/>
  <c r="M179" i="15"/>
  <c r="M177" i="15"/>
  <c r="M175" i="15"/>
  <c r="M260" i="15"/>
  <c r="L259" i="15"/>
  <c r="L181" i="15"/>
  <c r="L179" i="15"/>
  <c r="L177" i="15"/>
  <c r="L175" i="15"/>
  <c r="L260" i="15"/>
  <c r="K259" i="15"/>
  <c r="K181" i="15"/>
  <c r="K179" i="15"/>
  <c r="K177" i="15"/>
  <c r="K175" i="15"/>
  <c r="J259" i="15"/>
  <c r="J181" i="15"/>
  <c r="J179" i="15"/>
  <c r="J175" i="15"/>
  <c r="J177" i="15"/>
  <c r="J260" i="15"/>
  <c r="I259" i="15"/>
  <c r="I181" i="15"/>
  <c r="I179" i="15"/>
  <c r="I177" i="15"/>
  <c r="I175" i="15"/>
  <c r="I260" i="15"/>
  <c r="H259" i="15"/>
  <c r="H181" i="15"/>
  <c r="H179" i="15"/>
  <c r="H177" i="15"/>
  <c r="H175" i="15"/>
  <c r="G259" i="15"/>
  <c r="G181" i="15"/>
  <c r="G179" i="15"/>
  <c r="G175" i="15"/>
  <c r="G177" i="15"/>
  <c r="G260" i="15"/>
  <c r="F259" i="15"/>
  <c r="F181" i="15"/>
  <c r="F179" i="15"/>
  <c r="F177" i="15"/>
  <c r="F175" i="15"/>
  <c r="F260" i="15"/>
  <c r="E259" i="15"/>
  <c r="E181" i="15"/>
  <c r="E179" i="15"/>
  <c r="E177" i="15"/>
  <c r="E175" i="15"/>
  <c r="D259" i="15"/>
  <c r="D181" i="15"/>
  <c r="D179" i="15"/>
  <c r="D177" i="15"/>
  <c r="D175" i="15"/>
  <c r="AY14" i="16"/>
  <c r="AY15" i="16"/>
  <c r="AY16" i="16"/>
  <c r="AY10" i="16"/>
  <c r="AY13" i="16"/>
  <c r="AY17" i="16"/>
  <c r="AY29" i="16"/>
  <c r="AX14" i="16"/>
  <c r="AX15" i="16"/>
  <c r="AX16" i="16"/>
  <c r="AX17" i="16"/>
  <c r="AX29" i="16"/>
  <c r="AW14" i="16"/>
  <c r="AW15" i="16"/>
  <c r="AW16" i="16"/>
  <c r="AW10" i="16"/>
  <c r="AW13" i="16"/>
  <c r="AW17" i="16"/>
  <c r="AW29" i="16"/>
  <c r="AV14" i="16"/>
  <c r="AV15" i="16"/>
  <c r="AV16" i="16"/>
  <c r="AV10" i="16"/>
  <c r="AV13" i="16"/>
  <c r="AV17" i="16"/>
  <c r="AV29" i="16"/>
  <c r="AU14" i="16"/>
  <c r="AU15" i="16"/>
  <c r="AU16" i="16"/>
  <c r="AU10" i="16"/>
  <c r="AU13" i="16"/>
  <c r="AU17" i="16"/>
  <c r="AU29" i="16"/>
  <c r="AT14" i="16"/>
  <c r="AT15" i="16"/>
  <c r="AT16" i="16"/>
  <c r="AT10" i="16"/>
  <c r="AT13" i="16"/>
  <c r="AT17" i="16"/>
  <c r="AT29" i="16"/>
  <c r="AS14" i="16"/>
  <c r="AS15" i="16"/>
  <c r="AS16" i="16"/>
  <c r="AS10" i="16"/>
  <c r="AS13" i="16"/>
  <c r="AS17" i="16"/>
  <c r="AS29" i="16"/>
  <c r="AR14" i="16"/>
  <c r="AR15" i="16"/>
  <c r="AR16" i="16"/>
  <c r="AR10" i="16"/>
  <c r="AR13" i="16"/>
  <c r="AR17" i="16"/>
  <c r="AR29" i="16"/>
  <c r="AQ14" i="16"/>
  <c r="AQ15" i="16"/>
  <c r="AQ16" i="16"/>
  <c r="AQ17" i="16"/>
  <c r="AQ29" i="16"/>
  <c r="AP14" i="16"/>
  <c r="AP15" i="16"/>
  <c r="AP16" i="16"/>
  <c r="AP10" i="16"/>
  <c r="AP13" i="16"/>
  <c r="AP17" i="16"/>
  <c r="AP29" i="16"/>
  <c r="AO14" i="16"/>
  <c r="AO15" i="16"/>
  <c r="AO16" i="16"/>
  <c r="AO10" i="16"/>
  <c r="AO13" i="16"/>
  <c r="AO17" i="16"/>
  <c r="AO29" i="16"/>
  <c r="AN14" i="16"/>
  <c r="AN15" i="16"/>
  <c r="AN16" i="16"/>
  <c r="AN17" i="16"/>
  <c r="AN29" i="16"/>
  <c r="AM14" i="16"/>
  <c r="AM15" i="16"/>
  <c r="AM16" i="16"/>
  <c r="AM10" i="16"/>
  <c r="AM13" i="16"/>
  <c r="AM17" i="16"/>
  <c r="AM29" i="16"/>
  <c r="AL14" i="16"/>
  <c r="AL15" i="16"/>
  <c r="AL16" i="16"/>
  <c r="AL10" i="16"/>
  <c r="AL13" i="16"/>
  <c r="AL17" i="16"/>
  <c r="AL29" i="16"/>
  <c r="AK14" i="16"/>
  <c r="AK15" i="16"/>
  <c r="AK16" i="16"/>
  <c r="AK10" i="16"/>
  <c r="AK13" i="16"/>
  <c r="AK17" i="16"/>
  <c r="AK29" i="16"/>
  <c r="AJ14" i="16"/>
  <c r="AJ15" i="16"/>
  <c r="AJ16" i="16"/>
  <c r="AJ10" i="16"/>
  <c r="AJ13" i="16"/>
  <c r="AJ17" i="16"/>
  <c r="AJ29" i="16"/>
  <c r="AI14" i="16"/>
  <c r="AI15" i="16"/>
  <c r="AI16" i="16"/>
  <c r="AI17" i="16"/>
  <c r="AI29" i="16"/>
  <c r="AH14" i="16"/>
  <c r="AH15" i="16"/>
  <c r="AH16" i="16"/>
  <c r="AH10" i="16"/>
  <c r="AH13" i="16"/>
  <c r="AH17" i="16"/>
  <c r="AH29" i="16"/>
  <c r="AG14" i="16"/>
  <c r="AG15" i="16"/>
  <c r="AG16" i="16"/>
  <c r="AG10" i="16"/>
  <c r="AG13" i="16"/>
  <c r="AG17" i="16"/>
  <c r="AG29" i="16"/>
  <c r="AF14" i="16"/>
  <c r="AF15" i="16"/>
  <c r="AF16" i="16"/>
  <c r="AF10" i="16"/>
  <c r="AF13" i="16"/>
  <c r="AF17" i="16"/>
  <c r="AF29" i="16"/>
  <c r="AE14" i="16"/>
  <c r="AE15" i="16"/>
  <c r="AE16" i="16"/>
  <c r="AE17" i="16"/>
  <c r="AE29" i="16"/>
  <c r="AD14" i="16"/>
  <c r="AD15" i="16"/>
  <c r="AD16" i="16"/>
  <c r="AD10" i="16"/>
  <c r="AD13" i="16"/>
  <c r="AD17" i="16"/>
  <c r="AD29" i="16"/>
  <c r="AC14" i="16"/>
  <c r="AC15" i="16"/>
  <c r="AC16" i="16"/>
  <c r="AC10" i="16"/>
  <c r="AC13" i="16"/>
  <c r="AC17" i="16"/>
  <c r="AC29" i="16"/>
  <c r="AB14" i="16"/>
  <c r="AB15" i="16"/>
  <c r="AB16" i="16"/>
  <c r="AB10" i="16"/>
  <c r="AB13" i="16"/>
  <c r="AB17" i="16"/>
  <c r="AB29" i="16"/>
  <c r="AA14" i="16"/>
  <c r="AA15" i="16"/>
  <c r="AA16" i="16"/>
  <c r="AA17" i="16"/>
  <c r="AA29" i="16"/>
  <c r="Z14" i="16"/>
  <c r="Z15" i="16"/>
  <c r="Z16" i="16"/>
  <c r="Z10" i="16"/>
  <c r="Z13" i="16"/>
  <c r="Z17" i="16"/>
  <c r="Z29" i="16"/>
  <c r="X15" i="16"/>
  <c r="Y16" i="16"/>
  <c r="Y21" i="16"/>
  <c r="Y22" i="16"/>
  <c r="Y24" i="16"/>
  <c r="Y29" i="16"/>
  <c r="Y34" i="16"/>
  <c r="Y40" i="16"/>
  <c r="Y45" i="16"/>
  <c r="Y51" i="16"/>
  <c r="X14" i="16"/>
  <c r="Y15" i="16"/>
  <c r="X16" i="16"/>
  <c r="Y17" i="16"/>
  <c r="X10" i="16"/>
  <c r="X13" i="16"/>
  <c r="Y14" i="16"/>
  <c r="Y10" i="16"/>
  <c r="Y13" i="16"/>
  <c r="X17" i="16"/>
  <c r="X29" i="16"/>
  <c r="W14" i="16"/>
  <c r="W15" i="16"/>
  <c r="W16" i="16"/>
  <c r="W10" i="16"/>
  <c r="W13" i="16"/>
  <c r="W17" i="16"/>
  <c r="W29" i="16"/>
  <c r="V14" i="16"/>
  <c r="V15" i="16"/>
  <c r="V16" i="16"/>
  <c r="V17" i="16"/>
  <c r="V29" i="16"/>
  <c r="U14" i="16"/>
  <c r="U15" i="16"/>
  <c r="U16" i="16"/>
  <c r="U10" i="16"/>
  <c r="U13" i="16"/>
  <c r="U17" i="16"/>
  <c r="U29" i="16"/>
  <c r="T14" i="16"/>
  <c r="T15" i="16"/>
  <c r="T16" i="16"/>
  <c r="T10" i="16"/>
  <c r="T13" i="16"/>
  <c r="T17" i="16"/>
  <c r="T29" i="16"/>
  <c r="S14" i="16"/>
  <c r="S15" i="16"/>
  <c r="S16" i="16"/>
  <c r="S10" i="16"/>
  <c r="S13" i="16"/>
  <c r="S17" i="16"/>
  <c r="S29" i="16"/>
  <c r="R14" i="16"/>
  <c r="R15" i="16"/>
  <c r="R16" i="16"/>
  <c r="R17" i="16"/>
  <c r="R29" i="16"/>
  <c r="Q14" i="16"/>
  <c r="Q15" i="16"/>
  <c r="Q16" i="16"/>
  <c r="Q10" i="16"/>
  <c r="Q13" i="16"/>
  <c r="Q17" i="16"/>
  <c r="Q29" i="16"/>
  <c r="P14" i="16"/>
  <c r="P15" i="16"/>
  <c r="P16" i="16"/>
  <c r="P10" i="16"/>
  <c r="P13" i="16"/>
  <c r="P17" i="16"/>
  <c r="P29" i="16"/>
  <c r="O14" i="16"/>
  <c r="O15" i="16"/>
  <c r="O16" i="16"/>
  <c r="O10" i="16"/>
  <c r="O13" i="16"/>
  <c r="O17" i="16"/>
  <c r="O29" i="16"/>
  <c r="N14" i="16"/>
  <c r="N15" i="16"/>
  <c r="N16" i="16"/>
  <c r="N17" i="16"/>
  <c r="N29" i="16"/>
  <c r="M14" i="16"/>
  <c r="M15" i="16"/>
  <c r="M16" i="16"/>
  <c r="M10" i="16"/>
  <c r="M13" i="16"/>
  <c r="M17" i="16"/>
  <c r="M29" i="16"/>
  <c r="L14" i="16"/>
  <c r="L15" i="16"/>
  <c r="L16" i="16"/>
  <c r="L10" i="16"/>
  <c r="L13" i="16"/>
  <c r="L17" i="16"/>
  <c r="L29" i="16"/>
  <c r="J14" i="16"/>
  <c r="K15" i="16"/>
  <c r="J15" i="16"/>
  <c r="K16" i="16"/>
  <c r="J16" i="16"/>
  <c r="K17" i="16"/>
  <c r="K21" i="16"/>
  <c r="K23" i="16"/>
  <c r="K22" i="16"/>
  <c r="K24" i="16"/>
  <c r="K29" i="16"/>
  <c r="K33" i="16"/>
  <c r="K34" i="16"/>
  <c r="K40" i="16"/>
  <c r="K44" i="16"/>
  <c r="K45" i="16"/>
  <c r="K51" i="16"/>
  <c r="J10" i="16"/>
  <c r="J13" i="16"/>
  <c r="K14" i="16"/>
  <c r="K10" i="16"/>
  <c r="K13" i="16"/>
  <c r="J17" i="16"/>
  <c r="J29" i="16"/>
  <c r="I14" i="16"/>
  <c r="I15" i="16"/>
  <c r="I16" i="16"/>
  <c r="I10" i="16"/>
  <c r="I13" i="16"/>
  <c r="I17" i="16"/>
  <c r="I29" i="16"/>
  <c r="H14" i="16"/>
  <c r="H15" i="16"/>
  <c r="H16" i="16"/>
  <c r="H17" i="16"/>
  <c r="H29" i="16"/>
  <c r="G14" i="16"/>
  <c r="G15" i="16"/>
  <c r="G16" i="16"/>
  <c r="G17" i="16"/>
  <c r="G29" i="16"/>
  <c r="E15" i="16"/>
  <c r="F16" i="16"/>
  <c r="F21" i="16"/>
  <c r="F22" i="16"/>
  <c r="F29" i="16"/>
  <c r="F44" i="16"/>
  <c r="F45" i="16"/>
  <c r="F51" i="16"/>
  <c r="E14" i="16"/>
  <c r="E16" i="16"/>
  <c r="F17" i="16"/>
  <c r="E17" i="16"/>
  <c r="E29" i="16"/>
  <c r="D27" i="16"/>
  <c r="D29" i="16"/>
  <c r="E27" i="16"/>
  <c r="F27" i="16"/>
  <c r="D14" i="16"/>
  <c r="D15" i="16"/>
  <c r="D16" i="16"/>
  <c r="D10" i="16"/>
  <c r="D17" i="16"/>
  <c r="E30" i="16"/>
  <c r="D30" i="16"/>
  <c r="AY14" i="17"/>
  <c r="AY15" i="17"/>
  <c r="AY16" i="17"/>
  <c r="AY17" i="17"/>
  <c r="AY29" i="17"/>
  <c r="AX14" i="17"/>
  <c r="AX15" i="17"/>
  <c r="AX16" i="17"/>
  <c r="AX10" i="17"/>
  <c r="AX13" i="17"/>
  <c r="AX17" i="17"/>
  <c r="AX29" i="17"/>
  <c r="AW14" i="17"/>
  <c r="AW15" i="17"/>
  <c r="AW16" i="17"/>
  <c r="AW10" i="17"/>
  <c r="AW13" i="17"/>
  <c r="B21" i="17"/>
  <c r="AX21" i="17"/>
  <c r="AW17" i="17"/>
  <c r="AW29" i="17"/>
  <c r="AV14" i="17"/>
  <c r="AV15" i="17"/>
  <c r="AV16" i="17"/>
  <c r="AV17" i="17"/>
  <c r="AV29" i="17"/>
  <c r="AT14" i="17"/>
  <c r="AU15" i="17"/>
  <c r="AT15" i="17"/>
  <c r="AU16" i="17"/>
  <c r="AU21" i="17"/>
  <c r="AU22" i="17"/>
  <c r="AU24" i="17"/>
  <c r="AU29" i="17"/>
  <c r="AU33" i="17"/>
  <c r="AU34" i="17"/>
  <c r="AU40" i="17"/>
  <c r="AU45" i="17"/>
  <c r="AU51" i="17"/>
  <c r="AT16" i="17"/>
  <c r="AT17" i="17"/>
  <c r="AT29" i="17"/>
  <c r="AS14" i="17"/>
  <c r="AS15" i="17"/>
  <c r="AS16" i="17"/>
  <c r="AS10" i="17"/>
  <c r="AS13" i="17"/>
  <c r="AT21" i="17"/>
  <c r="AS17" i="17"/>
  <c r="AS29" i="17"/>
  <c r="AR14" i="17"/>
  <c r="AR15" i="17"/>
  <c r="AR16" i="17"/>
  <c r="AR17" i="17"/>
  <c r="AR29" i="17"/>
  <c r="AQ14" i="17"/>
  <c r="AQ15" i="17"/>
  <c r="AQ16" i="17"/>
  <c r="AQ17" i="17"/>
  <c r="AQ29" i="17"/>
  <c r="AP14" i="17"/>
  <c r="AP15" i="17"/>
  <c r="AP16" i="17"/>
  <c r="AP10" i="17"/>
  <c r="AP13" i="17"/>
  <c r="AP17" i="17"/>
  <c r="AP29" i="17"/>
  <c r="AO14" i="17"/>
  <c r="AO15" i="17"/>
  <c r="AO16" i="17"/>
  <c r="AO10" i="17"/>
  <c r="AO13" i="17"/>
  <c r="AO17" i="17"/>
  <c r="AO29" i="17"/>
  <c r="AN14" i="17"/>
  <c r="AN15" i="17"/>
  <c r="AN16" i="17"/>
  <c r="AN10" i="17"/>
  <c r="AN13" i="17"/>
  <c r="AN17" i="17"/>
  <c r="AN29" i="17"/>
  <c r="AM14" i="17"/>
  <c r="AM15" i="17"/>
  <c r="AM16" i="17"/>
  <c r="AM17" i="17"/>
  <c r="AM29" i="17"/>
  <c r="AL14" i="17"/>
  <c r="AL15" i="17"/>
  <c r="AL16" i="17"/>
  <c r="AL17" i="17"/>
  <c r="AL29" i="17"/>
  <c r="AK14" i="17"/>
  <c r="AK15" i="17"/>
  <c r="AK16" i="17"/>
  <c r="AK17" i="17"/>
  <c r="AK29" i="17"/>
  <c r="AJ14" i="17"/>
  <c r="AJ15" i="17"/>
  <c r="AJ16" i="17"/>
  <c r="AJ17" i="17"/>
  <c r="AJ29" i="17"/>
  <c r="AI14" i="17"/>
  <c r="AI15" i="17"/>
  <c r="AI16" i="17"/>
  <c r="AI17" i="17"/>
  <c r="AI29" i="17"/>
  <c r="AH14" i="17"/>
  <c r="AH15" i="17"/>
  <c r="AH16" i="17"/>
  <c r="AH10" i="17"/>
  <c r="AH13" i="17"/>
  <c r="AH17" i="17"/>
  <c r="AH29" i="17"/>
  <c r="AG14" i="17"/>
  <c r="AG15" i="17"/>
  <c r="AG16" i="17"/>
  <c r="AG10" i="17"/>
  <c r="AG13" i="17"/>
  <c r="AG17" i="17"/>
  <c r="AG29" i="17"/>
  <c r="AF14" i="17"/>
  <c r="AF15" i="17"/>
  <c r="AF16" i="17"/>
  <c r="AF10" i="17"/>
  <c r="AF13" i="17"/>
  <c r="AF17" i="17"/>
  <c r="AF29" i="17"/>
  <c r="AE14" i="17"/>
  <c r="AE15" i="17"/>
  <c r="AE16" i="17"/>
  <c r="AE17" i="17"/>
  <c r="AE29" i="17"/>
  <c r="AD14" i="17"/>
  <c r="AD15" i="17"/>
  <c r="AD16" i="17"/>
  <c r="AD17" i="17"/>
  <c r="AD29" i="17"/>
  <c r="AC14" i="17"/>
  <c r="AC15" i="17"/>
  <c r="AC16" i="17"/>
  <c r="AC17" i="17"/>
  <c r="AC29" i="17"/>
  <c r="AB14" i="17"/>
  <c r="AB15" i="17"/>
  <c r="AB16" i="17"/>
  <c r="AB17" i="17"/>
  <c r="AB29" i="17"/>
  <c r="AA14" i="17"/>
  <c r="AA15" i="17"/>
  <c r="AA16" i="17"/>
  <c r="AA17" i="17"/>
  <c r="AA29" i="17"/>
  <c r="Z14" i="17"/>
  <c r="Z15" i="17"/>
  <c r="Z16" i="17"/>
  <c r="Z10" i="17"/>
  <c r="Z13" i="17"/>
  <c r="Z17" i="17"/>
  <c r="Z29" i="17"/>
  <c r="Y14" i="17"/>
  <c r="Y15" i="17"/>
  <c r="Y16" i="17"/>
  <c r="Y10" i="17"/>
  <c r="Y13" i="17"/>
  <c r="Y17" i="17"/>
  <c r="Y29" i="17"/>
  <c r="W14" i="17"/>
  <c r="X15" i="17"/>
  <c r="X21" i="17"/>
  <c r="X22" i="17"/>
  <c r="X23" i="17"/>
  <c r="X29" i="17"/>
  <c r="X33" i="17"/>
  <c r="X39" i="17"/>
  <c r="X44" i="17"/>
  <c r="X50" i="17"/>
  <c r="W15" i="17"/>
  <c r="X16" i="17"/>
  <c r="W16" i="17"/>
  <c r="X17" i="17"/>
  <c r="W17" i="17"/>
  <c r="W29" i="17"/>
  <c r="V14" i="17"/>
  <c r="V15" i="17"/>
  <c r="V16" i="17"/>
  <c r="V10" i="17"/>
  <c r="V13" i="17"/>
  <c r="V17" i="17"/>
  <c r="V29" i="17"/>
  <c r="U14" i="17"/>
  <c r="U15" i="17"/>
  <c r="U16" i="17"/>
  <c r="U10" i="17"/>
  <c r="U13" i="17"/>
  <c r="U17" i="17"/>
  <c r="U29" i="17"/>
  <c r="T14" i="17"/>
  <c r="T15" i="17"/>
  <c r="T16" i="17"/>
  <c r="T10" i="17"/>
  <c r="T13" i="17"/>
  <c r="T17" i="17"/>
  <c r="T29" i="17"/>
  <c r="S14" i="17"/>
  <c r="S15" i="17"/>
  <c r="S16" i="17"/>
  <c r="S17" i="17"/>
  <c r="S29" i="17"/>
  <c r="R14" i="17"/>
  <c r="R15" i="17"/>
  <c r="R16" i="17"/>
  <c r="R17" i="17"/>
  <c r="Q14" i="17"/>
  <c r="Q15" i="17"/>
  <c r="Q16" i="17"/>
  <c r="Q10" i="17"/>
  <c r="Q13" i="17"/>
  <c r="R21" i="17"/>
  <c r="R29" i="17"/>
  <c r="Q17" i="17"/>
  <c r="Q29" i="17"/>
  <c r="P14" i="17"/>
  <c r="P15" i="17"/>
  <c r="P16" i="17"/>
  <c r="P17" i="17"/>
  <c r="P29" i="17"/>
  <c r="O14" i="17"/>
  <c r="O15" i="17"/>
  <c r="O16" i="17"/>
  <c r="O10" i="17"/>
  <c r="O13" i="17"/>
  <c r="O17" i="17"/>
  <c r="O29" i="17"/>
  <c r="N14" i="17"/>
  <c r="N15" i="17"/>
  <c r="N16" i="17"/>
  <c r="N10" i="17"/>
  <c r="N13" i="17"/>
  <c r="N17" i="17"/>
  <c r="N29" i="17"/>
  <c r="M14" i="17"/>
  <c r="M15" i="17"/>
  <c r="M16" i="17"/>
  <c r="M10" i="17"/>
  <c r="M13" i="17"/>
  <c r="M17" i="17"/>
  <c r="M29" i="17"/>
  <c r="L14" i="17"/>
  <c r="L15" i="17"/>
  <c r="L16" i="17"/>
  <c r="L10" i="17"/>
  <c r="L13" i="17"/>
  <c r="M21" i="17"/>
  <c r="L17" i="17"/>
  <c r="L29" i="17"/>
  <c r="K14" i="17"/>
  <c r="K15" i="17"/>
  <c r="K16" i="17"/>
  <c r="K17" i="17"/>
  <c r="K29" i="17"/>
  <c r="J14" i="17"/>
  <c r="J15" i="17"/>
  <c r="J16" i="17"/>
  <c r="J17" i="17"/>
  <c r="J29" i="17"/>
  <c r="I14" i="17"/>
  <c r="I15" i="17"/>
  <c r="I16" i="17"/>
  <c r="I10" i="17"/>
  <c r="I13" i="17"/>
  <c r="I17" i="17"/>
  <c r="I29" i="17"/>
  <c r="G14" i="17"/>
  <c r="H15" i="17"/>
  <c r="H21" i="17"/>
  <c r="H22" i="17"/>
  <c r="H34" i="17"/>
  <c r="H23" i="17"/>
  <c r="H24" i="17"/>
  <c r="H29" i="17"/>
  <c r="H33" i="17"/>
  <c r="H35" i="17"/>
  <c r="H39" i="17"/>
  <c r="H40" i="17"/>
  <c r="H44" i="17"/>
  <c r="H45" i="17"/>
  <c r="H51" i="17"/>
  <c r="H46" i="17"/>
  <c r="H50" i="17"/>
  <c r="G15" i="17"/>
  <c r="H16" i="17"/>
  <c r="G16" i="17"/>
  <c r="H17" i="17"/>
  <c r="G17" i="17"/>
  <c r="F14" i="17"/>
  <c r="F15" i="17"/>
  <c r="F16" i="17"/>
  <c r="F10" i="17"/>
  <c r="F13" i="17"/>
  <c r="G21" i="17"/>
  <c r="G29" i="17"/>
  <c r="F17" i="17"/>
  <c r="F29" i="17"/>
  <c r="E14" i="17"/>
  <c r="E15" i="17"/>
  <c r="E16" i="17"/>
  <c r="E10" i="17"/>
  <c r="E13" i="17"/>
  <c r="E17" i="17"/>
  <c r="E29" i="17"/>
  <c r="D14" i="17"/>
  <c r="D15" i="17"/>
  <c r="D16" i="17"/>
  <c r="D10" i="17"/>
  <c r="D17" i="17"/>
  <c r="D27" i="17"/>
  <c r="D29" i="17"/>
  <c r="E27" i="17"/>
  <c r="D30" i="17"/>
  <c r="AY14" i="18"/>
  <c r="AY15" i="18"/>
  <c r="AY16" i="18"/>
  <c r="AY17" i="18"/>
  <c r="AY29" i="18"/>
  <c r="AX14" i="18"/>
  <c r="AX15" i="18"/>
  <c r="AX16" i="18"/>
  <c r="AX10" i="18"/>
  <c r="AX13" i="18"/>
  <c r="AX17" i="18"/>
  <c r="AX29" i="18"/>
  <c r="AW14" i="18"/>
  <c r="AW15" i="18"/>
  <c r="AW16" i="18"/>
  <c r="AW17" i="18"/>
  <c r="AW29" i="18"/>
  <c r="AV14" i="18"/>
  <c r="AV15" i="18"/>
  <c r="AV16" i="18"/>
  <c r="AV10" i="18"/>
  <c r="AV13" i="18"/>
  <c r="AV17" i="18"/>
  <c r="AV29" i="18"/>
  <c r="AU14" i="18"/>
  <c r="AU15" i="18"/>
  <c r="AU16" i="18"/>
  <c r="AU10" i="18"/>
  <c r="AU13" i="18"/>
  <c r="B21" i="18"/>
  <c r="AV21" i="18"/>
  <c r="AV44" i="18"/>
  <c r="AU17" i="18"/>
  <c r="AU29" i="18"/>
  <c r="AT14" i="18"/>
  <c r="AT15" i="18"/>
  <c r="AT16" i="18"/>
  <c r="AT10" i="18"/>
  <c r="AT13" i="18"/>
  <c r="B22" i="18"/>
  <c r="AU22" i="18"/>
  <c r="AT17" i="18"/>
  <c r="AT29" i="18"/>
  <c r="AS14" i="18"/>
  <c r="AS15" i="18"/>
  <c r="AS16" i="18"/>
  <c r="AS10" i="18"/>
  <c r="AS13" i="18"/>
  <c r="AS17" i="18"/>
  <c r="AS29" i="18"/>
  <c r="AR14" i="18"/>
  <c r="AR15" i="18"/>
  <c r="AR16" i="18"/>
  <c r="AR17" i="18"/>
  <c r="AR29" i="18"/>
  <c r="AQ14" i="18"/>
  <c r="AQ15" i="18"/>
  <c r="AQ16" i="18"/>
  <c r="AQ17" i="18"/>
  <c r="AQ29" i="18"/>
  <c r="AP14" i="18"/>
  <c r="AP15" i="18"/>
  <c r="AP16" i="18"/>
  <c r="AP10" i="18"/>
  <c r="AP13" i="18"/>
  <c r="AP17" i="18"/>
  <c r="AP29" i="18"/>
  <c r="AO14" i="18"/>
  <c r="AO15" i="18"/>
  <c r="AO16" i="18"/>
  <c r="AO10" i="18"/>
  <c r="AO13" i="18"/>
  <c r="AO17" i="18"/>
  <c r="AN14" i="18"/>
  <c r="AN15" i="18"/>
  <c r="AN16" i="18"/>
  <c r="AN10" i="18"/>
  <c r="AN13" i="18"/>
  <c r="AO21" i="18"/>
  <c r="AO29" i="18"/>
  <c r="AN17" i="18"/>
  <c r="AN29" i="18"/>
  <c r="AM14" i="18"/>
  <c r="AM15" i="18"/>
  <c r="AM16" i="18"/>
  <c r="AM17" i="18"/>
  <c r="AM29" i="18"/>
  <c r="AL14" i="18"/>
  <c r="AL15" i="18"/>
  <c r="AL16" i="18"/>
  <c r="AL17" i="18"/>
  <c r="AL29" i="18"/>
  <c r="AK14" i="18"/>
  <c r="AK15" i="18"/>
  <c r="AK16" i="18"/>
  <c r="AK10" i="18"/>
  <c r="AK13" i="18"/>
  <c r="AK17" i="18"/>
  <c r="AK29" i="18"/>
  <c r="AJ14" i="18"/>
  <c r="AJ15" i="18"/>
  <c r="AJ16" i="18"/>
  <c r="AJ17" i="18"/>
  <c r="AJ29" i="18"/>
  <c r="AI14" i="18"/>
  <c r="AI15" i="18"/>
  <c r="AI16" i="18"/>
  <c r="AI17" i="18"/>
  <c r="AI29" i="18"/>
  <c r="AH14" i="18"/>
  <c r="AH15" i="18"/>
  <c r="AH16" i="18"/>
  <c r="AH10" i="18"/>
  <c r="AH13" i="18"/>
  <c r="AH17" i="18"/>
  <c r="AH29" i="18"/>
  <c r="AG14" i="18"/>
  <c r="AG15" i="18"/>
  <c r="AG16" i="18"/>
  <c r="AG10" i="18"/>
  <c r="AG13" i="18"/>
  <c r="AG17" i="18"/>
  <c r="AG29" i="18"/>
  <c r="AF14" i="18"/>
  <c r="AF15" i="18"/>
  <c r="AF16" i="18"/>
  <c r="AF10" i="18"/>
  <c r="AF13" i="18"/>
  <c r="AF17" i="18"/>
  <c r="AF29" i="18"/>
  <c r="AE14" i="18"/>
  <c r="AE15" i="18"/>
  <c r="AE16" i="18"/>
  <c r="AE10" i="18"/>
  <c r="AE13" i="18"/>
  <c r="AE17" i="18"/>
  <c r="AE29" i="18"/>
  <c r="AD14" i="18"/>
  <c r="AD15" i="18"/>
  <c r="AD16" i="18"/>
  <c r="AD10" i="18"/>
  <c r="AD13" i="18"/>
  <c r="AE22" i="18"/>
  <c r="AD17" i="18"/>
  <c r="AC14" i="18"/>
  <c r="AC15" i="18"/>
  <c r="AC16" i="18"/>
  <c r="AC10" i="18"/>
  <c r="AC13" i="18"/>
  <c r="AD22" i="18"/>
  <c r="AD29" i="18"/>
  <c r="AD21" i="18"/>
  <c r="AD44" i="18"/>
  <c r="AC17" i="18"/>
  <c r="AC29" i="18"/>
  <c r="AB14" i="18"/>
  <c r="AB15" i="18"/>
  <c r="AB16" i="18"/>
  <c r="AB17" i="18"/>
  <c r="AB29" i="18"/>
  <c r="AA14" i="18"/>
  <c r="AA15" i="18"/>
  <c r="AA16" i="18"/>
  <c r="AA17" i="18"/>
  <c r="AA29" i="18"/>
  <c r="Z14" i="18"/>
  <c r="Z15" i="18"/>
  <c r="Z16" i="18"/>
  <c r="Z10" i="18"/>
  <c r="Z13" i="18"/>
  <c r="Z17" i="18"/>
  <c r="Y14" i="18"/>
  <c r="Y15" i="18"/>
  <c r="Y16" i="18"/>
  <c r="Y10" i="18"/>
  <c r="Y13" i="18"/>
  <c r="Z21" i="18"/>
  <c r="Z29" i="18"/>
  <c r="Z22" i="18"/>
  <c r="Y17" i="18"/>
  <c r="Y29" i="18"/>
  <c r="X14" i="18"/>
  <c r="X15" i="18"/>
  <c r="X16" i="18"/>
  <c r="X17" i="18"/>
  <c r="X29" i="18"/>
  <c r="W14" i="18"/>
  <c r="W15" i="18"/>
  <c r="W16" i="18"/>
  <c r="W17" i="18"/>
  <c r="W29" i="18"/>
  <c r="V14" i="18"/>
  <c r="V15" i="18"/>
  <c r="V16" i="18"/>
  <c r="V10" i="18"/>
  <c r="V13" i="18"/>
  <c r="V17" i="18"/>
  <c r="U14" i="18"/>
  <c r="U15" i="18"/>
  <c r="U16" i="18"/>
  <c r="U10" i="18"/>
  <c r="U13" i="18"/>
  <c r="V21" i="18"/>
  <c r="V29" i="18"/>
  <c r="V22" i="18"/>
  <c r="V34" i="18"/>
  <c r="V40" i="18"/>
  <c r="U17" i="18"/>
  <c r="U29" i="18"/>
  <c r="T14" i="18"/>
  <c r="T15" i="18"/>
  <c r="T16" i="18"/>
  <c r="T17" i="18"/>
  <c r="T29" i="18"/>
  <c r="S14" i="18"/>
  <c r="S15" i="18"/>
  <c r="S16" i="18"/>
  <c r="S17" i="18"/>
  <c r="S29" i="18"/>
  <c r="R14" i="18"/>
  <c r="R15" i="18"/>
  <c r="R16" i="18"/>
  <c r="R10" i="18"/>
  <c r="R13" i="18"/>
  <c r="R17" i="18"/>
  <c r="R29" i="18"/>
  <c r="Q14" i="18"/>
  <c r="Q15" i="18"/>
  <c r="Q16" i="18"/>
  <c r="Q10" i="18"/>
  <c r="Q13" i="18"/>
  <c r="R22" i="18"/>
  <c r="Q17" i="18"/>
  <c r="Q29" i="18"/>
  <c r="P14" i="18"/>
  <c r="P15" i="18"/>
  <c r="P16" i="18"/>
  <c r="P17" i="18"/>
  <c r="P29" i="18"/>
  <c r="O14" i="18"/>
  <c r="O15" i="18"/>
  <c r="O16" i="18"/>
  <c r="O17" i="18"/>
  <c r="O29" i="18"/>
  <c r="N14" i="18"/>
  <c r="N15" i="18"/>
  <c r="N16" i="18"/>
  <c r="N10" i="18"/>
  <c r="N13" i="18"/>
  <c r="N17" i="18"/>
  <c r="M14" i="18"/>
  <c r="M15" i="18"/>
  <c r="M16" i="18"/>
  <c r="M10" i="18"/>
  <c r="M13" i="18"/>
  <c r="N21" i="18"/>
  <c r="N29" i="18"/>
  <c r="N22" i="18"/>
  <c r="M17" i="18"/>
  <c r="M29" i="18"/>
  <c r="L14" i="18"/>
  <c r="L15" i="18"/>
  <c r="L16" i="18"/>
  <c r="L17" i="18"/>
  <c r="L29" i="18"/>
  <c r="K14" i="18"/>
  <c r="K15" i="18"/>
  <c r="K16" i="18"/>
  <c r="K17" i="18"/>
  <c r="K29" i="18"/>
  <c r="J14" i="18"/>
  <c r="J15" i="18"/>
  <c r="J16" i="18"/>
  <c r="J10" i="18"/>
  <c r="J13" i="18"/>
  <c r="J17" i="18"/>
  <c r="I14" i="18"/>
  <c r="I15" i="18"/>
  <c r="I16" i="18"/>
  <c r="I10" i="18"/>
  <c r="I13" i="18"/>
  <c r="J21" i="18"/>
  <c r="J29" i="18"/>
  <c r="J22" i="18"/>
  <c r="I17" i="18"/>
  <c r="I29" i="18"/>
  <c r="H14" i="18"/>
  <c r="H15" i="18"/>
  <c r="H16" i="18"/>
  <c r="H17" i="18"/>
  <c r="H29" i="18"/>
  <c r="G14" i="18"/>
  <c r="G15" i="18"/>
  <c r="G16" i="18"/>
  <c r="G17" i="18"/>
  <c r="G29" i="18"/>
  <c r="F14" i="18"/>
  <c r="F15" i="18"/>
  <c r="F16" i="18"/>
  <c r="F17" i="18"/>
  <c r="F29" i="18"/>
  <c r="E14" i="18"/>
  <c r="E15" i="18"/>
  <c r="E16" i="18"/>
  <c r="E17" i="18"/>
  <c r="E29" i="18"/>
  <c r="D14" i="18"/>
  <c r="D15" i="18"/>
  <c r="D16" i="18"/>
  <c r="D10" i="18"/>
  <c r="D17" i="18"/>
  <c r="D21" i="18"/>
  <c r="D22" i="18"/>
  <c r="D27" i="18"/>
  <c r="D30" i="18"/>
  <c r="D29" i="18"/>
  <c r="E27" i="18"/>
  <c r="D44" i="18"/>
  <c r="D45" i="18"/>
  <c r="D51" i="18"/>
  <c r="B21" i="16"/>
  <c r="D21" i="17"/>
  <c r="D133" i="19"/>
  <c r="E133" i="19"/>
  <c r="F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T133" i="19"/>
  <c r="U133" i="19"/>
  <c r="V133" i="19"/>
  <c r="W133" i="19"/>
  <c r="X133" i="19"/>
  <c r="Y133" i="19"/>
  <c r="Z133" i="19"/>
  <c r="AA133" i="19"/>
  <c r="AB133" i="19"/>
  <c r="AC133" i="19"/>
  <c r="AD133" i="19"/>
  <c r="AE133" i="19"/>
  <c r="AF133" i="19"/>
  <c r="AG133" i="19"/>
  <c r="AH133" i="19"/>
  <c r="AI133" i="19"/>
  <c r="AJ133" i="19"/>
  <c r="AK133" i="19"/>
  <c r="AL133" i="19"/>
  <c r="AM133" i="19"/>
  <c r="AN133" i="19"/>
  <c r="AO133" i="19"/>
  <c r="AP133" i="19"/>
  <c r="AQ133" i="19"/>
  <c r="AR133" i="19"/>
  <c r="AS133" i="19"/>
  <c r="AT133" i="19"/>
  <c r="AU133" i="19"/>
  <c r="AV133" i="19"/>
  <c r="AW133" i="19"/>
  <c r="AX133" i="19"/>
  <c r="C133" i="19"/>
  <c r="D127" i="19"/>
  <c r="E127" i="19"/>
  <c r="F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T127" i="19"/>
  <c r="U127" i="19"/>
  <c r="V127" i="19"/>
  <c r="W127" i="19"/>
  <c r="X127" i="19"/>
  <c r="Y127" i="19"/>
  <c r="Z127" i="19"/>
  <c r="AA127" i="19"/>
  <c r="AB127" i="19"/>
  <c r="AC127" i="19"/>
  <c r="AD127" i="19"/>
  <c r="AE127" i="19"/>
  <c r="AF127" i="19"/>
  <c r="AG127" i="19"/>
  <c r="AH127" i="19"/>
  <c r="AI127" i="19"/>
  <c r="AJ127" i="19"/>
  <c r="AK127" i="19"/>
  <c r="AL127" i="19"/>
  <c r="AM127" i="19"/>
  <c r="AN127" i="19"/>
  <c r="AO127" i="19"/>
  <c r="AP127" i="19"/>
  <c r="AQ127" i="19"/>
  <c r="AR127" i="19"/>
  <c r="AS127" i="19"/>
  <c r="AT127" i="19"/>
  <c r="AU127" i="19"/>
  <c r="AV127" i="19"/>
  <c r="AW127" i="19"/>
  <c r="AX127" i="19"/>
  <c r="C127" i="19"/>
  <c r="D121" i="19"/>
  <c r="E121" i="19"/>
  <c r="F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T121" i="19"/>
  <c r="U121" i="19"/>
  <c r="V121" i="19"/>
  <c r="W121" i="19"/>
  <c r="X121" i="19"/>
  <c r="Y121" i="19"/>
  <c r="Z121" i="19"/>
  <c r="AA121" i="19"/>
  <c r="AB121" i="19"/>
  <c r="AC121" i="19"/>
  <c r="AD121" i="19"/>
  <c r="AE121" i="19"/>
  <c r="AF121" i="19"/>
  <c r="AG121" i="19"/>
  <c r="AH121" i="19"/>
  <c r="AI121" i="19"/>
  <c r="AJ121" i="19"/>
  <c r="AK121" i="19"/>
  <c r="AL121" i="19"/>
  <c r="AM121" i="19"/>
  <c r="AN121" i="19"/>
  <c r="AO121" i="19"/>
  <c r="AP121" i="19"/>
  <c r="AQ121" i="19"/>
  <c r="AR121" i="19"/>
  <c r="AS121" i="19"/>
  <c r="AT121" i="19"/>
  <c r="AU121" i="19"/>
  <c r="AV121" i="19"/>
  <c r="AW121" i="19"/>
  <c r="AX121" i="19"/>
  <c r="C121" i="19"/>
  <c r="D115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T115" i="19"/>
  <c r="U115" i="19"/>
  <c r="V115" i="19"/>
  <c r="W115" i="19"/>
  <c r="X115" i="19"/>
  <c r="Y115" i="19"/>
  <c r="Z115" i="19"/>
  <c r="AA115" i="19"/>
  <c r="AB115" i="19"/>
  <c r="AC115" i="19"/>
  <c r="AD115" i="19"/>
  <c r="AE115" i="19"/>
  <c r="AF115" i="19"/>
  <c r="AG115" i="19"/>
  <c r="AH115" i="19"/>
  <c r="AI115" i="19"/>
  <c r="AJ115" i="19"/>
  <c r="AK115" i="19"/>
  <c r="AL115" i="19"/>
  <c r="AM115" i="19"/>
  <c r="AN115" i="19"/>
  <c r="AO115" i="19"/>
  <c r="AP115" i="19"/>
  <c r="AQ115" i="19"/>
  <c r="AR115" i="19"/>
  <c r="AS115" i="19"/>
  <c r="AT115" i="19"/>
  <c r="AU115" i="19"/>
  <c r="AV115" i="19"/>
  <c r="AW115" i="19"/>
  <c r="AX115" i="19"/>
  <c r="C115" i="19"/>
  <c r="D109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T109" i="19"/>
  <c r="U109" i="19"/>
  <c r="V109" i="19"/>
  <c r="W109" i="19"/>
  <c r="X109" i="19"/>
  <c r="Y109" i="19"/>
  <c r="Z109" i="19"/>
  <c r="AA109" i="19"/>
  <c r="AB109" i="19"/>
  <c r="AC109" i="19"/>
  <c r="AD109" i="19"/>
  <c r="AE109" i="19"/>
  <c r="AF109" i="19"/>
  <c r="AG109" i="19"/>
  <c r="AH109" i="19"/>
  <c r="AI109" i="19"/>
  <c r="AJ109" i="19"/>
  <c r="AK109" i="19"/>
  <c r="AL109" i="19"/>
  <c r="AM109" i="19"/>
  <c r="AN109" i="19"/>
  <c r="AO109" i="19"/>
  <c r="AP109" i="19"/>
  <c r="AQ109" i="19"/>
  <c r="AR109" i="19"/>
  <c r="AS109" i="19"/>
  <c r="AT109" i="19"/>
  <c r="AU109" i="19"/>
  <c r="AV109" i="19"/>
  <c r="AW109" i="19"/>
  <c r="AX109" i="19"/>
  <c r="C109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T103" i="19"/>
  <c r="U103" i="19"/>
  <c r="V103" i="19"/>
  <c r="W103" i="19"/>
  <c r="X103" i="19"/>
  <c r="Y103" i="19"/>
  <c r="Z103" i="19"/>
  <c r="AA103" i="19"/>
  <c r="AB103" i="19"/>
  <c r="AC103" i="19"/>
  <c r="AD103" i="19"/>
  <c r="AE103" i="19"/>
  <c r="AF103" i="19"/>
  <c r="AG103" i="19"/>
  <c r="AH103" i="19"/>
  <c r="AI103" i="19"/>
  <c r="AJ103" i="19"/>
  <c r="AK103" i="19"/>
  <c r="AL103" i="19"/>
  <c r="AM103" i="19"/>
  <c r="AN103" i="19"/>
  <c r="AO103" i="19"/>
  <c r="AP103" i="19"/>
  <c r="AQ103" i="19"/>
  <c r="AR103" i="19"/>
  <c r="AS103" i="19"/>
  <c r="AT103" i="19"/>
  <c r="AU103" i="19"/>
  <c r="AV103" i="19"/>
  <c r="AW103" i="19"/>
  <c r="AX103" i="19"/>
  <c r="C103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V88" i="19"/>
  <c r="W88" i="19"/>
  <c r="X88" i="19"/>
  <c r="Y88" i="19"/>
  <c r="Z88" i="19"/>
  <c r="AA88" i="19"/>
  <c r="AB88" i="19"/>
  <c r="AC88" i="19"/>
  <c r="AD88" i="19"/>
  <c r="AE88" i="19"/>
  <c r="AF88" i="19"/>
  <c r="AG88" i="19"/>
  <c r="AH88" i="19"/>
  <c r="AI88" i="19"/>
  <c r="AJ88" i="19"/>
  <c r="AK88" i="19"/>
  <c r="AL88" i="19"/>
  <c r="AM88" i="19"/>
  <c r="AN88" i="19"/>
  <c r="AO88" i="19"/>
  <c r="AP88" i="19"/>
  <c r="AQ88" i="19"/>
  <c r="AR88" i="19"/>
  <c r="AS88" i="19"/>
  <c r="AT88" i="19"/>
  <c r="AU88" i="19"/>
  <c r="AV88" i="19"/>
  <c r="AW88" i="19"/>
  <c r="AX88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V89" i="19"/>
  <c r="W89" i="19"/>
  <c r="X89" i="19"/>
  <c r="Y89" i="19"/>
  <c r="Z89" i="19"/>
  <c r="AA89" i="19"/>
  <c r="AB89" i="19"/>
  <c r="AC89" i="19"/>
  <c r="AD89" i="19"/>
  <c r="AE89" i="19"/>
  <c r="AF89" i="19"/>
  <c r="AG89" i="19"/>
  <c r="AH89" i="19"/>
  <c r="AI89" i="19"/>
  <c r="AJ89" i="19"/>
  <c r="AK89" i="19"/>
  <c r="AL89" i="19"/>
  <c r="AM89" i="19"/>
  <c r="AN89" i="19"/>
  <c r="AO89" i="19"/>
  <c r="AP89" i="19"/>
  <c r="AQ89" i="19"/>
  <c r="AR89" i="19"/>
  <c r="AS89" i="19"/>
  <c r="AT89" i="19"/>
  <c r="AU89" i="19"/>
  <c r="AV89" i="19"/>
  <c r="AW89" i="19"/>
  <c r="AX89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V90" i="19"/>
  <c r="W90" i="19"/>
  <c r="X90" i="19"/>
  <c r="Y90" i="19"/>
  <c r="Z90" i="19"/>
  <c r="AA90" i="19"/>
  <c r="AB90" i="19"/>
  <c r="AC90" i="19"/>
  <c r="AD90" i="19"/>
  <c r="AE90" i="19"/>
  <c r="AF90" i="19"/>
  <c r="AG90" i="19"/>
  <c r="AH90" i="19"/>
  <c r="AI90" i="19"/>
  <c r="AJ90" i="19"/>
  <c r="AK90" i="19"/>
  <c r="AL90" i="19"/>
  <c r="AM90" i="19"/>
  <c r="AN90" i="19"/>
  <c r="AO90" i="19"/>
  <c r="AP90" i="19"/>
  <c r="AQ90" i="19"/>
  <c r="AR90" i="19"/>
  <c r="AS90" i="19"/>
  <c r="AT90" i="19"/>
  <c r="AU90" i="19"/>
  <c r="AV90" i="19"/>
  <c r="AW90" i="19"/>
  <c r="AX90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V91" i="19"/>
  <c r="W91" i="19"/>
  <c r="X91" i="19"/>
  <c r="Y91" i="19"/>
  <c r="Z91" i="19"/>
  <c r="AA91" i="19"/>
  <c r="AB91" i="19"/>
  <c r="AC91" i="19"/>
  <c r="AD91" i="19"/>
  <c r="AE91" i="19"/>
  <c r="AF91" i="19"/>
  <c r="AG91" i="19"/>
  <c r="AH91" i="19"/>
  <c r="AI91" i="19"/>
  <c r="AJ91" i="19"/>
  <c r="AK91" i="19"/>
  <c r="AL91" i="19"/>
  <c r="AM91" i="19"/>
  <c r="AN91" i="19"/>
  <c r="AO91" i="19"/>
  <c r="AP91" i="19"/>
  <c r="AQ91" i="19"/>
  <c r="AR91" i="19"/>
  <c r="AS91" i="19"/>
  <c r="AT91" i="19"/>
  <c r="AU91" i="19"/>
  <c r="AV91" i="19"/>
  <c r="AW91" i="19"/>
  <c r="AX91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V92" i="19"/>
  <c r="W92" i="19"/>
  <c r="X92" i="19"/>
  <c r="Y92" i="19"/>
  <c r="Z92" i="19"/>
  <c r="AA92" i="19"/>
  <c r="AB92" i="19"/>
  <c r="AC92" i="19"/>
  <c r="AD92" i="19"/>
  <c r="AE92" i="19"/>
  <c r="AF92" i="19"/>
  <c r="AG92" i="19"/>
  <c r="AH92" i="19"/>
  <c r="AI92" i="19"/>
  <c r="AJ92" i="19"/>
  <c r="AK92" i="19"/>
  <c r="AL92" i="19"/>
  <c r="AM92" i="19"/>
  <c r="AN92" i="19"/>
  <c r="AO92" i="19"/>
  <c r="AP92" i="19"/>
  <c r="AQ92" i="19"/>
  <c r="AR92" i="19"/>
  <c r="AS92" i="19"/>
  <c r="AT92" i="19"/>
  <c r="AU92" i="19"/>
  <c r="AV92" i="19"/>
  <c r="AW92" i="19"/>
  <c r="AX92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T93" i="19"/>
  <c r="U93" i="19"/>
  <c r="V93" i="19"/>
  <c r="W93" i="19"/>
  <c r="X93" i="19"/>
  <c r="Y93" i="19"/>
  <c r="Z93" i="19"/>
  <c r="AA93" i="19"/>
  <c r="AB93" i="19"/>
  <c r="AC93" i="19"/>
  <c r="AD93" i="19"/>
  <c r="AE93" i="19"/>
  <c r="AF93" i="19"/>
  <c r="AG93" i="19"/>
  <c r="AH93" i="19"/>
  <c r="AI93" i="19"/>
  <c r="AJ93" i="19"/>
  <c r="AK93" i="19"/>
  <c r="AL93" i="19"/>
  <c r="AM93" i="19"/>
  <c r="AN93" i="19"/>
  <c r="AO93" i="19"/>
  <c r="AP93" i="19"/>
  <c r="AQ93" i="19"/>
  <c r="AR93" i="19"/>
  <c r="AS93" i="19"/>
  <c r="AT93" i="19"/>
  <c r="AU93" i="19"/>
  <c r="AV93" i="19"/>
  <c r="AW93" i="19"/>
  <c r="AX93" i="19"/>
  <c r="C19" i="19"/>
  <c r="C28" i="19"/>
  <c r="D19" i="19"/>
  <c r="D28" i="19"/>
  <c r="E19" i="19"/>
  <c r="E28" i="19"/>
  <c r="F19" i="19"/>
  <c r="F28" i="19"/>
  <c r="G19" i="19"/>
  <c r="G28" i="19"/>
  <c r="H19" i="19"/>
  <c r="H28" i="19"/>
  <c r="I19" i="19"/>
  <c r="I28" i="19"/>
  <c r="J19" i="19"/>
  <c r="J28" i="19"/>
  <c r="K19" i="19"/>
  <c r="K28" i="19"/>
  <c r="L19" i="19"/>
  <c r="L28" i="19"/>
  <c r="M19" i="19"/>
  <c r="M28" i="19"/>
  <c r="N19" i="19"/>
  <c r="N28" i="19"/>
  <c r="C20" i="19"/>
  <c r="C29" i="19"/>
  <c r="D20" i="19"/>
  <c r="D29" i="19"/>
  <c r="E20" i="19"/>
  <c r="E29" i="19"/>
  <c r="F20" i="19"/>
  <c r="F29" i="19"/>
  <c r="G20" i="19"/>
  <c r="G29" i="19"/>
  <c r="H20" i="19"/>
  <c r="H29" i="19"/>
  <c r="I20" i="19"/>
  <c r="I29" i="19"/>
  <c r="J20" i="19"/>
  <c r="J29" i="19"/>
  <c r="K20" i="19"/>
  <c r="K29" i="19"/>
  <c r="L20" i="19"/>
  <c r="L29" i="19"/>
  <c r="M20" i="19"/>
  <c r="M29" i="19"/>
  <c r="N20" i="19"/>
  <c r="N29" i="19"/>
  <c r="C21" i="19"/>
  <c r="C30" i="19"/>
  <c r="D21" i="19"/>
  <c r="D30" i="19"/>
  <c r="E21" i="19"/>
  <c r="E30" i="19"/>
  <c r="F21" i="19"/>
  <c r="F30" i="19"/>
  <c r="G21" i="19"/>
  <c r="G30" i="19"/>
  <c r="H21" i="19"/>
  <c r="H30" i="19"/>
  <c r="I21" i="19"/>
  <c r="I30" i="19"/>
  <c r="J21" i="19"/>
  <c r="J30" i="19"/>
  <c r="K21" i="19"/>
  <c r="K30" i="19"/>
  <c r="L21" i="19"/>
  <c r="L30" i="19"/>
  <c r="M21" i="19"/>
  <c r="M30" i="19"/>
  <c r="N21" i="19"/>
  <c r="N30" i="19"/>
  <c r="C22" i="19"/>
  <c r="C31" i="19"/>
  <c r="D22" i="19"/>
  <c r="D31" i="19"/>
  <c r="E22" i="19"/>
  <c r="E31" i="19"/>
  <c r="F22" i="19"/>
  <c r="F31" i="19"/>
  <c r="G22" i="19"/>
  <c r="G31" i="19"/>
  <c r="H22" i="19"/>
  <c r="H31" i="19"/>
  <c r="I22" i="19"/>
  <c r="I31" i="19"/>
  <c r="J22" i="19"/>
  <c r="J31" i="19"/>
  <c r="K22" i="19"/>
  <c r="K31" i="19"/>
  <c r="L22" i="19"/>
  <c r="L31" i="19"/>
  <c r="M22" i="19"/>
  <c r="M31" i="19"/>
  <c r="N22" i="19"/>
  <c r="N31" i="19"/>
  <c r="C23" i="19"/>
  <c r="C32" i="19"/>
  <c r="D23" i="19"/>
  <c r="D32" i="19"/>
  <c r="E23" i="19"/>
  <c r="E32" i="19"/>
  <c r="F23" i="19"/>
  <c r="F32" i="19"/>
  <c r="G23" i="19"/>
  <c r="G32" i="19"/>
  <c r="H23" i="19"/>
  <c r="H32" i="19"/>
  <c r="I23" i="19"/>
  <c r="I32" i="19"/>
  <c r="J23" i="19"/>
  <c r="J32" i="19"/>
  <c r="K23" i="19"/>
  <c r="K32" i="19"/>
  <c r="L23" i="19"/>
  <c r="L32" i="19"/>
  <c r="M23" i="19"/>
  <c r="M32" i="19"/>
  <c r="N23" i="19"/>
  <c r="N32" i="19"/>
  <c r="C24" i="19"/>
  <c r="C33" i="19"/>
  <c r="D24" i="19"/>
  <c r="D33" i="19"/>
  <c r="E24" i="19"/>
  <c r="E33" i="19"/>
  <c r="F24" i="19"/>
  <c r="F33" i="19"/>
  <c r="G24" i="19"/>
  <c r="G33" i="19"/>
  <c r="H24" i="19"/>
  <c r="H33" i="19"/>
  <c r="I24" i="19"/>
  <c r="I33" i="19"/>
  <c r="J24" i="19"/>
  <c r="J33" i="19"/>
  <c r="K24" i="19"/>
  <c r="K33" i="19"/>
  <c r="L24" i="19"/>
  <c r="L33" i="19"/>
  <c r="M24" i="19"/>
  <c r="M33" i="19"/>
  <c r="N24" i="19"/>
  <c r="N33" i="19"/>
  <c r="B22" i="16"/>
  <c r="F27" i="18"/>
  <c r="E30" i="18"/>
  <c r="AL21" i="18"/>
  <c r="AL22" i="18"/>
  <c r="D22" i="16"/>
  <c r="AV22" i="16"/>
  <c r="AS22" i="16"/>
  <c r="D21" i="16"/>
  <c r="AW21" i="16"/>
  <c r="AL21" i="16"/>
  <c r="AG21" i="16"/>
  <c r="Q21" i="16"/>
  <c r="AD21" i="16"/>
  <c r="N23" i="18"/>
  <c r="N33" i="18"/>
  <c r="N44" i="18"/>
  <c r="R24" i="18"/>
  <c r="R45" i="18"/>
  <c r="R51" i="18"/>
  <c r="AD50" i="18"/>
  <c r="U21" i="17"/>
  <c r="AH21" i="17"/>
  <c r="B22" i="17"/>
  <c r="AH22" i="17"/>
  <c r="D13" i="18"/>
  <c r="J23" i="18"/>
  <c r="J33" i="18"/>
  <c r="J44" i="18"/>
  <c r="N24" i="18"/>
  <c r="N45" i="18"/>
  <c r="N51" i="18"/>
  <c r="R34" i="18"/>
  <c r="R40" i="18"/>
  <c r="Z23" i="18"/>
  <c r="Z33" i="18"/>
  <c r="Z44" i="18"/>
  <c r="AE45" i="18"/>
  <c r="AE51" i="18"/>
  <c r="AE24" i="18"/>
  <c r="AE34" i="18"/>
  <c r="AE40" i="18"/>
  <c r="AE21" i="18"/>
  <c r="AF21" i="18"/>
  <c r="AF22" i="18"/>
  <c r="F27" i="17"/>
  <c r="E30" i="17"/>
  <c r="R22" i="17"/>
  <c r="AP21" i="17"/>
  <c r="AC21" i="16"/>
  <c r="AC22" i="16"/>
  <c r="D46" i="18"/>
  <c r="D24" i="18"/>
  <c r="D34" i="18"/>
  <c r="D40" i="18"/>
  <c r="E10" i="18"/>
  <c r="E13" i="18"/>
  <c r="J24" i="18"/>
  <c r="J45" i="18"/>
  <c r="J51" i="18"/>
  <c r="N34" i="18"/>
  <c r="N40" i="18"/>
  <c r="V23" i="18"/>
  <c r="V33" i="18"/>
  <c r="V44" i="18"/>
  <c r="Z24" i="18"/>
  <c r="Z45" i="18"/>
  <c r="Z51" i="18"/>
  <c r="AD24" i="18"/>
  <c r="AD34" i="18"/>
  <c r="AD40" i="18"/>
  <c r="AD45" i="18"/>
  <c r="AD51" i="18"/>
  <c r="AI22" i="18"/>
  <c r="AI21" i="18"/>
  <c r="J22" i="17"/>
  <c r="J21" i="17"/>
  <c r="F10" i="18"/>
  <c r="F13" i="18"/>
  <c r="J34" i="18"/>
  <c r="J40" i="18"/>
  <c r="R21" i="18"/>
  <c r="V24" i="18"/>
  <c r="V45" i="18"/>
  <c r="V51" i="18"/>
  <c r="Z34" i="18"/>
  <c r="Z40" i="18"/>
  <c r="AD23" i="18"/>
  <c r="AD33" i="18"/>
  <c r="AT21" i="18"/>
  <c r="AT22" i="18"/>
  <c r="F21" i="17"/>
  <c r="F22" i="17"/>
  <c r="M33" i="17"/>
  <c r="M23" i="17"/>
  <c r="M44" i="17"/>
  <c r="Z21" i="17"/>
  <c r="F30" i="16"/>
  <c r="G27" i="16"/>
  <c r="AU45" i="18"/>
  <c r="AU51" i="18"/>
  <c r="AU24" i="18"/>
  <c r="AU21" i="18"/>
  <c r="AV50" i="18"/>
  <c r="AY22" i="18"/>
  <c r="AY21" i="18"/>
  <c r="D13" i="17"/>
  <c r="G33" i="17"/>
  <c r="G44" i="17"/>
  <c r="N22" i="17"/>
  <c r="P21" i="17"/>
  <c r="R23" i="17"/>
  <c r="R44" i="17"/>
  <c r="X34" i="17"/>
  <c r="X40" i="17"/>
  <c r="X24" i="17"/>
  <c r="X45" i="17"/>
  <c r="AA22" i="17"/>
  <c r="AA21" i="17"/>
  <c r="AO21" i="17"/>
  <c r="AY22" i="17"/>
  <c r="AY21" i="17"/>
  <c r="K35" i="16"/>
  <c r="K39" i="16"/>
  <c r="M21" i="16"/>
  <c r="M22" i="16"/>
  <c r="N22" i="16"/>
  <c r="N21" i="16"/>
  <c r="AE21" i="16"/>
  <c r="AE22" i="16"/>
  <c r="AK21" i="16"/>
  <c r="H10" i="18"/>
  <c r="H13" i="18"/>
  <c r="L10" i="18"/>
  <c r="L13" i="18"/>
  <c r="P10" i="18"/>
  <c r="P13" i="18"/>
  <c r="T10" i="18"/>
  <c r="T13" i="18"/>
  <c r="X10" i="18"/>
  <c r="X13" i="18"/>
  <c r="AB10" i="18"/>
  <c r="AB13" i="18"/>
  <c r="AG22" i="18"/>
  <c r="AH21" i="18"/>
  <c r="AH22" i="18"/>
  <c r="AO33" i="18"/>
  <c r="AO44" i="18"/>
  <c r="AO23" i="18"/>
  <c r="AP21" i="18"/>
  <c r="AP22" i="18"/>
  <c r="AR10" i="18"/>
  <c r="AR13" i="18"/>
  <c r="AU34" i="18"/>
  <c r="AU40" i="18"/>
  <c r="AW22" i="18"/>
  <c r="AU17" i="17"/>
  <c r="AZ17" i="17"/>
  <c r="R33" i="17"/>
  <c r="W22" i="17"/>
  <c r="W21" i="17"/>
  <c r="AB10" i="17"/>
  <c r="AB13" i="17"/>
  <c r="AI22" i="17"/>
  <c r="AI21" i="17"/>
  <c r="AX23" i="17"/>
  <c r="AX33" i="17"/>
  <c r="AZ17" i="16"/>
  <c r="X21" i="16"/>
  <c r="X22" i="16"/>
  <c r="Z22" i="16"/>
  <c r="Z21" i="16"/>
  <c r="AQ22" i="16"/>
  <c r="AQ21" i="16"/>
  <c r="D50" i="18"/>
  <c r="D33" i="18"/>
  <c r="AZ17" i="18"/>
  <c r="G10" i="18"/>
  <c r="G13" i="18"/>
  <c r="K22" i="18"/>
  <c r="K10" i="18"/>
  <c r="K13" i="18"/>
  <c r="O22" i="18"/>
  <c r="O10" i="18"/>
  <c r="O13" i="18"/>
  <c r="S22" i="18"/>
  <c r="S10" i="18"/>
  <c r="S13" i="18"/>
  <c r="W22" i="18"/>
  <c r="W10" i="18"/>
  <c r="W13" i="18"/>
  <c r="AA22" i="18"/>
  <c r="AA10" i="18"/>
  <c r="AA13" i="18"/>
  <c r="AL10" i="18"/>
  <c r="AL13" i="18"/>
  <c r="AM10" i="18"/>
  <c r="AM13" i="18"/>
  <c r="AQ22" i="18"/>
  <c r="AQ21" i="18"/>
  <c r="AV23" i="18"/>
  <c r="O22" i="17"/>
  <c r="O21" i="17"/>
  <c r="V21" i="17"/>
  <c r="AC10" i="17"/>
  <c r="AC13" i="17"/>
  <c r="AJ10" i="17"/>
  <c r="AJ13" i="17"/>
  <c r="AQ21" i="17"/>
  <c r="AT23" i="17"/>
  <c r="AT33" i="17"/>
  <c r="AT44" i="17"/>
  <c r="AU35" i="17"/>
  <c r="AU39" i="17"/>
  <c r="AU23" i="17"/>
  <c r="AU44" i="17"/>
  <c r="AX44" i="17"/>
  <c r="AX22" i="17"/>
  <c r="D13" i="16"/>
  <c r="F24" i="16"/>
  <c r="F34" i="16"/>
  <c r="F40" i="16"/>
  <c r="J22" i="16"/>
  <c r="J21" i="16"/>
  <c r="P21" i="16"/>
  <c r="P22" i="16"/>
  <c r="AG22" i="16"/>
  <c r="AN21" i="16"/>
  <c r="AN22" i="16"/>
  <c r="D44" i="17"/>
  <c r="D23" i="17"/>
  <c r="D33" i="17"/>
  <c r="D23" i="18"/>
  <c r="K21" i="18"/>
  <c r="O21" i="18"/>
  <c r="S21" i="18"/>
  <c r="W21" i="18"/>
  <c r="AA21" i="18"/>
  <c r="AG21" i="18"/>
  <c r="AJ10" i="18"/>
  <c r="AJ13" i="18"/>
  <c r="AO22" i="18"/>
  <c r="AV33" i="18"/>
  <c r="AV22" i="18"/>
  <c r="AW21" i="18"/>
  <c r="AW10" i="18"/>
  <c r="AW13" i="18"/>
  <c r="G23" i="17"/>
  <c r="J10" i="17"/>
  <c r="J13" i="17"/>
  <c r="K10" i="17"/>
  <c r="K13" i="17"/>
  <c r="N21" i="17"/>
  <c r="R10" i="17"/>
  <c r="R13" i="17"/>
  <c r="S10" i="17"/>
  <c r="S13" i="17"/>
  <c r="AG21" i="17"/>
  <c r="AK10" i="17"/>
  <c r="AK13" i="17"/>
  <c r="AR10" i="17"/>
  <c r="AR13" i="17"/>
  <c r="AT10" i="17"/>
  <c r="AT13" i="17"/>
  <c r="AU14" i="17"/>
  <c r="AU10" i="17"/>
  <c r="AU13" i="17"/>
  <c r="F46" i="16"/>
  <c r="F50" i="16"/>
  <c r="L21" i="16"/>
  <c r="L22" i="16"/>
  <c r="Q22" i="16"/>
  <c r="T21" i="16"/>
  <c r="T22" i="16"/>
  <c r="G10" i="17"/>
  <c r="G13" i="17"/>
  <c r="H14" i="17"/>
  <c r="H10" i="17"/>
  <c r="H13" i="17"/>
  <c r="K46" i="16"/>
  <c r="K50" i="16"/>
  <c r="Y23" i="16"/>
  <c r="Y33" i="16"/>
  <c r="Y44" i="16"/>
  <c r="AD22" i="16"/>
  <c r="AH22" i="16"/>
  <c r="AH21" i="16"/>
  <c r="AK22" i="16"/>
  <c r="S31" i="20"/>
  <c r="T32" i="20"/>
  <c r="S7" i="20"/>
  <c r="AI10" i="18"/>
  <c r="AI13" i="18"/>
  <c r="AQ10" i="18"/>
  <c r="AQ13" i="18"/>
  <c r="AY10" i="18"/>
  <c r="AY13" i="18"/>
  <c r="P10" i="17"/>
  <c r="P13" i="17"/>
  <c r="W10" i="17"/>
  <c r="W13" i="17"/>
  <c r="X14" i="17"/>
  <c r="X10" i="17"/>
  <c r="X13" i="17"/>
  <c r="AD10" i="17"/>
  <c r="AD13" i="17"/>
  <c r="AE10" i="17"/>
  <c r="AE13" i="17"/>
  <c r="AL10" i="17"/>
  <c r="AL13" i="17"/>
  <c r="AM10" i="17"/>
  <c r="AM13" i="17"/>
  <c r="AY10" i="17"/>
  <c r="AY13" i="17"/>
  <c r="F15" i="16"/>
  <c r="E10" i="16"/>
  <c r="E13" i="16"/>
  <c r="F14" i="16"/>
  <c r="F10" i="16"/>
  <c r="F13" i="16"/>
  <c r="H10" i="16"/>
  <c r="H13" i="16"/>
  <c r="AA21" i="16"/>
  <c r="AA22" i="16"/>
  <c r="AP21" i="16"/>
  <c r="AP22" i="16"/>
  <c r="AS21" i="16"/>
  <c r="AT22" i="16"/>
  <c r="AT21" i="16"/>
  <c r="AV21" i="16"/>
  <c r="H7" i="20"/>
  <c r="S9" i="20"/>
  <c r="H9" i="20"/>
  <c r="S10" i="20"/>
  <c r="H10" i="20"/>
  <c r="AA10" i="17"/>
  <c r="AA13" i="17"/>
  <c r="AI10" i="17"/>
  <c r="AI13" i="17"/>
  <c r="AQ10" i="17"/>
  <c r="AQ13" i="17"/>
  <c r="AV10" i="17"/>
  <c r="AV13" i="17"/>
  <c r="F23" i="16"/>
  <c r="F33" i="16"/>
  <c r="G10" i="16"/>
  <c r="G13" i="16"/>
  <c r="U22" i="16"/>
  <c r="U21" i="16"/>
  <c r="AI21" i="16"/>
  <c r="AI22" i="16"/>
  <c r="AL22" i="16"/>
  <c r="N10" i="16"/>
  <c r="N13" i="16"/>
  <c r="R22" i="16"/>
  <c r="V22" i="16"/>
  <c r="AA10" i="16"/>
  <c r="AA13" i="16"/>
  <c r="AE10" i="16"/>
  <c r="AE13" i="16"/>
  <c r="AI10" i="16"/>
  <c r="AI13" i="16"/>
  <c r="AN10" i="16"/>
  <c r="AN13" i="16"/>
  <c r="AU21" i="16"/>
  <c r="AU22" i="16"/>
  <c r="AW22" i="16"/>
  <c r="AF260" i="15"/>
  <c r="AJ260" i="15"/>
  <c r="AV260" i="14"/>
  <c r="T43" i="20"/>
  <c r="R21" i="16"/>
  <c r="R10" i="16"/>
  <c r="R13" i="16"/>
  <c r="V21" i="16"/>
  <c r="V10" i="16"/>
  <c r="V13" i="16"/>
  <c r="AM22" i="16"/>
  <c r="AM21" i="16"/>
  <c r="AX21" i="16"/>
  <c r="AX22" i="16"/>
  <c r="AQ10" i="16"/>
  <c r="AQ13" i="16"/>
  <c r="AV260" i="15"/>
  <c r="D260" i="14"/>
  <c r="D259" i="14"/>
  <c r="AZ259" i="14"/>
  <c r="BA14" i="14"/>
  <c r="D260" i="15"/>
  <c r="AZ259" i="15"/>
  <c r="K260" i="15"/>
  <c r="I260" i="14"/>
  <c r="M260" i="14"/>
  <c r="P260" i="14"/>
  <c r="T260" i="14"/>
  <c r="AA260" i="14"/>
  <c r="AX10" i="16"/>
  <c r="AX13" i="16"/>
  <c r="E260" i="15"/>
  <c r="H260" i="15"/>
  <c r="U260" i="15"/>
  <c r="X260" i="15"/>
  <c r="AK260" i="15"/>
  <c r="AN260" i="15"/>
  <c r="E260" i="14"/>
  <c r="H260" i="14"/>
  <c r="U260" i="14"/>
  <c r="X260" i="14"/>
  <c r="AK260" i="14"/>
  <c r="AN260" i="14"/>
  <c r="AR21" i="16"/>
  <c r="AR22" i="16"/>
  <c r="AM45" i="16"/>
  <c r="AM51" i="16"/>
  <c r="AM24" i="16"/>
  <c r="AM34" i="16"/>
  <c r="AM40" i="16"/>
  <c r="R23" i="16"/>
  <c r="R33" i="16"/>
  <c r="R44" i="16"/>
  <c r="AO21" i="16"/>
  <c r="AO22" i="16"/>
  <c r="V45" i="16"/>
  <c r="V51" i="16"/>
  <c r="V24" i="16"/>
  <c r="V34" i="16"/>
  <c r="V40" i="16"/>
  <c r="AI34" i="16"/>
  <c r="AI40" i="16"/>
  <c r="AI45" i="16"/>
  <c r="AI51" i="16"/>
  <c r="AI24" i="16"/>
  <c r="H21" i="16"/>
  <c r="H22" i="16"/>
  <c r="AW21" i="17"/>
  <c r="AW22" i="17"/>
  <c r="AS33" i="16"/>
  <c r="AS23" i="16"/>
  <c r="AS44" i="16"/>
  <c r="AA44" i="16"/>
  <c r="AA23" i="16"/>
  <c r="AA33" i="16"/>
  <c r="AE22" i="17"/>
  <c r="AE21" i="17"/>
  <c r="AD45" i="16"/>
  <c r="AD51" i="16"/>
  <c r="AD24" i="16"/>
  <c r="AD34" i="16"/>
  <c r="AD40" i="16"/>
  <c r="T33" i="16"/>
  <c r="T44" i="16"/>
  <c r="T23" i="16"/>
  <c r="AS21" i="17"/>
  <c r="AS22" i="17"/>
  <c r="T21" i="17"/>
  <c r="T22" i="17"/>
  <c r="K22" i="17"/>
  <c r="K21" i="17"/>
  <c r="AV34" i="18"/>
  <c r="AV40" i="18"/>
  <c r="AV24" i="18"/>
  <c r="AV45" i="18"/>
  <c r="AG33" i="18"/>
  <c r="AG44" i="18"/>
  <c r="AG23" i="18"/>
  <c r="O23" i="18"/>
  <c r="O33" i="18"/>
  <c r="O44" i="18"/>
  <c r="AN44" i="16"/>
  <c r="AN23" i="16"/>
  <c r="AN33" i="16"/>
  <c r="J23" i="16"/>
  <c r="J33" i="16"/>
  <c r="J44" i="16"/>
  <c r="E21" i="16"/>
  <c r="E22" i="16"/>
  <c r="AT39" i="17"/>
  <c r="AK22" i="17"/>
  <c r="AK21" i="17"/>
  <c r="O33" i="17"/>
  <c r="O23" i="17"/>
  <c r="O44" i="17"/>
  <c r="AQ45" i="18"/>
  <c r="AQ51" i="18"/>
  <c r="AQ34" i="18"/>
  <c r="AQ40" i="18"/>
  <c r="AQ24" i="18"/>
  <c r="AA45" i="18"/>
  <c r="AA51" i="18"/>
  <c r="AA24" i="18"/>
  <c r="AA34" i="18"/>
  <c r="AA40" i="18"/>
  <c r="S45" i="18"/>
  <c r="S51" i="18"/>
  <c r="S24" i="18"/>
  <c r="S34" i="18"/>
  <c r="S40" i="18"/>
  <c r="K45" i="18"/>
  <c r="K51" i="18"/>
  <c r="K24" i="18"/>
  <c r="K34" i="18"/>
  <c r="K40" i="18"/>
  <c r="Z45" i="16"/>
  <c r="Z51" i="16"/>
  <c r="Z24" i="16"/>
  <c r="Z34" i="16"/>
  <c r="Z40" i="16"/>
  <c r="AI45" i="17"/>
  <c r="AI51" i="17"/>
  <c r="AI34" i="17"/>
  <c r="AI40" i="17"/>
  <c r="AI24" i="17"/>
  <c r="W45" i="17"/>
  <c r="W51" i="17"/>
  <c r="W24" i="17"/>
  <c r="W34" i="17"/>
  <c r="W40" i="17"/>
  <c r="AP45" i="18"/>
  <c r="AP51" i="18"/>
  <c r="AP34" i="18"/>
  <c r="AP40" i="18"/>
  <c r="AP24" i="18"/>
  <c r="AO39" i="18"/>
  <c r="AC21" i="18"/>
  <c r="AC22" i="18"/>
  <c r="M21" i="18"/>
  <c r="M22" i="18"/>
  <c r="AE34" i="16"/>
  <c r="AE40" i="16"/>
  <c r="AE45" i="16"/>
  <c r="AE51" i="16"/>
  <c r="AE24" i="16"/>
  <c r="M24" i="16"/>
  <c r="M34" i="16"/>
  <c r="M40" i="16"/>
  <c r="M45" i="16"/>
  <c r="M51" i="16"/>
  <c r="AY23" i="17"/>
  <c r="AY44" i="17"/>
  <c r="AY33" i="17"/>
  <c r="AA44" i="17"/>
  <c r="AA33" i="17"/>
  <c r="AA23" i="17"/>
  <c r="P44" i="17"/>
  <c r="P23" i="17"/>
  <c r="P33" i="17"/>
  <c r="E21" i="17"/>
  <c r="E22" i="17"/>
  <c r="Z23" i="17"/>
  <c r="Z44" i="17"/>
  <c r="Z33" i="17"/>
  <c r="F34" i="17"/>
  <c r="F40" i="17"/>
  <c r="F24" i="17"/>
  <c r="F45" i="17"/>
  <c r="F51" i="17"/>
  <c r="AD39" i="18"/>
  <c r="AD35" i="18"/>
  <c r="J23" i="17"/>
  <c r="J44" i="17"/>
  <c r="J33" i="17"/>
  <c r="AC24" i="16"/>
  <c r="AC45" i="16"/>
  <c r="AC51" i="16"/>
  <c r="AC34" i="16"/>
  <c r="AC40" i="16"/>
  <c r="R24" i="17"/>
  <c r="R45" i="17"/>
  <c r="R51" i="17"/>
  <c r="R34" i="17"/>
  <c r="R40" i="17"/>
  <c r="AF44" i="18"/>
  <c r="AF33" i="18"/>
  <c r="AF23" i="18"/>
  <c r="J39" i="18"/>
  <c r="J35" i="18"/>
  <c r="U33" i="17"/>
  <c r="U23" i="17"/>
  <c r="U44" i="17"/>
  <c r="AD23" i="16"/>
  <c r="AD33" i="16"/>
  <c r="AD44" i="16"/>
  <c r="AW23" i="16"/>
  <c r="AW33" i="16"/>
  <c r="AW44" i="16"/>
  <c r="D34" i="16"/>
  <c r="D40" i="16"/>
  <c r="D45" i="16"/>
  <c r="D51" i="16"/>
  <c r="D24" i="16"/>
  <c r="G27" i="18"/>
  <c r="F30" i="18"/>
  <c r="AX34" i="16"/>
  <c r="AX40" i="16"/>
  <c r="AX45" i="16"/>
  <c r="AX51" i="16"/>
  <c r="AX24" i="16"/>
  <c r="W21" i="16"/>
  <c r="W22" i="16"/>
  <c r="AW45" i="16"/>
  <c r="AW51" i="16"/>
  <c r="AW24" i="16"/>
  <c r="AW34" i="16"/>
  <c r="AW40" i="16"/>
  <c r="AJ21" i="16"/>
  <c r="AJ22" i="16"/>
  <c r="R45" i="16"/>
  <c r="R51" i="16"/>
  <c r="R24" i="16"/>
  <c r="R34" i="16"/>
  <c r="R40" i="16"/>
  <c r="AI44" i="16"/>
  <c r="AI33" i="16"/>
  <c r="AI23" i="16"/>
  <c r="F39" i="16"/>
  <c r="F35" i="16"/>
  <c r="AR21" i="17"/>
  <c r="AR22" i="17"/>
  <c r="AV33" i="16"/>
  <c r="AV23" i="16"/>
  <c r="AV44" i="16"/>
  <c r="AP45" i="16"/>
  <c r="AP51" i="16"/>
  <c r="AP24" i="16"/>
  <c r="AP34" i="16"/>
  <c r="AP40" i="16"/>
  <c r="I21" i="16"/>
  <c r="I22" i="16"/>
  <c r="AN21" i="17"/>
  <c r="AN22" i="17"/>
  <c r="Y22" i="17"/>
  <c r="Y21" i="17"/>
  <c r="AR21" i="18"/>
  <c r="AR22" i="18"/>
  <c r="AK24" i="16"/>
  <c r="AK45" i="16"/>
  <c r="AK51" i="16"/>
  <c r="AK34" i="16"/>
  <c r="AK40" i="16"/>
  <c r="Y46" i="16"/>
  <c r="Y50" i="16"/>
  <c r="Q24" i="16"/>
  <c r="Q34" i="16"/>
  <c r="Q40" i="16"/>
  <c r="Q45" i="16"/>
  <c r="Q51" i="16"/>
  <c r="AL22" i="17"/>
  <c r="AL21" i="17"/>
  <c r="S22" i="17"/>
  <c r="S21" i="17"/>
  <c r="AV39" i="18"/>
  <c r="AA23" i="18"/>
  <c r="AA33" i="18"/>
  <c r="AA44" i="18"/>
  <c r="K23" i="18"/>
  <c r="K33" i="18"/>
  <c r="K44" i="18"/>
  <c r="D50" i="17"/>
  <c r="AG24" i="16"/>
  <c r="AG45" i="16"/>
  <c r="AG51" i="16"/>
  <c r="AG34" i="16"/>
  <c r="AG40" i="16"/>
  <c r="J24" i="16"/>
  <c r="J34" i="16"/>
  <c r="J40" i="16"/>
  <c r="J45" i="16"/>
  <c r="J51" i="16"/>
  <c r="AX24" i="17"/>
  <c r="AX45" i="17"/>
  <c r="AX51" i="17"/>
  <c r="AX34" i="17"/>
  <c r="AX40" i="17"/>
  <c r="AD22" i="17"/>
  <c r="AD21" i="17"/>
  <c r="O45" i="17"/>
  <c r="O51" i="17"/>
  <c r="O24" i="17"/>
  <c r="O34" i="17"/>
  <c r="O40" i="17"/>
  <c r="AN21" i="18"/>
  <c r="AN22" i="18"/>
  <c r="X21" i="18"/>
  <c r="X22" i="18"/>
  <c r="P21" i="18"/>
  <c r="P22" i="18"/>
  <c r="H21" i="18"/>
  <c r="H22" i="18"/>
  <c r="AQ33" i="16"/>
  <c r="AQ44" i="16"/>
  <c r="AQ23" i="16"/>
  <c r="X24" i="16"/>
  <c r="X34" i="16"/>
  <c r="X40" i="16"/>
  <c r="X45" i="16"/>
  <c r="X51" i="16"/>
  <c r="AX39" i="17"/>
  <c r="AC22" i="17"/>
  <c r="AC21" i="17"/>
  <c r="R39" i="17"/>
  <c r="AW24" i="18"/>
  <c r="AW34" i="18"/>
  <c r="AW40" i="18"/>
  <c r="AW45" i="18"/>
  <c r="AW51" i="18"/>
  <c r="AP23" i="18"/>
  <c r="AP33" i="18"/>
  <c r="AP44" i="18"/>
  <c r="AH34" i="18"/>
  <c r="AH40" i="18"/>
  <c r="AH24" i="18"/>
  <c r="AH45" i="18"/>
  <c r="AH51" i="18"/>
  <c r="Y21" i="18"/>
  <c r="Y22" i="18"/>
  <c r="I21" i="18"/>
  <c r="I22" i="18"/>
  <c r="AE44" i="16"/>
  <c r="AE33" i="16"/>
  <c r="AE23" i="16"/>
  <c r="M33" i="16"/>
  <c r="M44" i="16"/>
  <c r="M23" i="16"/>
  <c r="AY45" i="17"/>
  <c r="AY51" i="17"/>
  <c r="AY34" i="17"/>
  <c r="AY40" i="17"/>
  <c r="AY24" i="17"/>
  <c r="AA45" i="17"/>
  <c r="AA51" i="17"/>
  <c r="AA34" i="17"/>
  <c r="AA40" i="17"/>
  <c r="AA24" i="17"/>
  <c r="R46" i="17"/>
  <c r="R50" i="17"/>
  <c r="N24" i="17"/>
  <c r="N34" i="17"/>
  <c r="N40" i="17"/>
  <c r="N45" i="17"/>
  <c r="N51" i="17"/>
  <c r="AZ10" i="17"/>
  <c r="H27" i="16"/>
  <c r="G30" i="16"/>
  <c r="M50" i="17"/>
  <c r="F23" i="17"/>
  <c r="F44" i="17"/>
  <c r="F33" i="17"/>
  <c r="R23" i="18"/>
  <c r="R33" i="18"/>
  <c r="R44" i="18"/>
  <c r="J24" i="17"/>
  <c r="J34" i="17"/>
  <c r="J40" i="17"/>
  <c r="J45" i="17"/>
  <c r="J51" i="17"/>
  <c r="V46" i="18"/>
  <c r="V50" i="18"/>
  <c r="AC23" i="16"/>
  <c r="AC33" i="16"/>
  <c r="AC44" i="16"/>
  <c r="AE23" i="18"/>
  <c r="AE33" i="18"/>
  <c r="AE44" i="18"/>
  <c r="Z46" i="18"/>
  <c r="Z50" i="18"/>
  <c r="AH45" i="17"/>
  <c r="AH51" i="17"/>
  <c r="AH24" i="17"/>
  <c r="AH34" i="17"/>
  <c r="AH40" i="17"/>
  <c r="N46" i="18"/>
  <c r="N50" i="18"/>
  <c r="Q23" i="16"/>
  <c r="Q33" i="16"/>
  <c r="Q44" i="16"/>
  <c r="D44" i="16"/>
  <c r="D23" i="16"/>
  <c r="D33" i="16"/>
  <c r="AL24" i="18"/>
  <c r="AL34" i="18"/>
  <c r="AL40" i="18"/>
  <c r="AL45" i="18"/>
  <c r="AL51" i="18"/>
  <c r="AT22" i="17"/>
  <c r="D22" i="17"/>
  <c r="AZ260" i="14"/>
  <c r="AX44" i="16"/>
  <c r="AX33" i="16"/>
  <c r="AX23" i="16"/>
  <c r="V23" i="16"/>
  <c r="V33" i="16"/>
  <c r="V44" i="16"/>
  <c r="AU34" i="16"/>
  <c r="AU40" i="16"/>
  <c r="AU45" i="16"/>
  <c r="AU51" i="16"/>
  <c r="AU24" i="16"/>
  <c r="AF21" i="16"/>
  <c r="AF22" i="16"/>
  <c r="O21" i="16"/>
  <c r="O22" i="16"/>
  <c r="U23" i="16"/>
  <c r="U33" i="16"/>
  <c r="U44" i="16"/>
  <c r="AJ21" i="17"/>
  <c r="AJ22" i="17"/>
  <c r="AT23" i="16"/>
  <c r="AT33" i="16"/>
  <c r="AT44" i="16"/>
  <c r="AP23" i="16"/>
  <c r="AP33" i="16"/>
  <c r="AP44" i="16"/>
  <c r="G22" i="16"/>
  <c r="G21" i="16"/>
  <c r="AM22" i="17"/>
  <c r="AM21" i="17"/>
  <c r="Q21" i="17"/>
  <c r="Q22" i="17"/>
  <c r="AJ21" i="18"/>
  <c r="AJ22" i="18"/>
  <c r="AH23" i="16"/>
  <c r="AH33" i="16"/>
  <c r="AH44" i="16"/>
  <c r="Y39" i="16"/>
  <c r="Y35" i="16"/>
  <c r="I21" i="17"/>
  <c r="I22" i="17"/>
  <c r="L34" i="16"/>
  <c r="L40" i="16"/>
  <c r="L45" i="16"/>
  <c r="L51" i="16"/>
  <c r="L24" i="16"/>
  <c r="AV21" i="17"/>
  <c r="AV22" i="17"/>
  <c r="AG33" i="17"/>
  <c r="AG44" i="17"/>
  <c r="AG23" i="17"/>
  <c r="N23" i="17"/>
  <c r="N33" i="17"/>
  <c r="N44" i="17"/>
  <c r="AX21" i="18"/>
  <c r="AX22" i="18"/>
  <c r="AO24" i="18"/>
  <c r="AO34" i="18"/>
  <c r="AO40" i="18"/>
  <c r="AO45" i="18"/>
  <c r="AO51" i="18"/>
  <c r="W23" i="18"/>
  <c r="W33" i="18"/>
  <c r="W44" i="18"/>
  <c r="P24" i="16"/>
  <c r="P34" i="16"/>
  <c r="P40" i="16"/>
  <c r="P45" i="16"/>
  <c r="P51" i="16"/>
  <c r="AX50" i="17"/>
  <c r="AQ44" i="17"/>
  <c r="AQ33" i="17"/>
  <c r="AQ23" i="17"/>
  <c r="V23" i="17"/>
  <c r="V33" i="17"/>
  <c r="V44" i="17"/>
  <c r="AM22" i="18"/>
  <c r="AM21" i="18"/>
  <c r="W45" i="18"/>
  <c r="W51" i="18"/>
  <c r="W24" i="18"/>
  <c r="W34" i="18"/>
  <c r="W40" i="18"/>
  <c r="O45" i="18"/>
  <c r="O51" i="18"/>
  <c r="O24" i="18"/>
  <c r="O34" i="18"/>
  <c r="O40" i="18"/>
  <c r="AQ45" i="16"/>
  <c r="AQ51" i="16"/>
  <c r="AQ24" i="16"/>
  <c r="AQ34" i="16"/>
  <c r="AQ40" i="16"/>
  <c r="X33" i="16"/>
  <c r="X44" i="16"/>
  <c r="X23" i="16"/>
  <c r="X35" i="17"/>
  <c r="M22" i="17"/>
  <c r="AH23" i="18"/>
  <c r="AH33" i="18"/>
  <c r="AH44" i="18"/>
  <c r="U21" i="18"/>
  <c r="U22" i="18"/>
  <c r="N33" i="16"/>
  <c r="N44" i="16"/>
  <c r="N23" i="16"/>
  <c r="AO33" i="17"/>
  <c r="AO44" i="17"/>
  <c r="AO23" i="17"/>
  <c r="X51" i="17"/>
  <c r="X46" i="17"/>
  <c r="G50" i="17"/>
  <c r="AY23" i="18"/>
  <c r="AY33" i="18"/>
  <c r="AY44" i="18"/>
  <c r="AU23" i="18"/>
  <c r="AU33" i="18"/>
  <c r="AU44" i="18"/>
  <c r="AT24" i="18"/>
  <c r="AT34" i="18"/>
  <c r="AT40" i="18"/>
  <c r="AT45" i="18"/>
  <c r="AT51" i="18"/>
  <c r="AI23" i="18"/>
  <c r="AI33" i="18"/>
  <c r="AI44" i="18"/>
  <c r="V39" i="18"/>
  <c r="V35" i="18"/>
  <c r="AP22" i="17"/>
  <c r="F30" i="17"/>
  <c r="G27" i="17"/>
  <c r="Z39" i="18"/>
  <c r="Z35" i="18"/>
  <c r="AZ10" i="18"/>
  <c r="AH23" i="17"/>
  <c r="AH44" i="17"/>
  <c r="AH33" i="17"/>
  <c r="AD46" i="18"/>
  <c r="N39" i="18"/>
  <c r="N35" i="18"/>
  <c r="AG23" i="16"/>
  <c r="AG33" i="16"/>
  <c r="AG44" i="16"/>
  <c r="AS24" i="16"/>
  <c r="AS34" i="16"/>
  <c r="AS40" i="16"/>
  <c r="AS45" i="16"/>
  <c r="AS51" i="16"/>
  <c r="AL23" i="18"/>
  <c r="AL44" i="18"/>
  <c r="AL33" i="18"/>
  <c r="AY21" i="16"/>
  <c r="AY22" i="16"/>
  <c r="AZ260" i="15"/>
  <c r="AM23" i="16"/>
  <c r="AM44" i="16"/>
  <c r="AM33" i="16"/>
  <c r="S21" i="16"/>
  <c r="S22" i="16"/>
  <c r="AU44" i="16"/>
  <c r="AU23" i="16"/>
  <c r="AU33" i="16"/>
  <c r="AB21" i="16"/>
  <c r="AB22" i="16"/>
  <c r="AL45" i="16"/>
  <c r="AL51" i="16"/>
  <c r="AL24" i="16"/>
  <c r="AL34" i="16"/>
  <c r="AL40" i="16"/>
  <c r="U24" i="16"/>
  <c r="U45" i="16"/>
  <c r="U51" i="16"/>
  <c r="U34" i="16"/>
  <c r="U40" i="16"/>
  <c r="AB21" i="17"/>
  <c r="AB22" i="17"/>
  <c r="AT24" i="16"/>
  <c r="AT34" i="16"/>
  <c r="AT40" i="16"/>
  <c r="AT45" i="16"/>
  <c r="AT51" i="16"/>
  <c r="AA34" i="16"/>
  <c r="AA40" i="16"/>
  <c r="AA45" i="16"/>
  <c r="AA51" i="16"/>
  <c r="AA24" i="16"/>
  <c r="AF21" i="17"/>
  <c r="AF22" i="17"/>
  <c r="T11" i="20"/>
  <c r="T45" i="20"/>
  <c r="AH45" i="16"/>
  <c r="AH51" i="16"/>
  <c r="AH24" i="16"/>
  <c r="AH34" i="16"/>
  <c r="AH40" i="16"/>
  <c r="T24" i="16"/>
  <c r="T34" i="16"/>
  <c r="T40" i="16"/>
  <c r="T45" i="16"/>
  <c r="T51" i="16"/>
  <c r="L44" i="16"/>
  <c r="L33" i="16"/>
  <c r="L23" i="16"/>
  <c r="AG22" i="17"/>
  <c r="L21" i="17"/>
  <c r="L22" i="17"/>
  <c r="AW33" i="18"/>
  <c r="AW44" i="18"/>
  <c r="AW23" i="18"/>
  <c r="AK21" i="18"/>
  <c r="AK22" i="18"/>
  <c r="S23" i="18"/>
  <c r="S33" i="18"/>
  <c r="S44" i="18"/>
  <c r="D39" i="17"/>
  <c r="AN34" i="16"/>
  <c r="AN40" i="16"/>
  <c r="AN45" i="16"/>
  <c r="AN51" i="16"/>
  <c r="AN24" i="16"/>
  <c r="P33" i="16"/>
  <c r="P23" i="16"/>
  <c r="P44" i="16"/>
  <c r="AU46" i="17"/>
  <c r="AU50" i="17"/>
  <c r="AT50" i="17"/>
  <c r="AQ22" i="17"/>
  <c r="V22" i="17"/>
  <c r="AQ44" i="18"/>
  <c r="AQ23" i="18"/>
  <c r="AQ33" i="18"/>
  <c r="AB21" i="18"/>
  <c r="AB22" i="18"/>
  <c r="T21" i="18"/>
  <c r="T22" i="18"/>
  <c r="L21" i="18"/>
  <c r="L22" i="18"/>
  <c r="D39" i="18"/>
  <c r="D35" i="18"/>
  <c r="Z23" i="16"/>
  <c r="Z33" i="16"/>
  <c r="Z44" i="16"/>
  <c r="AZ10" i="16"/>
  <c r="AI44" i="17"/>
  <c r="AI23" i="17"/>
  <c r="AI33" i="17"/>
  <c r="W23" i="17"/>
  <c r="W44" i="17"/>
  <c r="W33" i="17"/>
  <c r="G22" i="17"/>
  <c r="AS21" i="18"/>
  <c r="AS22" i="18"/>
  <c r="AO50" i="18"/>
  <c r="AO46" i="18"/>
  <c r="AG24" i="18"/>
  <c r="AG34" i="18"/>
  <c r="AG40" i="18"/>
  <c r="AG45" i="18"/>
  <c r="AG51" i="18"/>
  <c r="Q21" i="18"/>
  <c r="Q22" i="18"/>
  <c r="AK23" i="16"/>
  <c r="AK33" i="16"/>
  <c r="AK44" i="16"/>
  <c r="N45" i="16"/>
  <c r="N51" i="16"/>
  <c r="N24" i="16"/>
  <c r="N34" i="16"/>
  <c r="N40" i="16"/>
  <c r="AO22" i="17"/>
  <c r="P22" i="17"/>
  <c r="G39" i="17"/>
  <c r="AY45" i="18"/>
  <c r="AY51" i="18"/>
  <c r="AY34" i="18"/>
  <c r="AY40" i="18"/>
  <c r="AY24" i="18"/>
  <c r="Z22" i="17"/>
  <c r="M39" i="17"/>
  <c r="AT23" i="18"/>
  <c r="AT33" i="18"/>
  <c r="AT44" i="18"/>
  <c r="G22" i="18"/>
  <c r="G21" i="18"/>
  <c r="AI45" i="18"/>
  <c r="AI51" i="18"/>
  <c r="AI34" i="18"/>
  <c r="AI40" i="18"/>
  <c r="AI24" i="18"/>
  <c r="F21" i="18"/>
  <c r="F22" i="18"/>
  <c r="AP23" i="17"/>
  <c r="AP44" i="17"/>
  <c r="AP33" i="17"/>
  <c r="AF34" i="18"/>
  <c r="AF40" i="18"/>
  <c r="AF24" i="18"/>
  <c r="AF45" i="18"/>
  <c r="AF51" i="18"/>
  <c r="J46" i="18"/>
  <c r="J50" i="18"/>
  <c r="E22" i="18"/>
  <c r="E21" i="18"/>
  <c r="U22" i="17"/>
  <c r="AL23" i="16"/>
  <c r="AL44" i="16"/>
  <c r="AL33" i="16"/>
  <c r="AV24" i="16"/>
  <c r="AV34" i="16"/>
  <c r="AV40" i="16"/>
  <c r="AV45" i="16"/>
  <c r="AV51" i="16"/>
  <c r="E45" i="18"/>
  <c r="E51" i="18"/>
  <c r="E24" i="18"/>
  <c r="E34" i="18"/>
  <c r="E40" i="18"/>
  <c r="AZ22" i="18"/>
  <c r="AT46" i="18"/>
  <c r="AT50" i="18"/>
  <c r="AO24" i="17"/>
  <c r="AO34" i="17"/>
  <c r="AO40" i="17"/>
  <c r="AO45" i="17"/>
  <c r="AO51" i="17"/>
  <c r="Q33" i="18"/>
  <c r="Q44" i="18"/>
  <c r="Q23" i="18"/>
  <c r="AI35" i="17"/>
  <c r="AI39" i="17"/>
  <c r="Z46" i="16"/>
  <c r="Z50" i="16"/>
  <c r="T44" i="18"/>
  <c r="T23" i="18"/>
  <c r="T33" i="18"/>
  <c r="AK33" i="18"/>
  <c r="AK23" i="18"/>
  <c r="AK44" i="18"/>
  <c r="AM35" i="16"/>
  <c r="AM39" i="16"/>
  <c r="H27" i="17"/>
  <c r="G30" i="17"/>
  <c r="M24" i="17"/>
  <c r="M34" i="17"/>
  <c r="M45" i="17"/>
  <c r="AQ34" i="17"/>
  <c r="AQ35" i="17"/>
  <c r="AQ39" i="17"/>
  <c r="N46" i="17"/>
  <c r="N50" i="17"/>
  <c r="AG50" i="17"/>
  <c r="AH35" i="16"/>
  <c r="AH39" i="16"/>
  <c r="Q24" i="17"/>
  <c r="Q45" i="17"/>
  <c r="Q51" i="17"/>
  <c r="Q34" i="17"/>
  <c r="Q40" i="17"/>
  <c r="AJ34" i="17"/>
  <c r="AJ40" i="17"/>
  <c r="AJ24" i="17"/>
  <c r="AJ45" i="17"/>
  <c r="AJ51" i="17"/>
  <c r="V46" i="16"/>
  <c r="V50" i="16"/>
  <c r="AT24" i="17"/>
  <c r="AT34" i="17"/>
  <c r="AT45" i="17"/>
  <c r="D35" i="16"/>
  <c r="D39" i="16"/>
  <c r="AE35" i="16"/>
  <c r="AE39" i="16"/>
  <c r="Y24" i="18"/>
  <c r="Y34" i="18"/>
  <c r="Y40" i="18"/>
  <c r="Y45" i="18"/>
  <c r="Y51" i="18"/>
  <c r="H44" i="18"/>
  <c r="H33" i="18"/>
  <c r="H23" i="18"/>
  <c r="X44" i="18"/>
  <c r="X33" i="18"/>
  <c r="X23" i="18"/>
  <c r="S45" i="17"/>
  <c r="S51" i="17"/>
  <c r="S24" i="17"/>
  <c r="S34" i="17"/>
  <c r="S40" i="17"/>
  <c r="AN44" i="17"/>
  <c r="AN23" i="17"/>
  <c r="AN33" i="17"/>
  <c r="AV39" i="16"/>
  <c r="AV35" i="16"/>
  <c r="AJ33" i="16"/>
  <c r="AJ44" i="16"/>
  <c r="AJ23" i="16"/>
  <c r="W34" i="16"/>
  <c r="W40" i="16"/>
  <c r="W45" i="16"/>
  <c r="W51" i="16"/>
  <c r="W24" i="16"/>
  <c r="J46" i="17"/>
  <c r="J50" i="17"/>
  <c r="Z45" i="17"/>
  <c r="Z46" i="17"/>
  <c r="Z50" i="17"/>
  <c r="P39" i="17"/>
  <c r="M33" i="18"/>
  <c r="M44" i="18"/>
  <c r="M23" i="18"/>
  <c r="AK33" i="17"/>
  <c r="AK23" i="17"/>
  <c r="AK44" i="17"/>
  <c r="E24" i="16"/>
  <c r="E34" i="16"/>
  <c r="E40" i="16"/>
  <c r="E45" i="16"/>
  <c r="E51" i="16"/>
  <c r="T34" i="17"/>
  <c r="T40" i="17"/>
  <c r="T45" i="17"/>
  <c r="T51" i="17"/>
  <c r="T24" i="17"/>
  <c r="AA35" i="16"/>
  <c r="AA39" i="16"/>
  <c r="H34" i="16"/>
  <c r="H40" i="16"/>
  <c r="H45" i="16"/>
  <c r="H51" i="16"/>
  <c r="H24" i="16"/>
  <c r="AO24" i="16"/>
  <c r="AO34" i="16"/>
  <c r="AO40" i="16"/>
  <c r="AO45" i="16"/>
  <c r="AO51" i="16"/>
  <c r="AR34" i="16"/>
  <c r="AR40" i="16"/>
  <c r="AR24" i="16"/>
  <c r="AR45" i="16"/>
  <c r="AR51" i="16"/>
  <c r="Z51" i="17"/>
  <c r="Z34" i="17"/>
  <c r="Z40" i="17"/>
  <c r="Z24" i="17"/>
  <c r="W35" i="17"/>
  <c r="W39" i="17"/>
  <c r="Z35" i="16"/>
  <c r="Z39" i="16"/>
  <c r="L34" i="18"/>
  <c r="L40" i="18"/>
  <c r="L45" i="18"/>
  <c r="L51" i="18"/>
  <c r="L24" i="18"/>
  <c r="AQ46" i="18"/>
  <c r="AQ50" i="18"/>
  <c r="S35" i="18"/>
  <c r="S39" i="18"/>
  <c r="L44" i="17"/>
  <c r="L33" i="17"/>
  <c r="L23" i="17"/>
  <c r="AF34" i="17"/>
  <c r="AF40" i="17"/>
  <c r="AF24" i="17"/>
  <c r="AF45" i="17"/>
  <c r="AF51" i="17"/>
  <c r="AB34" i="17"/>
  <c r="AB40" i="17"/>
  <c r="AB24" i="17"/>
  <c r="AB45" i="17"/>
  <c r="AB51" i="17"/>
  <c r="AU50" i="16"/>
  <c r="AU46" i="16"/>
  <c r="AM50" i="16"/>
  <c r="AM46" i="16"/>
  <c r="AI46" i="18"/>
  <c r="AI50" i="18"/>
  <c r="AH46" i="18"/>
  <c r="AH50" i="18"/>
  <c r="V39" i="17"/>
  <c r="AQ45" i="17"/>
  <c r="AQ46" i="17"/>
  <c r="AQ50" i="17"/>
  <c r="N39" i="17"/>
  <c r="N35" i="17"/>
  <c r="AG34" i="17"/>
  <c r="AG35" i="17"/>
  <c r="AG39" i="17"/>
  <c r="G45" i="16"/>
  <c r="G51" i="16"/>
  <c r="G24" i="16"/>
  <c r="I24" i="16"/>
  <c r="O24" i="16"/>
  <c r="S24" i="16"/>
  <c r="AB24" i="16"/>
  <c r="AF24" i="16"/>
  <c r="AJ24" i="16"/>
  <c r="AY24" i="16"/>
  <c r="AZ24" i="16"/>
  <c r="G34" i="16"/>
  <c r="G40" i="16"/>
  <c r="AT46" i="16"/>
  <c r="AT50" i="16"/>
  <c r="AJ44" i="17"/>
  <c r="AJ23" i="17"/>
  <c r="AJ33" i="17"/>
  <c r="O34" i="16"/>
  <c r="O40" i="16"/>
  <c r="O45" i="16"/>
  <c r="O51" i="16"/>
  <c r="V35" i="16"/>
  <c r="V39" i="16"/>
  <c r="AX46" i="16"/>
  <c r="AX50" i="16"/>
  <c r="Q39" i="16"/>
  <c r="Q35" i="16"/>
  <c r="AC46" i="16"/>
  <c r="AC50" i="16"/>
  <c r="F39" i="17"/>
  <c r="F35" i="17"/>
  <c r="M50" i="16"/>
  <c r="M46" i="16"/>
  <c r="AE46" i="16"/>
  <c r="AE50" i="16"/>
  <c r="Y33" i="18"/>
  <c r="Y44" i="18"/>
  <c r="Y23" i="18"/>
  <c r="AP46" i="18"/>
  <c r="AP50" i="18"/>
  <c r="AQ46" i="16"/>
  <c r="AQ50" i="16"/>
  <c r="P34" i="18"/>
  <c r="P40" i="18"/>
  <c r="P45" i="18"/>
  <c r="P51" i="18"/>
  <c r="P24" i="18"/>
  <c r="AN34" i="18"/>
  <c r="AN40" i="18"/>
  <c r="AN24" i="18"/>
  <c r="AN45" i="18"/>
  <c r="AN51" i="18"/>
  <c r="AL23" i="17"/>
  <c r="AL33" i="17"/>
  <c r="AL44" i="17"/>
  <c r="Y33" i="17"/>
  <c r="Y44" i="17"/>
  <c r="Y23" i="17"/>
  <c r="I34" i="16"/>
  <c r="I40" i="16"/>
  <c r="I45" i="16"/>
  <c r="I51" i="16"/>
  <c r="AR34" i="17"/>
  <c r="AR40" i="17"/>
  <c r="AR24" i="17"/>
  <c r="AR45" i="17"/>
  <c r="AR51" i="17"/>
  <c r="W44" i="16"/>
  <c r="W33" i="16"/>
  <c r="W23" i="16"/>
  <c r="U50" i="17"/>
  <c r="AA46" i="17"/>
  <c r="AA50" i="17"/>
  <c r="AC24" i="18"/>
  <c r="AC45" i="18"/>
  <c r="AC51" i="18"/>
  <c r="AC34" i="18"/>
  <c r="AC40" i="18"/>
  <c r="O50" i="17"/>
  <c r="O46" i="17"/>
  <c r="AK24" i="17"/>
  <c r="AK34" i="17"/>
  <c r="AK40" i="17"/>
  <c r="AK45" i="17"/>
  <c r="AK51" i="17"/>
  <c r="E33" i="16"/>
  <c r="E44" i="16"/>
  <c r="E23" i="16"/>
  <c r="G23" i="16"/>
  <c r="H23" i="16"/>
  <c r="I23" i="16"/>
  <c r="O23" i="16"/>
  <c r="S23" i="16"/>
  <c r="AB23" i="16"/>
  <c r="AF23" i="16"/>
  <c r="AO23" i="16"/>
  <c r="AR23" i="16"/>
  <c r="AY23" i="16"/>
  <c r="AZ23" i="16"/>
  <c r="AN35" i="16"/>
  <c r="AN39" i="16"/>
  <c r="O46" i="18"/>
  <c r="O50" i="18"/>
  <c r="AG50" i="18"/>
  <c r="AG46" i="18"/>
  <c r="T44" i="17"/>
  <c r="T23" i="17"/>
  <c r="T33" i="17"/>
  <c r="T50" i="16"/>
  <c r="T46" i="16"/>
  <c r="AS35" i="16"/>
  <c r="AS39" i="16"/>
  <c r="H44" i="16"/>
  <c r="H33" i="16"/>
  <c r="AO33" i="16"/>
  <c r="AO44" i="16"/>
  <c r="AR44" i="16"/>
  <c r="AR33" i="16"/>
  <c r="U24" i="17"/>
  <c r="U34" i="17"/>
  <c r="U40" i="17"/>
  <c r="U45" i="17"/>
  <c r="U51" i="17"/>
  <c r="AP39" i="17"/>
  <c r="F44" i="18"/>
  <c r="F23" i="18"/>
  <c r="F33" i="18"/>
  <c r="G23" i="18"/>
  <c r="G33" i="18"/>
  <c r="G44" i="18"/>
  <c r="AS24" i="18"/>
  <c r="AS45" i="18"/>
  <c r="AS51" i="18"/>
  <c r="AS34" i="18"/>
  <c r="AS40" i="18"/>
  <c r="W50" i="17"/>
  <c r="W46" i="17"/>
  <c r="AI46" i="17"/>
  <c r="AI50" i="17"/>
  <c r="L44" i="18"/>
  <c r="L33" i="18"/>
  <c r="L23" i="18"/>
  <c r="AB44" i="18"/>
  <c r="AB33" i="18"/>
  <c r="AB23" i="18"/>
  <c r="V45" i="17"/>
  <c r="V51" i="17"/>
  <c r="V34" i="17"/>
  <c r="V40" i="17"/>
  <c r="V24" i="17"/>
  <c r="P35" i="16"/>
  <c r="P39" i="16"/>
  <c r="AW50" i="18"/>
  <c r="AW46" i="18"/>
  <c r="AG24" i="17"/>
  <c r="AG40" i="17"/>
  <c r="AG45" i="17"/>
  <c r="AG51" i="17"/>
  <c r="AF44" i="17"/>
  <c r="AF23" i="17"/>
  <c r="AF33" i="17"/>
  <c r="AB44" i="17"/>
  <c r="AB33" i="17"/>
  <c r="AB23" i="17"/>
  <c r="AB33" i="16"/>
  <c r="AB44" i="16"/>
  <c r="S34" i="16"/>
  <c r="S40" i="16"/>
  <c r="S45" i="16"/>
  <c r="S51" i="16"/>
  <c r="AL39" i="18"/>
  <c r="AL35" i="18"/>
  <c r="AH39" i="17"/>
  <c r="AH35" i="17"/>
  <c r="AP45" i="17"/>
  <c r="AP51" i="17"/>
  <c r="AP34" i="17"/>
  <c r="AP40" i="17"/>
  <c r="AP24" i="17"/>
  <c r="AI35" i="18"/>
  <c r="AI39" i="18"/>
  <c r="AY46" i="18"/>
  <c r="AY50" i="18"/>
  <c r="AO50" i="17"/>
  <c r="AO46" i="17"/>
  <c r="N35" i="16"/>
  <c r="N39" i="16"/>
  <c r="AH39" i="18"/>
  <c r="AH35" i="18"/>
  <c r="AM23" i="18"/>
  <c r="AM33" i="18"/>
  <c r="AM44" i="18"/>
  <c r="AX34" i="18"/>
  <c r="AX40" i="18"/>
  <c r="AX24" i="18"/>
  <c r="AX45" i="18"/>
  <c r="AX51" i="18"/>
  <c r="AV34" i="17"/>
  <c r="AV40" i="17"/>
  <c r="AV45" i="17"/>
  <c r="AV51" i="17"/>
  <c r="AV24" i="17"/>
  <c r="AJ34" i="18"/>
  <c r="AJ40" i="18"/>
  <c r="AJ45" i="18"/>
  <c r="AJ51" i="18"/>
  <c r="AJ24" i="18"/>
  <c r="AM23" i="17"/>
  <c r="AM44" i="17"/>
  <c r="AM33" i="17"/>
  <c r="AP46" i="16"/>
  <c r="AP50" i="16"/>
  <c r="AT39" i="16"/>
  <c r="AT35" i="16"/>
  <c r="U46" i="16"/>
  <c r="U50" i="16"/>
  <c r="O44" i="16"/>
  <c r="O33" i="16"/>
  <c r="D46" i="16"/>
  <c r="D50" i="16"/>
  <c r="AE46" i="18"/>
  <c r="AE50" i="18"/>
  <c r="AC39" i="16"/>
  <c r="AC35" i="16"/>
  <c r="R46" i="18"/>
  <c r="R50" i="18"/>
  <c r="F46" i="17"/>
  <c r="F50" i="17"/>
  <c r="M39" i="16"/>
  <c r="M35" i="16"/>
  <c r="I24" i="18"/>
  <c r="I34" i="18"/>
  <c r="I40" i="18"/>
  <c r="I45" i="18"/>
  <c r="I51" i="18"/>
  <c r="AP39" i="18"/>
  <c r="AP35" i="18"/>
  <c r="AC24" i="17"/>
  <c r="AC34" i="17"/>
  <c r="AC40" i="17"/>
  <c r="AC45" i="17"/>
  <c r="AC51" i="17"/>
  <c r="AQ35" i="16"/>
  <c r="AQ39" i="16"/>
  <c r="P44" i="18"/>
  <c r="P23" i="18"/>
  <c r="P33" i="18"/>
  <c r="AN44" i="18"/>
  <c r="AN33" i="18"/>
  <c r="AN23" i="18"/>
  <c r="AD23" i="17"/>
  <c r="AD33" i="17"/>
  <c r="AD44" i="17"/>
  <c r="AA46" i="18"/>
  <c r="AA50" i="18"/>
  <c r="AV35" i="18"/>
  <c r="AL24" i="17"/>
  <c r="AL34" i="17"/>
  <c r="AL40" i="17"/>
  <c r="AL45" i="17"/>
  <c r="AL51" i="17"/>
  <c r="Y24" i="17"/>
  <c r="Y34" i="17"/>
  <c r="Y40" i="17"/>
  <c r="Y45" i="17"/>
  <c r="Y51" i="17"/>
  <c r="I33" i="16"/>
  <c r="I44" i="16"/>
  <c r="AV50" i="16"/>
  <c r="AV46" i="16"/>
  <c r="AR44" i="17"/>
  <c r="AR23" i="17"/>
  <c r="AR33" i="17"/>
  <c r="AI35" i="16"/>
  <c r="AI39" i="16"/>
  <c r="H27" i="18"/>
  <c r="G30" i="18"/>
  <c r="AZ22" i="16"/>
  <c r="AD46" i="16"/>
  <c r="AD50" i="16"/>
  <c r="E24" i="17"/>
  <c r="E45" i="17"/>
  <c r="E51" i="17"/>
  <c r="E34" i="17"/>
  <c r="E40" i="17"/>
  <c r="P45" i="17"/>
  <c r="P46" i="17"/>
  <c r="P50" i="17"/>
  <c r="AY35" i="17"/>
  <c r="AY39" i="17"/>
  <c r="AC33" i="18"/>
  <c r="AC23" i="18"/>
  <c r="AC44" i="18"/>
  <c r="J46" i="16"/>
  <c r="J50" i="16"/>
  <c r="O35" i="18"/>
  <c r="O39" i="18"/>
  <c r="AG39" i="18"/>
  <c r="AG35" i="18"/>
  <c r="K23" i="17"/>
  <c r="K33" i="17"/>
  <c r="K44" i="17"/>
  <c r="AS24" i="17"/>
  <c r="AS34" i="17"/>
  <c r="AS40" i="17"/>
  <c r="AS45" i="17"/>
  <c r="AS51" i="17"/>
  <c r="T35" i="16"/>
  <c r="T39" i="16"/>
  <c r="AE23" i="17"/>
  <c r="AE44" i="17"/>
  <c r="AE33" i="17"/>
  <c r="AA46" i="16"/>
  <c r="AA50" i="16"/>
  <c r="AW24" i="17"/>
  <c r="AW34" i="17"/>
  <c r="AW40" i="17"/>
  <c r="AW45" i="17"/>
  <c r="AW51" i="17"/>
  <c r="R46" i="16"/>
  <c r="R50" i="16"/>
  <c r="AL46" i="16"/>
  <c r="AL50" i="16"/>
  <c r="AK46" i="16"/>
  <c r="AK50" i="16"/>
  <c r="G45" i="17"/>
  <c r="G24" i="17"/>
  <c r="G34" i="17"/>
  <c r="P50" i="16"/>
  <c r="P46" i="16"/>
  <c r="S46" i="18"/>
  <c r="S50" i="18"/>
  <c r="L34" i="17"/>
  <c r="L40" i="17"/>
  <c r="L24" i="17"/>
  <c r="L45" i="17"/>
  <c r="L51" i="17"/>
  <c r="L35" i="16"/>
  <c r="L39" i="16"/>
  <c r="AY34" i="16"/>
  <c r="AY40" i="16"/>
  <c r="AY45" i="16"/>
  <c r="AY51" i="16"/>
  <c r="AG46" i="16"/>
  <c r="AG50" i="16"/>
  <c r="AU35" i="18"/>
  <c r="AU39" i="18"/>
  <c r="U33" i="18"/>
  <c r="U44" i="18"/>
  <c r="U23" i="18"/>
  <c r="X39" i="16"/>
  <c r="X35" i="16"/>
  <c r="V46" i="17"/>
  <c r="V50" i="17"/>
  <c r="W46" i="18"/>
  <c r="W50" i="18"/>
  <c r="I33" i="17"/>
  <c r="I23" i="17"/>
  <c r="I44" i="17"/>
  <c r="G33" i="16"/>
  <c r="G44" i="16"/>
  <c r="AF33" i="16"/>
  <c r="AF44" i="16"/>
  <c r="AX35" i="16"/>
  <c r="AX39" i="16"/>
  <c r="Q46" i="16"/>
  <c r="Q50" i="16"/>
  <c r="K35" i="18"/>
  <c r="K39" i="18"/>
  <c r="AR44" i="18"/>
  <c r="AR23" i="18"/>
  <c r="AR33" i="18"/>
  <c r="AW39" i="16"/>
  <c r="AW35" i="16"/>
  <c r="AF46" i="18"/>
  <c r="AF50" i="18"/>
  <c r="AA35" i="17"/>
  <c r="AA39" i="17"/>
  <c r="AO35" i="18"/>
  <c r="F34" i="18"/>
  <c r="F40" i="18"/>
  <c r="F45" i="18"/>
  <c r="F51" i="18"/>
  <c r="F24" i="18"/>
  <c r="AT39" i="18"/>
  <c r="AT35" i="18"/>
  <c r="AK39" i="16"/>
  <c r="AK35" i="16"/>
  <c r="AB34" i="18"/>
  <c r="AB40" i="18"/>
  <c r="AB45" i="18"/>
  <c r="AB51" i="18"/>
  <c r="AB24" i="18"/>
  <c r="L46" i="16"/>
  <c r="L50" i="16"/>
  <c r="AB34" i="16"/>
  <c r="AB40" i="16"/>
  <c r="AB45" i="16"/>
  <c r="AB51" i="16"/>
  <c r="AY33" i="16"/>
  <c r="AY44" i="16"/>
  <c r="AG39" i="16"/>
  <c r="AG35" i="16"/>
  <c r="N46" i="16"/>
  <c r="N50" i="16"/>
  <c r="W35" i="18"/>
  <c r="W39" i="18"/>
  <c r="Q33" i="17"/>
  <c r="Q44" i="17"/>
  <c r="Q23" i="17"/>
  <c r="AC33" i="17"/>
  <c r="AC23" i="17"/>
  <c r="AC44" i="17"/>
  <c r="AL35" i="16"/>
  <c r="AL39" i="16"/>
  <c r="E23" i="18"/>
  <c r="E33" i="18"/>
  <c r="E44" i="18"/>
  <c r="AZ21" i="18"/>
  <c r="AP50" i="17"/>
  <c r="G45" i="18"/>
  <c r="G51" i="18"/>
  <c r="G24" i="18"/>
  <c r="G34" i="18"/>
  <c r="G40" i="18"/>
  <c r="P34" i="17"/>
  <c r="P40" i="17"/>
  <c r="P51" i="17"/>
  <c r="P24" i="17"/>
  <c r="Q24" i="18"/>
  <c r="Q34" i="18"/>
  <c r="Q40" i="18"/>
  <c r="Q45" i="18"/>
  <c r="Q51" i="18"/>
  <c r="AS33" i="18"/>
  <c r="AS23" i="18"/>
  <c r="AS44" i="18"/>
  <c r="T34" i="18"/>
  <c r="T40" i="18"/>
  <c r="T45" i="18"/>
  <c r="T51" i="18"/>
  <c r="T24" i="18"/>
  <c r="AQ35" i="18"/>
  <c r="AQ39" i="18"/>
  <c r="AQ51" i="17"/>
  <c r="AQ40" i="17"/>
  <c r="AQ24" i="17"/>
  <c r="AK24" i="18"/>
  <c r="AK34" i="18"/>
  <c r="AK40" i="18"/>
  <c r="AK45" i="18"/>
  <c r="AK51" i="18"/>
  <c r="AW39" i="18"/>
  <c r="AW35" i="18"/>
  <c r="AU39" i="16"/>
  <c r="AU35" i="16"/>
  <c r="S44" i="16"/>
  <c r="S33" i="16"/>
  <c r="AL46" i="18"/>
  <c r="AL50" i="18"/>
  <c r="AH46" i="17"/>
  <c r="AH50" i="17"/>
  <c r="AU46" i="18"/>
  <c r="AU50" i="18"/>
  <c r="AY35" i="18"/>
  <c r="AY39" i="18"/>
  <c r="AO35" i="17"/>
  <c r="AO39" i="17"/>
  <c r="U24" i="18"/>
  <c r="U34" i="18"/>
  <c r="U40" i="18"/>
  <c r="U45" i="18"/>
  <c r="U51" i="18"/>
  <c r="X50" i="16"/>
  <c r="X46" i="16"/>
  <c r="AM45" i="18"/>
  <c r="AM51" i="18"/>
  <c r="AM24" i="18"/>
  <c r="AM34" i="18"/>
  <c r="AM40" i="18"/>
  <c r="AX46" i="17"/>
  <c r="AX23" i="18"/>
  <c r="AX33" i="18"/>
  <c r="AX44" i="18"/>
  <c r="AV44" i="17"/>
  <c r="AV33" i="17"/>
  <c r="AV23" i="17"/>
  <c r="I24" i="17"/>
  <c r="I34" i="17"/>
  <c r="I40" i="17"/>
  <c r="I45" i="17"/>
  <c r="I51" i="17"/>
  <c r="AH46" i="16"/>
  <c r="AH50" i="16"/>
  <c r="AJ44" i="18"/>
  <c r="AJ23" i="18"/>
  <c r="AJ33" i="18"/>
  <c r="AM45" i="17"/>
  <c r="AM51" i="17"/>
  <c r="AM34" i="17"/>
  <c r="AM40" i="17"/>
  <c r="AM24" i="17"/>
  <c r="AP39" i="16"/>
  <c r="AP35" i="16"/>
  <c r="U39" i="16"/>
  <c r="U35" i="16"/>
  <c r="AF34" i="16"/>
  <c r="AF40" i="16"/>
  <c r="AF45" i="16"/>
  <c r="AF51" i="16"/>
  <c r="AZ22" i="17"/>
  <c r="D34" i="17"/>
  <c r="D24" i="17"/>
  <c r="D45" i="17"/>
  <c r="AZ21" i="16"/>
  <c r="AE35" i="18"/>
  <c r="AE39" i="18"/>
  <c r="R39" i="18"/>
  <c r="R35" i="18"/>
  <c r="I27" i="16"/>
  <c r="H30" i="16"/>
  <c r="I33" i="18"/>
  <c r="I44" i="18"/>
  <c r="I23" i="18"/>
  <c r="R35" i="17"/>
  <c r="AX35" i="17"/>
  <c r="H34" i="18"/>
  <c r="H40" i="18"/>
  <c r="H45" i="18"/>
  <c r="H51" i="18"/>
  <c r="H24" i="18"/>
  <c r="X34" i="18"/>
  <c r="X40" i="18"/>
  <c r="X45" i="18"/>
  <c r="X51" i="18"/>
  <c r="X24" i="18"/>
  <c r="AD24" i="17"/>
  <c r="AD34" i="17"/>
  <c r="AD40" i="17"/>
  <c r="AD45" i="17"/>
  <c r="AD51" i="17"/>
  <c r="K46" i="18"/>
  <c r="K50" i="18"/>
  <c r="AA35" i="18"/>
  <c r="AA39" i="18"/>
  <c r="S33" i="17"/>
  <c r="S44" i="17"/>
  <c r="S23" i="17"/>
  <c r="AR34" i="18"/>
  <c r="AR40" i="18"/>
  <c r="AR45" i="18"/>
  <c r="AR51" i="18"/>
  <c r="AR24" i="18"/>
  <c r="AN34" i="17"/>
  <c r="AN40" i="17"/>
  <c r="AN24" i="17"/>
  <c r="AN45" i="17"/>
  <c r="AN51" i="17"/>
  <c r="AI46" i="16"/>
  <c r="AI50" i="16"/>
  <c r="AJ34" i="16"/>
  <c r="AJ40" i="16"/>
  <c r="AJ45" i="16"/>
  <c r="AJ51" i="16"/>
  <c r="AW46" i="16"/>
  <c r="AW50" i="16"/>
  <c r="AD35" i="16"/>
  <c r="AD39" i="16"/>
  <c r="U39" i="17"/>
  <c r="AF35" i="18"/>
  <c r="AF39" i="18"/>
  <c r="J39" i="17"/>
  <c r="J35" i="17"/>
  <c r="Z39" i="17"/>
  <c r="E33" i="17"/>
  <c r="E44" i="17"/>
  <c r="E23" i="17"/>
  <c r="AZ21" i="17"/>
  <c r="AY46" i="17"/>
  <c r="AY50" i="17"/>
  <c r="M24" i="18"/>
  <c r="M34" i="18"/>
  <c r="M40" i="18"/>
  <c r="M45" i="18"/>
  <c r="M51" i="18"/>
  <c r="O35" i="17"/>
  <c r="O39" i="17"/>
  <c r="J39" i="16"/>
  <c r="J35" i="16"/>
  <c r="AN46" i="16"/>
  <c r="AN50" i="16"/>
  <c r="AV51" i="18"/>
  <c r="AV46" i="18"/>
  <c r="K45" i="17"/>
  <c r="K51" i="17"/>
  <c r="K24" i="17"/>
  <c r="K34" i="17"/>
  <c r="K40" i="17"/>
  <c r="AS33" i="17"/>
  <c r="AS44" i="17"/>
  <c r="AS23" i="17"/>
  <c r="AE45" i="17"/>
  <c r="AE51" i="17"/>
  <c r="AE34" i="17"/>
  <c r="AE40" i="17"/>
  <c r="AE24" i="17"/>
  <c r="AS50" i="16"/>
  <c r="AS46" i="16"/>
  <c r="AW33" i="17"/>
  <c r="AW44" i="17"/>
  <c r="AW23" i="17"/>
  <c r="R35" i="16"/>
  <c r="R39" i="16"/>
  <c r="S50" i="16"/>
  <c r="S46" i="16"/>
  <c r="AS50" i="18"/>
  <c r="AS46" i="18"/>
  <c r="E35" i="18"/>
  <c r="E39" i="18"/>
  <c r="Q50" i="17"/>
  <c r="Q46" i="17"/>
  <c r="AF35" i="16"/>
  <c r="AF39" i="16"/>
  <c r="G40" i="17"/>
  <c r="G35" i="17"/>
  <c r="AB39" i="17"/>
  <c r="AB35" i="17"/>
  <c r="L46" i="18"/>
  <c r="L50" i="18"/>
  <c r="AO39" i="16"/>
  <c r="AO35" i="16"/>
  <c r="Y35" i="17"/>
  <c r="Y39" i="17"/>
  <c r="M35" i="18"/>
  <c r="M39" i="18"/>
  <c r="AJ35" i="16"/>
  <c r="AJ39" i="16"/>
  <c r="AK50" i="18"/>
  <c r="AK46" i="18"/>
  <c r="Q35" i="18"/>
  <c r="Q39" i="18"/>
  <c r="AZ24" i="18"/>
  <c r="AS50" i="17"/>
  <c r="AS46" i="17"/>
  <c r="I30" i="16"/>
  <c r="J27" i="16"/>
  <c r="D40" i="17"/>
  <c r="D35" i="17"/>
  <c r="AJ39" i="18"/>
  <c r="AJ35" i="18"/>
  <c r="AX39" i="18"/>
  <c r="AX35" i="18"/>
  <c r="AZ23" i="18"/>
  <c r="Q39" i="17"/>
  <c r="Q35" i="17"/>
  <c r="AY50" i="16"/>
  <c r="AY46" i="16"/>
  <c r="AD46" i="17"/>
  <c r="AD50" i="17"/>
  <c r="AN35" i="18"/>
  <c r="AN39" i="18"/>
  <c r="O39" i="16"/>
  <c r="O35" i="16"/>
  <c r="AM35" i="17"/>
  <c r="AM39" i="17"/>
  <c r="AM46" i="18"/>
  <c r="AM50" i="18"/>
  <c r="AB50" i="16"/>
  <c r="AB46" i="16"/>
  <c r="AB46" i="17"/>
  <c r="AB50" i="17"/>
  <c r="AB46" i="18"/>
  <c r="AB50" i="18"/>
  <c r="G35" i="18"/>
  <c r="G39" i="18"/>
  <c r="AR50" i="16"/>
  <c r="AR46" i="16"/>
  <c r="AL46" i="17"/>
  <c r="AL50" i="17"/>
  <c r="AJ46" i="17"/>
  <c r="AJ50" i="17"/>
  <c r="V35" i="17"/>
  <c r="AK35" i="17"/>
  <c r="AK39" i="17"/>
  <c r="AN46" i="17"/>
  <c r="AN50" i="17"/>
  <c r="H35" i="18"/>
  <c r="H39" i="18"/>
  <c r="M51" i="17"/>
  <c r="M46" i="17"/>
  <c r="I27" i="17"/>
  <c r="H30" i="17"/>
  <c r="T46" i="18"/>
  <c r="T50" i="18"/>
  <c r="AW35" i="17"/>
  <c r="AW39" i="17"/>
  <c r="AS35" i="17"/>
  <c r="AS39" i="17"/>
  <c r="E39" i="17"/>
  <c r="E35" i="17"/>
  <c r="U35" i="17"/>
  <c r="I50" i="18"/>
  <c r="I46" i="18"/>
  <c r="AV35" i="17"/>
  <c r="AV39" i="17"/>
  <c r="AS35" i="18"/>
  <c r="AS39" i="18"/>
  <c r="AC35" i="17"/>
  <c r="AC39" i="17"/>
  <c r="AY35" i="16"/>
  <c r="AY39" i="16"/>
  <c r="G35" i="16"/>
  <c r="G39" i="16"/>
  <c r="I35" i="17"/>
  <c r="I39" i="17"/>
  <c r="U50" i="18"/>
  <c r="U46" i="18"/>
  <c r="G51" i="17"/>
  <c r="G46" i="17"/>
  <c r="AE35" i="17"/>
  <c r="AE39" i="17"/>
  <c r="K46" i="17"/>
  <c r="K50" i="17"/>
  <c r="AR46" i="17"/>
  <c r="AR50" i="17"/>
  <c r="I50" i="16"/>
  <c r="I46" i="16"/>
  <c r="AD39" i="17"/>
  <c r="AD35" i="17"/>
  <c r="AN46" i="18"/>
  <c r="AN50" i="18"/>
  <c r="O50" i="16"/>
  <c r="O46" i="16"/>
  <c r="AM46" i="17"/>
  <c r="AM50" i="17"/>
  <c r="AM35" i="18"/>
  <c r="AM39" i="18"/>
  <c r="AB35" i="16"/>
  <c r="AB39" i="16"/>
  <c r="AF35" i="17"/>
  <c r="AF39" i="17"/>
  <c r="AP35" i="17"/>
  <c r="H35" i="16"/>
  <c r="H39" i="16"/>
  <c r="T50" i="17"/>
  <c r="T46" i="17"/>
  <c r="E50" i="16"/>
  <c r="E46" i="16"/>
  <c r="U46" i="17"/>
  <c r="W35" i="16"/>
  <c r="W39" i="16"/>
  <c r="AL39" i="17"/>
  <c r="AL35" i="17"/>
  <c r="L35" i="17"/>
  <c r="L39" i="17"/>
  <c r="P35" i="17"/>
  <c r="X35" i="18"/>
  <c r="X39" i="18"/>
  <c r="H46" i="18"/>
  <c r="H50" i="18"/>
  <c r="AT51" i="17"/>
  <c r="AT46" i="17"/>
  <c r="M40" i="17"/>
  <c r="M35" i="17"/>
  <c r="AK35" i="18"/>
  <c r="AK39" i="18"/>
  <c r="AZ23" i="17"/>
  <c r="S46" i="17"/>
  <c r="S50" i="17"/>
  <c r="AZ24" i="17"/>
  <c r="AX46" i="18"/>
  <c r="AX50" i="18"/>
  <c r="AC50" i="17"/>
  <c r="AC46" i="17"/>
  <c r="I50" i="17"/>
  <c r="I46" i="17"/>
  <c r="AR39" i="17"/>
  <c r="AR35" i="17"/>
  <c r="AF46" i="17"/>
  <c r="AF50" i="17"/>
  <c r="AB35" i="18"/>
  <c r="AB39" i="18"/>
  <c r="G46" i="18"/>
  <c r="G50" i="18"/>
  <c r="AR39" i="16"/>
  <c r="AR35" i="16"/>
  <c r="T39" i="17"/>
  <c r="T35" i="17"/>
  <c r="Y35" i="18"/>
  <c r="Y39" i="18"/>
  <c r="AW50" i="17"/>
  <c r="AW46" i="17"/>
  <c r="E50" i="17"/>
  <c r="E46" i="17"/>
  <c r="S35" i="17"/>
  <c r="S39" i="17"/>
  <c r="AP46" i="17"/>
  <c r="AR35" i="18"/>
  <c r="AR39" i="18"/>
  <c r="G46" i="16"/>
  <c r="G50" i="16"/>
  <c r="AC35" i="18"/>
  <c r="AC39" i="18"/>
  <c r="I27" i="18"/>
  <c r="H30" i="18"/>
  <c r="P46" i="18"/>
  <c r="P50" i="18"/>
  <c r="F46" i="18"/>
  <c r="F50" i="18"/>
  <c r="Z35" i="17"/>
  <c r="I35" i="18"/>
  <c r="I39" i="18"/>
  <c r="D51" i="17"/>
  <c r="D46" i="17"/>
  <c r="AJ46" i="18"/>
  <c r="AJ50" i="18"/>
  <c r="AV46" i="17"/>
  <c r="AV50" i="17"/>
  <c r="S35" i="16"/>
  <c r="S39" i="16"/>
  <c r="E46" i="18"/>
  <c r="E50" i="18"/>
  <c r="AR50" i="18"/>
  <c r="AR46" i="18"/>
  <c r="AF50" i="16"/>
  <c r="AF46" i="16"/>
  <c r="U35" i="18"/>
  <c r="U39" i="18"/>
  <c r="AE46" i="17"/>
  <c r="AE50" i="17"/>
  <c r="K35" i="17"/>
  <c r="K39" i="17"/>
  <c r="AC50" i="18"/>
  <c r="AC46" i="18"/>
  <c r="I35" i="16"/>
  <c r="I39" i="16"/>
  <c r="P35" i="18"/>
  <c r="P39" i="18"/>
  <c r="L35" i="18"/>
  <c r="L39" i="18"/>
  <c r="F35" i="18"/>
  <c r="F39" i="18"/>
  <c r="AO50" i="16"/>
  <c r="AO46" i="16"/>
  <c r="H46" i="16"/>
  <c r="H50" i="16"/>
  <c r="E39" i="16"/>
  <c r="E35" i="16"/>
  <c r="W46" i="16"/>
  <c r="W50" i="16"/>
  <c r="Y50" i="17"/>
  <c r="Y46" i="17"/>
  <c r="Y50" i="18"/>
  <c r="Y46" i="18"/>
  <c r="AJ39" i="17"/>
  <c r="AJ35" i="17"/>
  <c r="L46" i="17"/>
  <c r="L50" i="17"/>
  <c r="AK50" i="17"/>
  <c r="AK46" i="17"/>
  <c r="M50" i="18"/>
  <c r="M46" i="18"/>
  <c r="AJ50" i="16"/>
  <c r="AJ46" i="16"/>
  <c r="AN35" i="17"/>
  <c r="AN39" i="17"/>
  <c r="X46" i="18"/>
  <c r="X50" i="18"/>
  <c r="AT40" i="17"/>
  <c r="AT35" i="17"/>
  <c r="AG46" i="17"/>
  <c r="T35" i="18"/>
  <c r="T39" i="18"/>
  <c r="Q50" i="18"/>
  <c r="Q46" i="18"/>
  <c r="J27" i="18"/>
  <c r="I30" i="18"/>
  <c r="J27" i="17"/>
  <c r="I30" i="17"/>
  <c r="J30" i="16"/>
  <c r="K27" i="16"/>
  <c r="J30" i="17"/>
  <c r="K27" i="17"/>
  <c r="L27" i="16"/>
  <c r="K30" i="16"/>
  <c r="J30" i="18"/>
  <c r="K27" i="18"/>
  <c r="M27" i="16"/>
  <c r="L30" i="16"/>
  <c r="L27" i="18"/>
  <c r="K30" i="18"/>
  <c r="L27" i="17"/>
  <c r="K30" i="17"/>
  <c r="M27" i="18"/>
  <c r="L30" i="18"/>
  <c r="M27" i="17"/>
  <c r="L30" i="17"/>
  <c r="N27" i="16"/>
  <c r="M30" i="16"/>
  <c r="N27" i="17"/>
  <c r="M30" i="17"/>
  <c r="O27" i="16"/>
  <c r="N30" i="16"/>
  <c r="N27" i="18"/>
  <c r="M30" i="18"/>
  <c r="P27" i="16"/>
  <c r="O30" i="16"/>
  <c r="N30" i="18"/>
  <c r="O27" i="18"/>
  <c r="N30" i="17"/>
  <c r="O27" i="17"/>
  <c r="P27" i="18"/>
  <c r="O30" i="18"/>
  <c r="P27" i="17"/>
  <c r="O30" i="17"/>
  <c r="Q27" i="16"/>
  <c r="P30" i="16"/>
  <c r="Q27" i="17"/>
  <c r="P30" i="17"/>
  <c r="Q30" i="16"/>
  <c r="R27" i="16"/>
  <c r="Q27" i="18"/>
  <c r="P30" i="18"/>
  <c r="S27" i="16"/>
  <c r="R30" i="16"/>
  <c r="R27" i="18"/>
  <c r="Q30" i="18"/>
  <c r="R27" i="17"/>
  <c r="Q30" i="17"/>
  <c r="R30" i="18"/>
  <c r="S27" i="18"/>
  <c r="R30" i="17"/>
  <c r="S27" i="17"/>
  <c r="T27" i="16"/>
  <c r="S30" i="16"/>
  <c r="T27" i="17"/>
  <c r="S30" i="17"/>
  <c r="T27" i="18"/>
  <c r="S30" i="18"/>
  <c r="U27" i="16"/>
  <c r="T30" i="16"/>
  <c r="U27" i="18"/>
  <c r="T30" i="18"/>
  <c r="U30" i="16"/>
  <c r="V27" i="16"/>
  <c r="T30" i="17"/>
  <c r="U27" i="17"/>
  <c r="U30" i="17"/>
  <c r="V27" i="17"/>
  <c r="W27" i="16"/>
  <c r="V30" i="16"/>
  <c r="V27" i="18"/>
  <c r="U30" i="18"/>
  <c r="X27" i="16"/>
  <c r="W30" i="16"/>
  <c r="V30" i="17"/>
  <c r="W27" i="17"/>
  <c r="V30" i="18"/>
  <c r="W27" i="18"/>
  <c r="X27" i="17"/>
  <c r="W30" i="17"/>
  <c r="X27" i="18"/>
  <c r="W30" i="18"/>
  <c r="Y27" i="16"/>
  <c r="X30" i="16"/>
  <c r="Y27" i="18"/>
  <c r="X30" i="18"/>
  <c r="Y30" i="16"/>
  <c r="Z27" i="16"/>
  <c r="X30" i="17"/>
  <c r="Y27" i="17"/>
  <c r="Y30" i="17"/>
  <c r="Z27" i="17"/>
  <c r="AA27" i="16"/>
  <c r="Z30" i="16"/>
  <c r="Z27" i="18"/>
  <c r="Y30" i="18"/>
  <c r="AB27" i="16"/>
  <c r="AA30" i="16"/>
  <c r="Z30" i="17"/>
  <c r="AA27" i="17"/>
  <c r="Z30" i="18"/>
  <c r="AA27" i="18"/>
  <c r="AB27" i="18"/>
  <c r="AA30" i="18"/>
  <c r="AB27" i="17"/>
  <c r="AA30" i="17"/>
  <c r="AC27" i="16"/>
  <c r="AB30" i="16"/>
  <c r="AC27" i="17"/>
  <c r="AB30" i="17"/>
  <c r="AC30" i="16"/>
  <c r="AD27" i="16"/>
  <c r="AC27" i="18"/>
  <c r="AB30" i="18"/>
  <c r="AE27" i="16"/>
  <c r="AD30" i="16"/>
  <c r="AD27" i="18"/>
  <c r="AC30" i="18"/>
  <c r="AD27" i="17"/>
  <c r="AC30" i="17"/>
  <c r="AD30" i="18"/>
  <c r="AE27" i="18"/>
  <c r="AD30" i="17"/>
  <c r="AE27" i="17"/>
  <c r="AF27" i="16"/>
  <c r="AE30" i="16"/>
  <c r="AF27" i="17"/>
  <c r="AE30" i="17"/>
  <c r="AF27" i="18"/>
  <c r="AE30" i="18"/>
  <c r="AG27" i="16"/>
  <c r="AF30" i="16"/>
  <c r="AG27" i="18"/>
  <c r="AF30" i="18"/>
  <c r="AG30" i="16"/>
  <c r="AH27" i="16"/>
  <c r="AF30" i="17"/>
  <c r="AG27" i="17"/>
  <c r="AI27" i="16"/>
  <c r="AH30" i="16"/>
  <c r="AG30" i="17"/>
  <c r="AH27" i="17"/>
  <c r="AG30" i="18"/>
  <c r="AH27" i="18"/>
  <c r="AH30" i="17"/>
  <c r="AI27" i="17"/>
  <c r="AH30" i="18"/>
  <c r="AI27" i="18"/>
  <c r="AJ27" i="16"/>
  <c r="AI30" i="16"/>
  <c r="AJ27" i="17"/>
  <c r="AI30" i="17"/>
  <c r="AJ27" i="18"/>
  <c r="AI30" i="18"/>
  <c r="AK27" i="16"/>
  <c r="AJ30" i="16"/>
  <c r="AK27" i="18"/>
  <c r="AJ30" i="18"/>
  <c r="AK30" i="16"/>
  <c r="AL27" i="16"/>
  <c r="AK27" i="17"/>
  <c r="AJ30" i="17"/>
  <c r="AL30" i="16"/>
  <c r="AM27" i="16"/>
  <c r="AL27" i="17"/>
  <c r="AK30" i="17"/>
  <c r="AL27" i="18"/>
  <c r="AK30" i="18"/>
  <c r="AL30" i="17"/>
  <c r="AM27" i="17"/>
  <c r="AN27" i="16"/>
  <c r="AM30" i="16"/>
  <c r="AL30" i="18"/>
  <c r="AM27" i="18"/>
  <c r="AN27" i="18"/>
  <c r="AM30" i="18"/>
  <c r="AN27" i="17"/>
  <c r="AM30" i="17"/>
  <c r="AO27" i="16"/>
  <c r="AN30" i="16"/>
  <c r="AN30" i="17"/>
  <c r="AO27" i="17"/>
  <c r="AP27" i="16"/>
  <c r="AO30" i="16"/>
  <c r="AN30" i="18"/>
  <c r="AO27" i="18"/>
  <c r="AP30" i="16"/>
  <c r="AQ27" i="16"/>
  <c r="AO30" i="18"/>
  <c r="AP27" i="18"/>
  <c r="AO30" i="17"/>
  <c r="AP27" i="17"/>
  <c r="AP30" i="17"/>
  <c r="AQ27" i="17"/>
  <c r="AR27" i="16"/>
  <c r="AQ30" i="16"/>
  <c r="AP30" i="18"/>
  <c r="AQ27" i="18"/>
  <c r="AS27" i="16"/>
  <c r="AR30" i="16"/>
  <c r="AR27" i="18"/>
  <c r="AQ30" i="18"/>
  <c r="AR27" i="17"/>
  <c r="AQ30" i="17"/>
  <c r="AS27" i="18"/>
  <c r="AR30" i="18"/>
  <c r="AS27" i="17"/>
  <c r="AR30" i="17"/>
  <c r="AS30" i="16"/>
  <c r="AT27" i="16"/>
  <c r="AT27" i="17"/>
  <c r="AS30" i="17"/>
  <c r="AU27" i="16"/>
  <c r="AT30" i="16"/>
  <c r="AT27" i="18"/>
  <c r="AS30" i="18"/>
  <c r="AU30" i="16"/>
  <c r="AV27" i="16"/>
  <c r="AT30" i="18"/>
  <c r="AU27" i="18"/>
  <c r="AT30" i="17"/>
  <c r="AU27" i="17"/>
  <c r="AV27" i="17"/>
  <c r="AU30" i="17"/>
  <c r="AW27" i="16"/>
  <c r="AV30" i="16"/>
  <c r="AV27" i="18"/>
  <c r="AU30" i="18"/>
  <c r="AX27" i="16"/>
  <c r="AW30" i="16"/>
  <c r="AW27" i="18"/>
  <c r="AV30" i="18"/>
  <c r="AW27" i="17"/>
  <c r="AV30" i="17"/>
  <c r="AW30" i="18"/>
  <c r="AX27" i="18"/>
  <c r="AW30" i="17"/>
  <c r="AX27" i="17"/>
  <c r="AY27" i="16"/>
  <c r="AY30" i="16"/>
  <c r="AX30" i="16"/>
  <c r="AX30" i="18"/>
  <c r="AY27" i="18"/>
  <c r="AY30" i="18"/>
  <c r="AZ30" i="18"/>
  <c r="AX30" i="17"/>
  <c r="AY27" i="17"/>
  <c r="AY30" i="17"/>
  <c r="AZ30" i="17"/>
  <c r="AZ30" i="16"/>
  <c r="I29" i="7"/>
  <c r="H29" i="7"/>
  <c r="G29" i="7"/>
  <c r="F29" i="7"/>
  <c r="E29" i="7"/>
  <c r="D29" i="7"/>
  <c r="C29" i="7"/>
  <c r="H19" i="7"/>
  <c r="F19" i="7"/>
  <c r="D19" i="7"/>
  <c r="H11" i="7"/>
  <c r="H10" i="7"/>
  <c r="H9" i="7"/>
  <c r="H8" i="7"/>
  <c r="H7" i="7"/>
  <c r="H6" i="7"/>
  <c r="D16" i="5"/>
  <c r="G21" i="5"/>
  <c r="G22" i="5"/>
  <c r="G23" i="5"/>
  <c r="G24" i="5"/>
  <c r="G25" i="5"/>
  <c r="G26" i="5"/>
  <c r="G27" i="5"/>
  <c r="G28" i="5"/>
  <c r="G29" i="5"/>
  <c r="G30" i="5"/>
  <c r="D31" i="5"/>
  <c r="D107" i="5"/>
  <c r="P41" i="6"/>
  <c r="P40" i="6"/>
  <c r="P39" i="6"/>
  <c r="P38" i="6"/>
  <c r="P37" i="6"/>
  <c r="P35" i="6"/>
  <c r="P34" i="6"/>
  <c r="P33" i="6"/>
  <c r="P32" i="6"/>
  <c r="P31" i="6"/>
  <c r="C41" i="6"/>
  <c r="C40" i="6"/>
  <c r="C39" i="6"/>
  <c r="C38" i="6"/>
  <c r="C37" i="6"/>
  <c r="C36" i="6"/>
  <c r="D28" i="6"/>
  <c r="F28" i="6"/>
  <c r="H28" i="6"/>
  <c r="J28" i="6"/>
  <c r="L28" i="6"/>
  <c r="N28" i="6"/>
  <c r="C30" i="6"/>
  <c r="C31" i="6"/>
  <c r="C32" i="6"/>
  <c r="C33" i="6"/>
  <c r="C34" i="6"/>
  <c r="C35" i="6"/>
  <c r="O48" i="6"/>
  <c r="O47" i="6"/>
  <c r="G107" i="5"/>
  <c r="G16" i="5"/>
</calcChain>
</file>

<file path=xl/sharedStrings.xml><?xml version="1.0" encoding="utf-8"?>
<sst xmlns="http://schemas.openxmlformats.org/spreadsheetml/2006/main" count="2529" uniqueCount="414">
  <si>
    <t>Basic Information</t>
  </si>
  <si>
    <t>Company Name</t>
  </si>
  <si>
    <t>Facilities</t>
  </si>
  <si>
    <t>Location</t>
  </si>
  <si>
    <t>Buy/Sell capacity</t>
  </si>
  <si>
    <t>P01</t>
  </si>
  <si>
    <t xml:space="preserve"> -&gt;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</si>
  <si>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</si>
  <si>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</si>
  <si>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</si>
  <si>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</si>
  <si>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</si>
  <si>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</si>
  <si>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</si>
  <si>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</si>
  <si>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</si>
  <si>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</si>
  <si>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Buy/Sell tankcars</t>
  </si>
  <si>
    <t>TankCars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</si>
  <si>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</si>
  <si>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</si>
  <si>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</si>
  <si>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</si>
  <si>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</si>
  <si>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</si>
  <si>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</si>
  <si>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</si>
  <si>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</si>
  <si>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</si>
  <si>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</si>
  <si>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</si>
  <si>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</si>
  <si>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</si>
  <si>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</si>
  <si>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</si>
  <si>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</si>
  <si>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</si>
  <si>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</si>
  <si>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</si>
  <si>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</si>
  <si>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</si>
  <si>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</si>
  <si>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</si>
  <si>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</si>
  <si>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</si>
  <si>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</si>
  <si>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</si>
  <si>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</si>
  <si>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</si>
  <si>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</si>
  <si>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</si>
  <si>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</si>
  <si>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</si>
  <si>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</si>
  <si>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</si>
  <si>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</si>
  <si>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</si>
  <si>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</si>
  <si>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</si>
  <si>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</si>
  <si>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</si>
  <si>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</si>
  <si>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</si>
  <si>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</si>
  <si>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</si>
  <si>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</si>
  <si>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</si>
  <si>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</si>
  <si>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</si>
  <si>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</si>
  <si>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</si>
  <si>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</si>
  <si>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</si>
  <si>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</si>
  <si>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</si>
  <si>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</si>
  <si>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</si>
  <si>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</si>
  <si>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</si>
  <si>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</si>
  <si>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</si>
  <si>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</si>
  <si>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</si>
  <si>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</si>
  <si>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</si>
  <si>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</si>
  <si>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</si>
  <si>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</si>
  <si>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</si>
  <si>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</si>
  <si>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Storages</t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</si>
  <si>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</si>
  <si>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</si>
  <si>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</si>
  <si>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</si>
  <si>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</si>
  <si>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</si>
  <si>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</si>
  <si>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</si>
  <si>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</si>
  <si>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</si>
  <si>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</si>
  <si>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</si>
  <si>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</si>
  <si>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</si>
  <si>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</si>
  <si>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</si>
  <si>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</si>
  <si>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</si>
  <si>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</si>
  <si>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 xml:space="preserve"> </t>
  </si>
  <si>
    <t>Year</t>
  </si>
  <si>
    <t>ORA Contracts</t>
  </si>
  <si>
    <t>FCOJ Contracts</t>
  </si>
  <si>
    <t>Shipping</t>
  </si>
  <si>
    <t>From:To</t>
  </si>
  <si>
    <t>Manufacturing</t>
  </si>
  <si>
    <t>Process ORA into POJ or FCOJ(%)</t>
  </si>
  <si>
    <t>Plant</t>
  </si>
  <si>
    <t>Product</t>
  </si>
  <si>
    <t>Proportion</t>
  </si>
  <si>
    <t>From</t>
  </si>
  <si>
    <t>Futures</t>
  </si>
  <si>
    <t>FCOJ</t>
  </si>
  <si>
    <t>Reconstitution</t>
  </si>
  <si>
    <t>ORA</t>
  </si>
  <si>
    <t>NE</t>
  </si>
  <si>
    <t>MA</t>
  </si>
  <si>
    <t>SE</t>
  </si>
  <si>
    <t>MW</t>
  </si>
  <si>
    <t>DS</t>
  </si>
  <si>
    <t>NW</t>
  </si>
  <si>
    <t>SW</t>
  </si>
  <si>
    <t>POJ</t>
  </si>
  <si>
    <t>ROJ</t>
  </si>
  <si>
    <t>Price 3</t>
  </si>
  <si>
    <t>Price 2</t>
  </si>
  <si>
    <t>Price 1</t>
  </si>
  <si>
    <t>Pricing for each product in each region($/lb)</t>
  </si>
  <si>
    <t>Grove:Multiplier</t>
  </si>
  <si>
    <t>Raw Materials</t>
  </si>
  <si>
    <t>Type</t>
  </si>
  <si>
    <t>Multiplier</t>
  </si>
  <si>
    <t>Reconstitute FCOJ into ROJ at Storages(%)</t>
  </si>
  <si>
    <t>Ship ORA from Groves to Plants or Storages(%)</t>
  </si>
  <si>
    <t>Ship FCOJ (futures) from FLA to Storages; Ship POJ, FCOJ from Plants to Storages(%)</t>
  </si>
  <si>
    <t>Region:Month</t>
  </si>
  <si>
    <t>Storage:Month</t>
  </si>
  <si>
    <t>TankCars(unit of cars)</t>
  </si>
  <si>
    <t>Type:Month</t>
  </si>
  <si>
    <t>Sum</t>
  </si>
  <si>
    <t>This year</t>
  </si>
  <si>
    <t>Next year</t>
  </si>
  <si>
    <t>Arrival of matured ORA Futures and FCOJ Futures(%)</t>
  </si>
  <si>
    <t>Purchases at the Futures Market(tons) (ORA and FCOJ)</t>
  </si>
  <si>
    <t>Plants(tons)</t>
  </si>
  <si>
    <t>Storages(tons)</t>
  </si>
  <si>
    <t>Quantity Multipliers(unit, $/lb)</t>
  </si>
  <si>
    <t>Pricing</t>
  </si>
  <si>
    <t>Price</t>
  </si>
  <si>
    <t>Quantity</t>
  </si>
  <si>
    <t>Maturity</t>
  </si>
  <si>
    <t>Matured Amount:</t>
  </si>
  <si>
    <r>
      <t xml:space="preserve">FLA </t>
    </r>
    <r>
      <rPr>
        <i/>
        <sz val="10"/>
        <rFont val="Arial"/>
        <family val="2"/>
      </rPr>
      <t>(spot &amp; futures)</t>
    </r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</si>
  <si>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</si>
  <si>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MomPop</t>
  </si>
  <si>
    <t/>
  </si>
  <si>
    <t>Region</t>
  </si>
  <si>
    <t>Market</t>
  </si>
  <si>
    <t>Nearest Storage</t>
  </si>
  <si>
    <t>Distance(miles)</t>
  </si>
  <si>
    <t>Transportation Cost($/ton)</t>
  </si>
  <si>
    <t>ANY</t>
  </si>
  <si>
    <t>BOS</t>
  </si>
  <si>
    <t>CLP</t>
  </si>
  <si>
    <t>KEE</t>
  </si>
  <si>
    <t>LAK</t>
  </si>
  <si>
    <t>MBK</t>
  </si>
  <si>
    <t>MVY</t>
  </si>
  <si>
    <t>PGH</t>
  </si>
  <si>
    <t>PHI</t>
  </si>
  <si>
    <t>PVD</t>
  </si>
  <si>
    <t>RER</t>
  </si>
  <si>
    <t>SCR</t>
  </si>
  <si>
    <t>SMS</t>
  </si>
  <si>
    <t>SUP</t>
  </si>
  <si>
    <t>CRS</t>
  </si>
  <si>
    <t>CVE</t>
  </si>
  <si>
    <t>CWV</t>
  </si>
  <si>
    <t>DTN</t>
  </si>
  <si>
    <t>FRY</t>
  </si>
  <si>
    <t>HIP</t>
  </si>
  <si>
    <t>JTC</t>
  </si>
  <si>
    <t>LXK</t>
  </si>
  <si>
    <t>MAO</t>
  </si>
  <si>
    <t>MAY</t>
  </si>
  <si>
    <t>MSD</t>
  </si>
  <si>
    <t>MSP</t>
  </si>
  <si>
    <t>MTH</t>
  </si>
  <si>
    <t>RCH</t>
  </si>
  <si>
    <t>RRN</t>
  </si>
  <si>
    <t>SHK</t>
  </si>
  <si>
    <t>TIL</t>
  </si>
  <si>
    <t>CHR</t>
  </si>
  <si>
    <t>DAY</t>
  </si>
  <si>
    <t>FPR</t>
  </si>
  <si>
    <t>FSC</t>
  </si>
  <si>
    <t>GRN</t>
  </si>
  <si>
    <t>HVA</t>
  </si>
  <si>
    <t>JFL</t>
  </si>
  <si>
    <t>MTG</t>
  </si>
  <si>
    <t>OCL</t>
  </si>
  <si>
    <t>PAN</t>
  </si>
  <si>
    <t>WPB</t>
  </si>
  <si>
    <t>YEM</t>
  </si>
  <si>
    <t>ABL</t>
  </si>
  <si>
    <t>BYO</t>
  </si>
  <si>
    <t>CED</t>
  </si>
  <si>
    <t>CUP</t>
  </si>
  <si>
    <t>ELK</t>
  </si>
  <si>
    <t>FWA</t>
  </si>
  <si>
    <t>GBW</t>
  </si>
  <si>
    <t>GEE</t>
  </si>
  <si>
    <t>GFK</t>
  </si>
  <si>
    <t>HER</t>
  </si>
  <si>
    <t>JAC</t>
  </si>
  <si>
    <t>LSL</t>
  </si>
  <si>
    <t>MAS</t>
  </si>
  <si>
    <t>MND</t>
  </si>
  <si>
    <t>NLW</t>
  </si>
  <si>
    <t>OWT</t>
  </si>
  <si>
    <t>SDL</t>
  </si>
  <si>
    <t>SHL</t>
  </si>
  <si>
    <t>SJF</t>
  </si>
  <si>
    <t>STP</t>
  </si>
  <si>
    <t>SWI</t>
  </si>
  <si>
    <t>TRV</t>
  </si>
  <si>
    <t>BST</t>
  </si>
  <si>
    <t>DEL</t>
  </si>
  <si>
    <t>ELP</t>
  </si>
  <si>
    <t>FTW</t>
  </si>
  <si>
    <t>GRL</t>
  </si>
  <si>
    <t>LAF</t>
  </si>
  <si>
    <t>LRO</t>
  </si>
  <si>
    <t>MCX</t>
  </si>
  <si>
    <t>MKO</t>
  </si>
  <si>
    <t>MRE</t>
  </si>
  <si>
    <t>PRA</t>
  </si>
  <si>
    <t>RSW</t>
  </si>
  <si>
    <t>SGE</t>
  </si>
  <si>
    <t>SME</t>
  </si>
  <si>
    <t>SNA</t>
  </si>
  <si>
    <t>TYE</t>
  </si>
  <si>
    <t>BTT</t>
  </si>
  <si>
    <t>DIM</t>
  </si>
  <si>
    <t>EUG</t>
  </si>
  <si>
    <t>LEW</t>
  </si>
  <si>
    <t>PCO</t>
  </si>
  <si>
    <t>RSP</t>
  </si>
  <si>
    <t>TWF</t>
  </si>
  <si>
    <t>YKM</t>
  </si>
  <si>
    <t>BKR</t>
  </si>
  <si>
    <t>DOZ</t>
  </si>
  <si>
    <t>FSO</t>
  </si>
  <si>
    <t>GRU</t>
  </si>
  <si>
    <t>HUL</t>
  </si>
  <si>
    <t>LOS</t>
  </si>
  <si>
    <t>RFE</t>
  </si>
  <si>
    <t>RNE</t>
  </si>
  <si>
    <t>SCM</t>
  </si>
  <si>
    <t>SFC</t>
  </si>
  <si>
    <t>TCY</t>
  </si>
  <si>
    <t>Sales</t>
  </si>
  <si>
    <t>Sales For FCOJ(tons)(1st Column), Transportation Cost($)(2nd Column) (by market and week)</t>
  </si>
  <si>
    <t>Month</t>
  </si>
  <si>
    <t>Mar:Week</t>
  </si>
  <si>
    <t>Sales(tons) (by region and month)</t>
  </si>
  <si>
    <t>Reg:Mon</t>
  </si>
  <si>
    <t>Total</t>
  </si>
  <si>
    <t>Sales Revenue($) (by region and month)</t>
  </si>
  <si>
    <t>Transportation Cost from storages to markets($) (by region and month)</t>
  </si>
  <si>
    <t>Sales For ROJ(tons)(1st Column), Transportation Cost($)(2nd Column) (by market and week)</t>
  </si>
  <si>
    <t>Sales For POJ(tons)(1st Column), Transportation Cost($)(2nd Column) (by market and week)</t>
  </si>
  <si>
    <t>Sales For ORA(tons)(1st Column), Transportation Cost($)(2nd Column) (by market and week)</t>
  </si>
  <si>
    <t>Storage</t>
  </si>
  <si>
    <t>Storage:</t>
  </si>
  <si>
    <t>Capacity:</t>
  </si>
  <si>
    <t>Time (beginning of week)</t>
  </si>
  <si>
    <t>|-------</t>
  </si>
  <si>
    <t xml:space="preserve"> -------|-------</t>
  </si>
  <si>
    <t xml:space="preserve"> -------|</t>
  </si>
  <si>
    <t>Scheduled to ship in/Sum</t>
  </si>
  <si>
    <t>Shipped In + Reconstituted</t>
  </si>
  <si>
    <t xml:space="preserve"> -</t>
  </si>
  <si>
    <t>Toss Out</t>
  </si>
  <si>
    <t>Inventory</t>
  </si>
  <si>
    <t>rotten</t>
  </si>
  <si>
    <t>% of FCOJ</t>
  </si>
  <si>
    <t>Available</t>
  </si>
  <si>
    <t>Sold</t>
  </si>
  <si>
    <t>Ship Out</t>
  </si>
  <si>
    <t>Costs at storage</t>
  </si>
  <si>
    <t>Hold Inventory</t>
  </si>
  <si>
    <t>Plant:</t>
  </si>
  <si>
    <t>Shipped In</t>
  </si>
  <si>
    <t>Breakdown?</t>
  </si>
  <si>
    <t>(Yes/"")</t>
  </si>
  <si>
    <t>Cost for POJ</t>
  </si>
  <si>
    <t>Cost for FCOJ</t>
  </si>
  <si>
    <t>At home</t>
  </si>
  <si>
    <t>Going out</t>
  </si>
  <si>
    <t>Coming home</t>
  </si>
  <si>
    <t>Hold Cost</t>
  </si>
  <si>
    <t>Grove</t>
  </si>
  <si>
    <r>
      <t xml:space="preserve">Prices of oranges at the Spot Market(Currency/lb) </t>
    </r>
    <r>
      <rPr>
        <i/>
        <u/>
        <sz val="10"/>
        <rFont val="Arial"/>
        <family val="2"/>
      </rPr>
      <t>ORA</t>
    </r>
  </si>
  <si>
    <t>Foreign Exchange Rate: US$ value of 1 BRA Real or 1 SPA Euro ($/BRL)($/EUR)</t>
  </si>
  <si>
    <t>Currency:Month</t>
  </si>
  <si>
    <t>BRA Real</t>
  </si>
  <si>
    <t>SPA Euro</t>
  </si>
  <si>
    <r>
      <t xml:space="preserve">US$ Prices of oranges at the Spot Market($/lb) </t>
    </r>
    <r>
      <rPr>
        <i/>
        <u/>
        <sz val="10"/>
        <rFont val="Arial"/>
        <family val="2"/>
      </rPr>
      <t>ORA</t>
    </r>
  </si>
  <si>
    <t>Actual Quantity Multiplier(unit)</t>
  </si>
  <si>
    <t>Gro:Mon</t>
  </si>
  <si>
    <r>
      <t xml:space="preserve">Amount of oranges harvested(tons) </t>
    </r>
    <r>
      <rPr>
        <i/>
        <u/>
        <sz val="10"/>
        <rFont val="Arial"/>
        <family val="2"/>
      </rPr>
      <t>ORA</t>
    </r>
  </si>
  <si>
    <t>Gro:Week</t>
  </si>
  <si>
    <r>
      <t xml:space="preserve">Actual amount of oranges purchased(tons) </t>
    </r>
    <r>
      <rPr>
        <i/>
        <u/>
        <sz val="10"/>
        <rFont val="Arial"/>
        <family val="2"/>
      </rPr>
      <t>ORA</t>
    </r>
  </si>
  <si>
    <t>Gro:Wk</t>
  </si>
  <si>
    <r>
      <t xml:space="preserve">Purchasing cost of oranges($) </t>
    </r>
    <r>
      <rPr>
        <i/>
        <u/>
        <sz val="10"/>
        <rFont val="Arial"/>
        <family val="2"/>
      </rPr>
      <t>ORA</t>
    </r>
  </si>
  <si>
    <r>
      <t xml:space="preserve">Amount of matured futures products(tons) </t>
    </r>
    <r>
      <rPr>
        <i/>
        <u/>
        <sz val="10"/>
        <rFont val="Arial"/>
        <family val="2"/>
      </rPr>
      <t>ORA Futures, FCOJ Futures</t>
    </r>
  </si>
  <si>
    <t>from FLA:Month</t>
  </si>
  <si>
    <t>ORA Futures</t>
  </si>
  <si>
    <t>FCOJ Futures</t>
  </si>
  <si>
    <r>
      <t xml:space="preserve">Transportation Cost($) for shipping </t>
    </r>
    <r>
      <rPr>
        <i/>
        <u/>
        <sz val="10"/>
        <rFont val="Arial"/>
        <family val="2"/>
      </rPr>
      <t>FCOJ Futures</t>
    </r>
  </si>
  <si>
    <t>Month:Storage</t>
  </si>
  <si>
    <r>
      <t xml:space="preserve">Actual amount of oranges shipped out from groves(tons) </t>
    </r>
    <r>
      <rPr>
        <i/>
        <u/>
        <sz val="10"/>
        <rFont val="Arial"/>
        <family val="2"/>
      </rPr>
      <t>ORA, ORA Futures</t>
    </r>
  </si>
  <si>
    <t>from Grove:Week</t>
  </si>
  <si>
    <r>
      <t xml:space="preserve">Transportation Cost($) for shipping </t>
    </r>
    <r>
      <rPr>
        <i/>
        <u/>
        <sz val="10"/>
        <rFont val="Arial"/>
        <family val="2"/>
      </rPr>
      <t>ORA + ORA Futures</t>
    </r>
  </si>
  <si>
    <t>To</t>
  </si>
  <si>
    <t>plants</t>
  </si>
  <si>
    <t>storages</t>
  </si>
  <si>
    <t>Yes</t>
  </si>
  <si>
    <t>Distance:</t>
  </si>
  <si>
    <t>POJ to ship</t>
  </si>
  <si>
    <t>FCOJ to ship</t>
  </si>
  <si>
    <t>OJ to ship (Sum)</t>
  </si>
  <si>
    <t>POJ by TankCars</t>
  </si>
  <si>
    <t>FCOJ by TankCars</t>
  </si>
  <si>
    <t>No. TankCars</t>
  </si>
  <si>
    <t>POJ by Carrier</t>
  </si>
  <si>
    <t>FCOJ by Carrier</t>
  </si>
  <si>
    <t>No. Weeks</t>
  </si>
  <si>
    <t>Cost by TankCars</t>
  </si>
  <si>
    <t>Cost by Carrier</t>
  </si>
  <si>
    <t>Activities</t>
  </si>
  <si>
    <t>Earnings</t>
  </si>
  <si>
    <t>Sales (tons)</t>
  </si>
  <si>
    <t>Sales Revenue</t>
  </si>
  <si>
    <t>Fresh Oranges (ORA)</t>
  </si>
  <si>
    <t>Premium Orange Juice (POJ)</t>
  </si>
  <si>
    <t>Reconstituted Orange Juice (ROJ)</t>
  </si>
  <si>
    <t>Frozen Concentrated Orange Juice (FCOJ)</t>
  </si>
  <si>
    <t>Total Revenue</t>
  </si>
  <si>
    <t>Materials Acquisitions &amp; Losses (tons)</t>
  </si>
  <si>
    <t>Oranges Harvested</t>
  </si>
  <si>
    <t>Materials Costs</t>
  </si>
  <si>
    <t>ORA Futures Matured</t>
  </si>
  <si>
    <t xml:space="preserve">Orange (ORA) Purchases </t>
  </si>
  <si>
    <t>FCOJ Futures Matured</t>
  </si>
  <si>
    <t>ORA Futures Costs</t>
  </si>
  <si>
    <t>Premium Orange Juice (POJ) Manufactured</t>
  </si>
  <si>
    <t>FCOJ Futures Costs</t>
  </si>
  <si>
    <t>Frozen Concentrated Orange Juice (FCOJ) Manufactured</t>
  </si>
  <si>
    <t>Transportation Costs from Groves (ORA &amp; ORA futures)</t>
  </si>
  <si>
    <t>Reconstituted Orange Juice (ROJ) Manufactured</t>
  </si>
  <si>
    <t>Transportation Costs from Groves (FCOJ futures)</t>
  </si>
  <si>
    <t>Products Lost due to Capacity Shortage</t>
  </si>
  <si>
    <t>Total Materials Costs</t>
  </si>
  <si>
    <t>(</t>
  </si>
  <si>
    <t>)</t>
  </si>
  <si>
    <t>Products Lost due to Spoilage</t>
  </si>
  <si>
    <t>Manufacturing Costs</t>
  </si>
  <si>
    <t>Futures Contracts Purchases (tons)</t>
  </si>
  <si>
    <t>POJ Manufacturing Costs</t>
  </si>
  <si>
    <t>ORA Futures Contracts</t>
  </si>
  <si>
    <t>FCOJ Manufacturing Costs</t>
  </si>
  <si>
    <t>FCOJ Futures Contracts</t>
  </si>
  <si>
    <t>ROJ Reconstitution Costs</t>
  </si>
  <si>
    <t>Total Processing Costs</t>
  </si>
  <si>
    <t>Facilities Adjustment (tons of capacity)</t>
  </si>
  <si>
    <t>Processing Plants Capacity Upgrade</t>
  </si>
  <si>
    <t>Transportation Costs from Plants and Storages &amp; Inventory Hold Costs</t>
  </si>
  <si>
    <t>Storage Centers Capacity Upgrade</t>
  </si>
  <si>
    <t>Transportation Costs from Plants (TankCars)</t>
  </si>
  <si>
    <t>Processing Plants Capacity Downgrade</t>
  </si>
  <si>
    <t>Transportation Costs from Plants (Carriers)</t>
  </si>
  <si>
    <t>Storage Centers Capacity Downgrade</t>
  </si>
  <si>
    <t>Inventory Hold Costs at Storages</t>
  </si>
  <si>
    <t>Transportation Costs from Storages</t>
  </si>
  <si>
    <t>Facilities Acquisitions (unit)</t>
  </si>
  <si>
    <t>Total Transportation and Storage Costs</t>
  </si>
  <si>
    <t>Processing Plants</t>
  </si>
  <si>
    <t>Storage Centers</t>
  </si>
  <si>
    <t>Facilities Adjustment &amp; Maintenance Costs</t>
  </si>
  <si>
    <t>Processing Plant Maintenance Costs</t>
  </si>
  <si>
    <t>Costs(/Gains) of Acquiring(/Selling) Processing Plant</t>
  </si>
  <si>
    <t>Facilities Sold (unit)</t>
  </si>
  <si>
    <t>Processing Plant Capacity Adjustment Costs(/Gains)</t>
  </si>
  <si>
    <t>Storage Center Maintenance Costs</t>
  </si>
  <si>
    <t>Costs(/Gains) of Acquiring(/Selling) Storage Center</t>
  </si>
  <si>
    <t>Storage Center Capacity Adjustment Costs(/Gains)</t>
  </si>
  <si>
    <t>TankCars Hold Costs</t>
  </si>
  <si>
    <t>TankCars Purchase Costs(/Selling Gains)</t>
  </si>
  <si>
    <t>Total Facilities Costs</t>
  </si>
  <si>
    <t>Net Profit</t>
  </si>
  <si>
    <t>Annual Report for the year ending August 31st, 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</si>
</sst>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2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i/>
      <sz val="10"/>
      <name val="Times New Roman"/>
      <family val="1"/>
    </font>
    <font>
      <sz val="8"/>
      <name val="Arial"/>
      <family val="2"/>
    </font>
    <font>
      <b/>
      <i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4" fillId="0" borderId="0"/>
  </cellStyleXfs>
  <cellXfs count="20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7" xfId="0" applyFill="1" applyBorder="1" applyAlignment="1"/>
    <xf numFmtId="0" fontId="0" fillId="3" borderId="3" xfId="0" applyFill="1" applyBorder="1" applyAlignment="1"/>
    <xf numFmtId="0" fontId="0" fillId="3" borderId="8" xfId="0" applyFill="1" applyBorder="1" applyAlignment="1"/>
    <xf numFmtId="0" fontId="0" fillId="3" borderId="4" xfId="0" applyFill="1" applyBorder="1" applyAlignment="1"/>
    <xf numFmtId="0" fontId="0" fillId="2" borderId="9" xfId="0" applyFill="1" applyBorder="1" applyAlignment="1"/>
    <xf numFmtId="0" fontId="0" fillId="2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" xfId="0" applyFill="1" applyBorder="1" applyAlignment="1"/>
    <xf numFmtId="0" fontId="0" fillId="3" borderId="9" xfId="0" applyFill="1" applyBorder="1" applyAlignment="1"/>
    <xf numFmtId="0" fontId="0" fillId="3" borderId="12" xfId="0" applyFill="1" applyBorder="1" applyAlignment="1"/>
    <xf numFmtId="0" fontId="1" fillId="0" borderId="0" xfId="0" applyNumberFormat="1" applyFont="1" applyAlignment="1"/>
    <xf numFmtId="0" fontId="0" fillId="0" borderId="0" xfId="0" applyNumberFormat="1" applyAlignment="1"/>
    <xf numFmtId="0" fontId="2" fillId="0" borderId="0" xfId="0" applyNumberFormat="1" applyFont="1" applyAlignment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5" xfId="0" applyNumberFormat="1" applyFill="1" applyBorder="1" applyAlignment="1"/>
    <xf numFmtId="0" fontId="0" fillId="3" borderId="13" xfId="0" applyNumberFormat="1" applyFill="1" applyBorder="1" applyAlignment="1"/>
    <xf numFmtId="0" fontId="0" fillId="3" borderId="14" xfId="0" applyNumberFormat="1" applyFill="1" applyBorder="1" applyAlignment="1"/>
    <xf numFmtId="0" fontId="0" fillId="3" borderId="12" xfId="0" applyNumberFormat="1" applyFill="1" applyBorder="1" applyAlignment="1"/>
    <xf numFmtId="0" fontId="0" fillId="3" borderId="15" xfId="0" applyNumberFormat="1" applyFill="1" applyBorder="1" applyAlignment="1"/>
    <xf numFmtId="0" fontId="0" fillId="2" borderId="3" xfId="0" applyNumberFormat="1" applyFill="1" applyBorder="1" applyAlignment="1"/>
    <xf numFmtId="0" fontId="0" fillId="2" borderId="8" xfId="0" applyNumberFormat="1" applyFill="1" applyBorder="1" applyAlignment="1"/>
    <xf numFmtId="0" fontId="0" fillId="2" borderId="4" xfId="0" applyNumberFormat="1" applyFill="1" applyBorder="1" applyAlignment="1"/>
    <xf numFmtId="0" fontId="0" fillId="3" borderId="10" xfId="0" applyNumberFormat="1" applyFill="1" applyBorder="1" applyAlignment="1"/>
    <xf numFmtId="0" fontId="0" fillId="2" borderId="9" xfId="0" applyNumberFormat="1" applyFill="1" applyBorder="1" applyAlignment="1"/>
    <xf numFmtId="0" fontId="3" fillId="2" borderId="9" xfId="0" applyNumberFormat="1" applyFont="1" applyFill="1" applyBorder="1" applyAlignment="1"/>
    <xf numFmtId="0" fontId="0" fillId="3" borderId="11" xfId="0" applyNumberFormat="1" applyFill="1" applyBorder="1" applyAlignment="1"/>
    <xf numFmtId="0" fontId="0" fillId="3" borderId="0" xfId="0" applyNumberFormat="1" applyFill="1" applyBorder="1" applyAlignment="1"/>
    <xf numFmtId="0" fontId="0" fillId="3" borderId="7" xfId="0" applyNumberFormat="1" applyFill="1" applyBorder="1" applyAlignment="1"/>
    <xf numFmtId="0" fontId="0" fillId="3" borderId="6" xfId="0" applyNumberForma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0" borderId="0" xfId="0" applyNumberFormat="1" applyFill="1" applyAlignment="1"/>
    <xf numFmtId="0" fontId="0" fillId="2" borderId="0" xfId="0" applyNumberForma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Alignment="1"/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Alignment="1"/>
    <xf numFmtId="0" fontId="1" fillId="2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0" fontId="4" fillId="3" borderId="5" xfId="0" applyNumberFormat="1" applyFont="1" applyFill="1" applyBorder="1" applyAlignment="1"/>
    <xf numFmtId="0" fontId="0" fillId="0" borderId="6" xfId="0" applyNumberFormat="1" applyBorder="1" applyAlignment="1"/>
    <xf numFmtId="0" fontId="0" fillId="3" borderId="16" xfId="0" applyNumberFormat="1" applyFill="1" applyBorder="1" applyAlignment="1"/>
    <xf numFmtId="0" fontId="0" fillId="3" borderId="17" xfId="0" applyNumberFormat="1" applyFill="1" applyBorder="1" applyAlignment="1"/>
    <xf numFmtId="0" fontId="0" fillId="3" borderId="18" xfId="0" applyNumberFormat="1" applyFill="1" applyBorder="1" applyAlignment="1"/>
    <xf numFmtId="0" fontId="0" fillId="3" borderId="19" xfId="0" applyNumberFormat="1" applyFill="1" applyBorder="1" applyAlignment="1"/>
    <xf numFmtId="0" fontId="0" fillId="3" borderId="20" xfId="0" applyNumberFormat="1" applyFill="1" applyBorder="1" applyAlignment="1"/>
    <xf numFmtId="0" fontId="0" fillId="3" borderId="21" xfId="0" applyNumberFormat="1" applyFill="1" applyBorder="1" applyAlignment="1"/>
    <xf numFmtId="0" fontId="0" fillId="3" borderId="22" xfId="0" applyNumberFormat="1" applyFill="1" applyBorder="1" applyAlignment="1"/>
    <xf numFmtId="0" fontId="0" fillId="0" borderId="21" xfId="0" applyNumberFormat="1" applyBorder="1" applyAlignment="1"/>
    <xf numFmtId="0" fontId="0" fillId="3" borderId="23" xfId="0" applyNumberFormat="1" applyFill="1" applyBorder="1" applyAlignment="1"/>
    <xf numFmtId="0" fontId="4" fillId="0" borderId="0" xfId="0" applyNumberFormat="1" applyFont="1" applyAlignment="1"/>
    <xf numFmtId="0" fontId="0" fillId="0" borderId="7" xfId="0" applyNumberFormat="1" applyBorder="1" applyAlignment="1">
      <alignment horizontal="right"/>
    </xf>
    <xf numFmtId="0" fontId="0" fillId="3" borderId="3" xfId="0" applyNumberFormat="1" applyFill="1" applyBorder="1" applyAlignment="1"/>
    <xf numFmtId="0" fontId="0" fillId="3" borderId="24" xfId="0" applyNumberFormat="1" applyFill="1" applyBorder="1" applyAlignment="1"/>
    <xf numFmtId="0" fontId="0" fillId="3" borderId="25" xfId="0" applyNumberFormat="1" applyFill="1" applyBorder="1" applyAlignment="1"/>
    <xf numFmtId="0" fontId="0" fillId="4" borderId="0" xfId="0" applyNumberFormat="1" applyFill="1" applyBorder="1" applyAlignment="1"/>
    <xf numFmtId="0" fontId="0" fillId="4" borderId="6" xfId="0" applyNumberFormat="1" applyFill="1" applyBorder="1" applyAlignment="1"/>
    <xf numFmtId="0" fontId="0" fillId="4" borderId="3" xfId="0" applyNumberFormat="1" applyFill="1" applyBorder="1" applyAlignment="1"/>
    <xf numFmtId="0" fontId="0" fillId="4" borderId="8" xfId="0" applyNumberFormat="1" applyFill="1" applyBorder="1" applyAlignment="1"/>
    <xf numFmtId="0" fontId="0" fillId="3" borderId="26" xfId="0" applyNumberFormat="1" applyFill="1" applyBorder="1" applyAlignment="1"/>
    <xf numFmtId="0" fontId="0" fillId="0" borderId="8" xfId="0" applyNumberFormat="1" applyBorder="1" applyAlignment="1"/>
    <xf numFmtId="0" fontId="0" fillId="0" borderId="4" xfId="0" applyNumberFormat="1" applyBorder="1" applyAlignment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0" fillId="0" borderId="5" xfId="0" applyFill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4" xfId="0" applyNumberFormat="1" applyFill="1" applyBorder="1" applyAlignment="1" applyProtection="1">
      <protection locked="0"/>
    </xf>
    <xf numFmtId="0" fontId="0" fillId="0" borderId="15" xfId="0" applyNumberForma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protection locked="0"/>
    </xf>
    <xf numFmtId="0" fontId="0" fillId="0" borderId="5" xfId="0" applyNumberFormat="1" applyFill="1" applyBorder="1" applyAlignment="1" applyProtection="1">
      <protection locked="0"/>
    </xf>
    <xf numFmtId="0" fontId="3" fillId="0" borderId="15" xfId="0" applyNumberFormat="1" applyFont="1" applyFill="1" applyBorder="1" applyAlignment="1" applyProtection="1">
      <protection locked="0"/>
    </xf>
    <xf numFmtId="0" fontId="3" fillId="0" borderId="5" xfId="0" applyNumberFormat="1" applyFont="1" applyFill="1" applyBorder="1" applyAlignment="1" applyProtection="1">
      <protection locked="0"/>
    </xf>
    <xf numFmtId="0" fontId="0" fillId="0" borderId="5" xfId="0" applyNumberFormat="1" applyBorder="1" applyAlignment="1" applyProtection="1">
      <protection locked="0"/>
    </xf>
    <xf numFmtId="0" fontId="0" fillId="0" borderId="1" xfId="0" applyNumberFormat="1" applyFill="1" applyBorder="1" applyAlignment="1" applyProtection="1">
      <protection locked="0"/>
    </xf>
    <xf numFmtId="0" fontId="0" fillId="0" borderId="11" xfId="0" applyNumberFormat="1" applyFill="1" applyBorder="1" applyAlignment="1" applyProtection="1">
      <protection locked="0"/>
    </xf>
    <xf numFmtId="0" fontId="0" fillId="0" borderId="10" xfId="0" applyNumberFormat="1" applyFill="1" applyBorder="1" applyAlignment="1" applyProtection="1">
      <protection locked="0"/>
    </xf>
    <xf numFmtId="0" fontId="0" fillId="3" borderId="5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4" fillId="5" borderId="0" xfId="1" applyFill="1"/>
    <xf numFmtId="0" fontId="4" fillId="0" borderId="0" xfId="1"/>
    <xf numFmtId="0" fontId="4" fillId="0" borderId="0" xfId="1" applyFill="1"/>
    <xf numFmtId="0" fontId="1" fillId="0" borderId="0" xfId="1" applyFont="1"/>
    <xf numFmtId="0" fontId="2" fillId="0" borderId="0" xfId="1" applyFont="1"/>
    <xf numFmtId="0" fontId="2" fillId="0" borderId="0" xfId="1" applyFont="1" applyFill="1"/>
    <xf numFmtId="0" fontId="4" fillId="6" borderId="0" xfId="1" applyFill="1"/>
    <xf numFmtId="0" fontId="4" fillId="0" borderId="0" xfId="1" applyFill="1" applyBorder="1"/>
    <xf numFmtId="0" fontId="4" fillId="0" borderId="5" xfId="1" applyBorder="1"/>
    <xf numFmtId="0" fontId="4" fillId="0" borderId="11" xfId="1" applyBorder="1"/>
    <xf numFmtId="0" fontId="4" fillId="0" borderId="6" xfId="1" applyBorder="1"/>
    <xf numFmtId="0" fontId="4" fillId="0" borderId="0" xfId="1" applyBorder="1"/>
    <xf numFmtId="0" fontId="4" fillId="0" borderId="0" xfId="1" applyAlignment="1"/>
    <xf numFmtId="0" fontId="4" fillId="0" borderId="0" xfId="1" applyAlignment="1">
      <alignment horizontal="center"/>
    </xf>
    <xf numFmtId="0" fontId="4" fillId="0" borderId="0" xfId="1" applyBorder="1" applyAlignment="1">
      <alignment horizontal="right"/>
    </xf>
    <xf numFmtId="0" fontId="4" fillId="0" borderId="8" xfId="1" applyFill="1" applyBorder="1"/>
    <xf numFmtId="0" fontId="4" fillId="5" borderId="13" xfId="1" applyFill="1" applyBorder="1" applyAlignment="1">
      <alignment horizontal="right"/>
    </xf>
    <xf numFmtId="0" fontId="4" fillId="7" borderId="8" xfId="1" applyFill="1" applyBorder="1"/>
    <xf numFmtId="0" fontId="4" fillId="0" borderId="13" xfId="1" applyBorder="1"/>
    <xf numFmtId="0" fontId="4" fillId="5" borderId="0" xfId="1" applyFill="1" applyAlignment="1">
      <alignment horizontal="right"/>
    </xf>
    <xf numFmtId="0" fontId="4" fillId="7" borderId="0" xfId="1" applyFill="1" applyBorder="1"/>
    <xf numFmtId="0" fontId="4" fillId="2" borderId="0" xfId="1" applyFill="1" applyBorder="1"/>
    <xf numFmtId="0" fontId="4" fillId="7" borderId="13" xfId="1" applyFill="1" applyBorder="1"/>
    <xf numFmtId="0" fontId="4" fillId="5" borderId="9" xfId="1" applyFill="1" applyBorder="1" applyAlignment="1">
      <alignment horizontal="right"/>
    </xf>
    <xf numFmtId="0" fontId="4" fillId="7" borderId="9" xfId="1" applyFill="1" applyBorder="1"/>
    <xf numFmtId="0" fontId="4" fillId="0" borderId="9" xfId="1" applyBorder="1"/>
    <xf numFmtId="0" fontId="4" fillId="0" borderId="8" xfId="1" applyBorder="1"/>
    <xf numFmtId="0" fontId="4" fillId="5" borderId="1" xfId="1" applyFill="1" applyBorder="1" applyAlignment="1">
      <alignment horizontal="right"/>
    </xf>
    <xf numFmtId="0" fontId="4" fillId="3" borderId="0" xfId="1" applyFill="1" applyBorder="1"/>
    <xf numFmtId="0" fontId="4" fillId="0" borderId="3" xfId="1" applyBorder="1"/>
    <xf numFmtId="0" fontId="4" fillId="8" borderId="8" xfId="1" applyFill="1" applyBorder="1"/>
    <xf numFmtId="0" fontId="4" fillId="8" borderId="0" xfId="1" applyFill="1" applyBorder="1"/>
    <xf numFmtId="0" fontId="4" fillId="5" borderId="6" xfId="1" applyFill="1" applyBorder="1" applyAlignment="1">
      <alignment horizontal="right"/>
    </xf>
    <xf numFmtId="0" fontId="4" fillId="9" borderId="8" xfId="1" applyFill="1" applyBorder="1" applyAlignment="1">
      <alignment horizontal="right"/>
    </xf>
    <xf numFmtId="0" fontId="4" fillId="5" borderId="13" xfId="1" applyFill="1" applyBorder="1"/>
    <xf numFmtId="10" fontId="4" fillId="0" borderId="13" xfId="1" applyNumberFormat="1" applyBorder="1"/>
    <xf numFmtId="0" fontId="4" fillId="5" borderId="9" xfId="1" applyFill="1" applyBorder="1"/>
    <xf numFmtId="0" fontId="4" fillId="5" borderId="8" xfId="1" applyFill="1" applyBorder="1"/>
    <xf numFmtId="0" fontId="4" fillId="6" borderId="9" xfId="1" applyFill="1" applyBorder="1"/>
    <xf numFmtId="0" fontId="4" fillId="0" borderId="9" xfId="1" applyFill="1" applyBorder="1"/>
    <xf numFmtId="0" fontId="4" fillId="0" borderId="10" xfId="1" applyFill="1" applyBorder="1"/>
    <xf numFmtId="0" fontId="4" fillId="6" borderId="8" xfId="1" applyFill="1" applyBorder="1"/>
    <xf numFmtId="0" fontId="4" fillId="0" borderId="15" xfId="1" applyFill="1" applyBorder="1"/>
    <xf numFmtId="0" fontId="4" fillId="0" borderId="0" xfId="1" applyFill="1" applyBorder="1" applyAlignment="1">
      <alignment horizontal="left"/>
    </xf>
    <xf numFmtId="0" fontId="4" fillId="7" borderId="13" xfId="1" applyFill="1" applyBorder="1" applyAlignment="1">
      <alignment horizontal="right"/>
    </xf>
    <xf numFmtId="0" fontId="4" fillId="0" borderId="13" xfId="1" applyFill="1" applyBorder="1"/>
    <xf numFmtId="0" fontId="4" fillId="0" borderId="9" xfId="1" applyFont="1" applyFill="1" applyBorder="1"/>
    <xf numFmtId="0" fontId="4" fillId="0" borderId="0" xfId="1" applyFont="1" applyFill="1" applyBorder="1" applyAlignment="1">
      <alignment horizontal="right"/>
    </xf>
    <xf numFmtId="0" fontId="4" fillId="0" borderId="0" xfId="1" applyFont="1" applyFill="1" applyBorder="1"/>
    <xf numFmtId="0" fontId="4" fillId="0" borderId="0" xfId="1" applyFont="1" applyFill="1" applyBorder="1" applyAlignment="1"/>
    <xf numFmtId="0" fontId="4" fillId="5" borderId="13" xfId="1" applyFont="1" applyFill="1" applyBorder="1" applyAlignment="1">
      <alignment horizontal="right"/>
    </xf>
    <xf numFmtId="0" fontId="4" fillId="7" borderId="13" xfId="1" applyFont="1" applyFill="1" applyBorder="1" applyAlignment="1"/>
    <xf numFmtId="0" fontId="4" fillId="0" borderId="5" xfId="1" applyFill="1" applyBorder="1"/>
    <xf numFmtId="0" fontId="1" fillId="0" borderId="0" xfId="1" applyFont="1" applyBorder="1"/>
    <xf numFmtId="0" fontId="4" fillId="0" borderId="9" xfId="1" applyFill="1" applyBorder="1" applyAlignment="1">
      <alignment horizontal="right"/>
    </xf>
    <xf numFmtId="10" fontId="4" fillId="5" borderId="13" xfId="1" applyNumberFormat="1" applyFill="1" applyBorder="1"/>
    <xf numFmtId="0" fontId="4" fillId="5" borderId="0" xfId="1" applyFill="1" applyBorder="1" applyAlignment="1">
      <alignment horizontal="right"/>
    </xf>
    <xf numFmtId="10" fontId="4" fillId="0" borderId="0" xfId="1" applyNumberFormat="1" applyFill="1" applyBorder="1"/>
    <xf numFmtId="0" fontId="4" fillId="0" borderId="12" xfId="1" applyFill="1" applyBorder="1"/>
    <xf numFmtId="0" fontId="4" fillId="5" borderId="8" xfId="1" applyFill="1" applyBorder="1" applyAlignment="1">
      <alignment horizontal="right"/>
    </xf>
    <xf numFmtId="10" fontId="4" fillId="0" borderId="8" xfId="1" applyNumberFormat="1" applyFill="1" applyBorder="1"/>
    <xf numFmtId="0" fontId="4" fillId="6" borderId="9" xfId="1" applyFill="1" applyBorder="1" applyAlignment="1">
      <alignment horizontal="right"/>
    </xf>
    <xf numFmtId="0" fontId="4" fillId="6" borderId="8" xfId="1" applyFill="1" applyBorder="1" applyAlignment="1">
      <alignment horizontal="right"/>
    </xf>
    <xf numFmtId="0" fontId="4" fillId="0" borderId="8" xfId="1" applyNumberFormat="1" applyFill="1" applyBorder="1"/>
    <xf numFmtId="0" fontId="1" fillId="0" borderId="0" xfId="1" applyFont="1" applyFill="1" applyBorder="1" applyAlignment="1"/>
    <xf numFmtId="0" fontId="4" fillId="0" borderId="2" xfId="1" applyBorder="1"/>
    <xf numFmtId="0" fontId="4" fillId="5" borderId="0" xfId="1" applyFill="1" applyBorder="1"/>
    <xf numFmtId="0" fontId="4" fillId="0" borderId="7" xfId="1" applyBorder="1"/>
    <xf numFmtId="0" fontId="4" fillId="0" borderId="4" xfId="1" applyBorder="1"/>
    <xf numFmtId="0" fontId="4" fillId="0" borderId="3" xfId="1" applyFill="1" applyBorder="1"/>
    <xf numFmtId="0" fontId="4" fillId="6" borderId="13" xfId="1" applyFill="1" applyBorder="1" applyAlignment="1">
      <alignment horizontal="right"/>
    </xf>
    <xf numFmtId="0" fontId="4" fillId="10" borderId="0" xfId="1" applyFill="1"/>
    <xf numFmtId="0" fontId="4" fillId="10" borderId="0" xfId="1" applyFont="1" applyFill="1"/>
    <xf numFmtId="0" fontId="4" fillId="0" borderId="0" xfId="1" applyFont="1" applyFill="1"/>
    <xf numFmtId="0" fontId="4" fillId="5" borderId="0" xfId="1" applyFont="1" applyFill="1"/>
    <xf numFmtId="0" fontId="2" fillId="0" borderId="0" xfId="1" applyNumberFormat="1" applyFont="1" applyFill="1" applyAlignment="1"/>
    <xf numFmtId="0" fontId="4" fillId="0" borderId="0" xfId="1" applyNumberFormat="1" applyAlignment="1"/>
    <xf numFmtId="0" fontId="4" fillId="6" borderId="0" xfId="1" applyNumberFormat="1" applyFill="1" applyAlignment="1"/>
    <xf numFmtId="0" fontId="4" fillId="0" borderId="0" xfId="1" applyAlignment="1">
      <alignment horizontal="right"/>
    </xf>
    <xf numFmtId="0" fontId="4" fillId="6" borderId="0" xfId="1" applyFill="1" applyBorder="1"/>
    <xf numFmtId="0" fontId="4" fillId="0" borderId="0" xfId="1" applyNumberForma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NumberFormat="1" applyFont="1" applyAlignment="1">
      <alignment horizontal="left"/>
    </xf>
    <xf numFmtId="1" fontId="4" fillId="0" borderId="10" xfId="1" applyNumberFormat="1" applyBorder="1"/>
    <xf numFmtId="164" fontId="4" fillId="0" borderId="10" xfId="1" applyNumberFormat="1" applyBorder="1"/>
    <xf numFmtId="1" fontId="4" fillId="0" borderId="12" xfId="1" applyNumberFormat="1" applyBorder="1"/>
    <xf numFmtId="164" fontId="4" fillId="0" borderId="12" xfId="1" applyNumberFormat="1" applyBorder="1"/>
    <xf numFmtId="1" fontId="4" fillId="0" borderId="15" xfId="1" applyNumberFormat="1" applyBorder="1"/>
    <xf numFmtId="164" fontId="4" fillId="0" borderId="15" xfId="1" applyNumberFormat="1" applyBorder="1"/>
    <xf numFmtId="164" fontId="4" fillId="0" borderId="13" xfId="1" applyNumberFormat="1" applyBorder="1"/>
    <xf numFmtId="1" fontId="4" fillId="0" borderId="5" xfId="1" applyNumberFormat="1" applyBorder="1"/>
    <xf numFmtId="1" fontId="4" fillId="0" borderId="10" xfId="1" applyNumberFormat="1" applyFill="1" applyBorder="1"/>
    <xf numFmtId="1" fontId="4" fillId="0" borderId="12" xfId="1" applyNumberFormat="1" applyFill="1" applyBorder="1"/>
    <xf numFmtId="1" fontId="4" fillId="0" borderId="15" xfId="1" applyNumberFormat="1" applyFill="1" applyBorder="1"/>
    <xf numFmtId="0" fontId="4" fillId="0" borderId="9" xfId="1" applyBorder="1" applyAlignment="1">
      <alignment horizontal="right"/>
    </xf>
    <xf numFmtId="164" fontId="4" fillId="0" borderId="0" xfId="1" applyNumberFormat="1"/>
    <xf numFmtId="0" fontId="13" fillId="0" borderId="0" xfId="1" applyFont="1"/>
    <xf numFmtId="164" fontId="4" fillId="0" borderId="27" xfId="1" applyNumberFormat="1" applyBorder="1"/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2:F12"/>
  <sheetViews>
    <sheetView showGridLines="0" workbookViewId="0"/>
  </sheetViews>
  <sheetFormatPr baseColWidth="10" defaultColWidth="8.83203125" defaultRowHeight="12" x14ac:dyDescent="0"/>
  <cols>
    <col min="1" max="1" width="4.6640625" customWidth="1"/>
  </cols>
  <sheetData>
    <row r="2" spans="2:6">
      <c r="B2" s="1" t="s">
        <v>0</v>
      </c>
    </row>
    <row r="3" spans="2:6">
      <c r="B3" s="2"/>
      <c r="C3" s="3"/>
      <c r="D3" s="3"/>
      <c r="E3" s="3"/>
      <c r="F3" s="3"/>
    </row>
    <row r="4" spans="2:6">
      <c r="B4" s="4"/>
      <c r="C4" s="5" t="s">
        <v>1</v>
      </c>
      <c r="D4" s="201" t="s">
        <v>165</v>
      </c>
      <c r="E4" s="202"/>
      <c r="F4" s="203"/>
    </row>
    <row r="5" spans="2:6">
      <c r="B5" s="6"/>
      <c r="C5" s="7" t="s">
        <v>111</v>
      </c>
      <c r="D5" s="204">
        <v>2013</v>
      </c>
      <c r="E5" s="205"/>
      <c r="F5" s="206"/>
    </row>
    <row r="6" spans="2:6">
      <c r="B6" s="3"/>
      <c r="C6" s="3"/>
      <c r="D6" s="3"/>
      <c r="E6" s="3"/>
      <c r="F6" s="3"/>
    </row>
    <row r="8" spans="2:6">
      <c r="B8">
        <v>3</v>
      </c>
      <c r="C8" t="s">
        <v>337</v>
      </c>
      <c r="D8">
        <v>2</v>
      </c>
      <c r="E8" t="s">
        <v>338</v>
      </c>
    </row>
    <row r="10" spans="2:6">
      <c r="C10" t="s">
        <v>5</v>
      </c>
      <c r="E10" t="s">
        <v>22</v>
      </c>
    </row>
    <row r="11" spans="2:6">
      <c r="C11" t="s">
        <v>10</v>
      </c>
      <c r="E11" t="s">
        <v>59</v>
      </c>
    </row>
    <row r="12" spans="2:6">
      <c r="C12" t="s">
        <v>12</v>
      </c>
    </row>
  </sheetData>
  <mergeCells count="2">
    <mergeCell ref="D4:F4"/>
    <mergeCell ref="D5:F5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12</v>
      </c>
      <c r="E2" s="110"/>
    </row>
    <row r="3" spans="1:52">
      <c r="A3" s="100" t="s">
        <v>286</v>
      </c>
      <c r="B3" s="107">
        <v>3589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1819.6571148446767</v>
      </c>
      <c r="E7" s="144">
        <v>1819.6571148446767</v>
      </c>
      <c r="F7" s="144">
        <v>1819.6571148446767</v>
      </c>
      <c r="G7" s="144">
        <v>1819.6571148446767</v>
      </c>
      <c r="H7" s="144">
        <v>1819.6571148446767</v>
      </c>
      <c r="I7" s="144">
        <v>1819.6571148446767</v>
      </c>
      <c r="J7" s="144">
        <v>1819.6571148446767</v>
      </c>
      <c r="K7" s="144">
        <v>1819.6571148446767</v>
      </c>
      <c r="L7" s="144">
        <v>1819.6571148446767</v>
      </c>
      <c r="M7" s="144">
        <v>1819.6571148446767</v>
      </c>
      <c r="N7" s="144">
        <v>1819.6571148446767</v>
      </c>
      <c r="O7" s="144">
        <v>1819.6571148446767</v>
      </c>
      <c r="P7" s="144">
        <v>1819.6571148446767</v>
      </c>
      <c r="Q7" s="144">
        <v>1819.6571148446767</v>
      </c>
      <c r="R7" s="144">
        <v>1819.6571148446767</v>
      </c>
      <c r="S7" s="144">
        <v>1819.6571148446767</v>
      </c>
      <c r="T7" s="144">
        <v>1819.6571148446767</v>
      </c>
      <c r="U7" s="144">
        <v>1819.6571148446767</v>
      </c>
      <c r="V7" s="144">
        <v>1819.6571148446767</v>
      </c>
      <c r="W7" s="144">
        <v>1819.6571148446767</v>
      </c>
      <c r="X7" s="144">
        <v>1819.6571148446767</v>
      </c>
      <c r="Y7" s="144">
        <v>1819.6571148446767</v>
      </c>
      <c r="Z7" s="144">
        <v>1819.6571148446767</v>
      </c>
      <c r="AA7" s="144">
        <v>1819.6571148446767</v>
      </c>
      <c r="AB7" s="144">
        <v>1819.6571148446767</v>
      </c>
      <c r="AC7" s="144">
        <v>1819.6571148446767</v>
      </c>
      <c r="AD7" s="144">
        <v>1819.6571148446767</v>
      </c>
      <c r="AE7" s="144">
        <v>1819.6571148446767</v>
      </c>
      <c r="AF7" s="144">
        <v>1819.6571148446767</v>
      </c>
      <c r="AG7" s="144">
        <v>1819.6571148446767</v>
      </c>
      <c r="AH7" s="144">
        <v>1819.6571148446767</v>
      </c>
      <c r="AI7" s="144">
        <v>1819.6571148446767</v>
      </c>
      <c r="AJ7" s="144">
        <v>1819.6571148446767</v>
      </c>
      <c r="AK7" s="144">
        <v>1819.6571148446767</v>
      </c>
      <c r="AL7" s="144">
        <v>1819.6571148446767</v>
      </c>
      <c r="AM7" s="144">
        <v>1819.6571148446767</v>
      </c>
      <c r="AN7" s="144">
        <v>1819.6571148446767</v>
      </c>
      <c r="AO7" s="144">
        <v>1819.6571148446767</v>
      </c>
      <c r="AP7" s="144">
        <v>1819.6571148446767</v>
      </c>
      <c r="AQ7" s="144">
        <v>1819.6571148446767</v>
      </c>
      <c r="AR7" s="144">
        <v>1819.6571148446767</v>
      </c>
      <c r="AS7" s="144">
        <v>1819.6571148446767</v>
      </c>
      <c r="AT7" s="144">
        <v>1819.6571148446767</v>
      </c>
      <c r="AU7" s="144">
        <v>1819.6571148446767</v>
      </c>
      <c r="AV7" s="144">
        <v>1819.6571148446767</v>
      </c>
      <c r="AW7" s="144">
        <v>1819.6571148446767</v>
      </c>
      <c r="AX7" s="144">
        <v>1819.6571148446767</v>
      </c>
      <c r="AY7" s="144">
        <v>1819.6571148446767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0</v>
      </c>
      <c r="E10" s="144">
        <f t="shared" si="0"/>
        <v>0</v>
      </c>
      <c r="F10" s="144">
        <f t="shared" si="0"/>
        <v>50.314229689353397</v>
      </c>
      <c r="G10" s="144">
        <f t="shared" si="0"/>
        <v>0</v>
      </c>
      <c r="H10" s="144">
        <f t="shared" si="0"/>
        <v>0</v>
      </c>
      <c r="I10" s="144">
        <f t="shared" si="0"/>
        <v>0</v>
      </c>
      <c r="J10" s="144">
        <f t="shared" si="0"/>
        <v>0</v>
      </c>
      <c r="K10" s="144">
        <f t="shared" si="0"/>
        <v>50.314229689353397</v>
      </c>
      <c r="L10" s="144">
        <f t="shared" si="0"/>
        <v>0</v>
      </c>
      <c r="M10" s="144">
        <f t="shared" si="0"/>
        <v>0</v>
      </c>
      <c r="N10" s="144">
        <f t="shared" si="0"/>
        <v>0</v>
      </c>
      <c r="O10" s="144">
        <f t="shared" si="0"/>
        <v>0</v>
      </c>
      <c r="P10" s="144">
        <f t="shared" si="0"/>
        <v>0</v>
      </c>
      <c r="Q10" s="144">
        <f t="shared" si="0"/>
        <v>0</v>
      </c>
      <c r="R10" s="144">
        <f t="shared" si="0"/>
        <v>0</v>
      </c>
      <c r="S10" s="144">
        <f t="shared" si="0"/>
        <v>0</v>
      </c>
      <c r="T10" s="144">
        <f t="shared" si="0"/>
        <v>0</v>
      </c>
      <c r="U10" s="144">
        <f t="shared" si="0"/>
        <v>0</v>
      </c>
      <c r="V10" s="144">
        <f t="shared" si="0"/>
        <v>0</v>
      </c>
      <c r="W10" s="144">
        <f t="shared" si="0"/>
        <v>0</v>
      </c>
      <c r="X10" s="144">
        <f t="shared" si="0"/>
        <v>0</v>
      </c>
      <c r="Y10" s="144">
        <f t="shared" si="0"/>
        <v>50.314229689353397</v>
      </c>
      <c r="Z10" s="144">
        <f t="shared" si="0"/>
        <v>0</v>
      </c>
      <c r="AA10" s="144">
        <f t="shared" si="0"/>
        <v>0</v>
      </c>
      <c r="AB10" s="144">
        <f t="shared" si="0"/>
        <v>0</v>
      </c>
      <c r="AC10" s="144">
        <f t="shared" si="0"/>
        <v>0</v>
      </c>
      <c r="AD10" s="144">
        <f t="shared" si="0"/>
        <v>0</v>
      </c>
      <c r="AE10" s="144">
        <f t="shared" si="0"/>
        <v>0</v>
      </c>
      <c r="AF10" s="144">
        <f t="shared" si="0"/>
        <v>0</v>
      </c>
      <c r="AG10" s="144">
        <f t="shared" si="0"/>
        <v>0</v>
      </c>
      <c r="AH10" s="144">
        <f t="shared" si="0"/>
        <v>0</v>
      </c>
      <c r="AI10" s="144">
        <f t="shared" si="0"/>
        <v>0</v>
      </c>
      <c r="AJ10" s="144">
        <f t="shared" si="0"/>
        <v>0</v>
      </c>
      <c r="AK10" s="144">
        <f t="shared" si="0"/>
        <v>0</v>
      </c>
      <c r="AL10" s="144">
        <f t="shared" si="0"/>
        <v>0</v>
      </c>
      <c r="AM10" s="144">
        <f t="shared" si="0"/>
        <v>0</v>
      </c>
      <c r="AN10" s="144">
        <f t="shared" si="0"/>
        <v>0</v>
      </c>
      <c r="AO10" s="144">
        <f t="shared" si="0"/>
        <v>0</v>
      </c>
      <c r="AP10" s="144">
        <f t="shared" si="0"/>
        <v>0</v>
      </c>
      <c r="AQ10" s="144">
        <f t="shared" si="0"/>
        <v>0</v>
      </c>
      <c r="AR10" s="144">
        <f t="shared" si="0"/>
        <v>0</v>
      </c>
      <c r="AS10" s="144">
        <f t="shared" si="0"/>
        <v>0</v>
      </c>
      <c r="AT10" s="144">
        <f t="shared" si="0"/>
        <v>0</v>
      </c>
      <c r="AU10" s="144">
        <f t="shared" si="0"/>
        <v>0</v>
      </c>
      <c r="AV10" s="144">
        <f t="shared" si="0"/>
        <v>0</v>
      </c>
      <c r="AW10" s="144">
        <f t="shared" si="0"/>
        <v>0</v>
      </c>
      <c r="AX10" s="144">
        <f t="shared" si="0"/>
        <v>0</v>
      </c>
      <c r="AY10" s="144">
        <f t="shared" si="0"/>
        <v>0</v>
      </c>
      <c r="AZ10" s="151">
        <f>SUM($D10:$AY10)</f>
        <v>150.94268906806019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1133.4686446261117</v>
      </c>
      <c r="D13" s="138">
        <f t="shared" ref="D13:AY13" si="1">D$7-D$10</f>
        <v>1819.6571148446767</v>
      </c>
      <c r="E13" s="138">
        <f t="shared" si="1"/>
        <v>1819.6571148446767</v>
      </c>
      <c r="F13" s="138">
        <f t="shared" si="1"/>
        <v>1769.3428851553233</v>
      </c>
      <c r="G13" s="138">
        <f t="shared" si="1"/>
        <v>1819.6571148446767</v>
      </c>
      <c r="H13" s="138">
        <f t="shared" si="1"/>
        <v>1819.6571148446767</v>
      </c>
      <c r="I13" s="138">
        <f t="shared" si="1"/>
        <v>1819.6571148446767</v>
      </c>
      <c r="J13" s="138">
        <f t="shared" si="1"/>
        <v>1819.6571148446767</v>
      </c>
      <c r="K13" s="138">
        <f t="shared" si="1"/>
        <v>1769.3428851553233</v>
      </c>
      <c r="L13" s="138">
        <f t="shared" si="1"/>
        <v>1819.6571148446767</v>
      </c>
      <c r="M13" s="138">
        <f t="shared" si="1"/>
        <v>1819.6571148446767</v>
      </c>
      <c r="N13" s="138">
        <f t="shared" si="1"/>
        <v>1819.6571148446767</v>
      </c>
      <c r="O13" s="138">
        <f t="shared" si="1"/>
        <v>1819.6571148446767</v>
      </c>
      <c r="P13" s="138">
        <f t="shared" si="1"/>
        <v>1819.6571148446767</v>
      </c>
      <c r="Q13" s="138">
        <f t="shared" si="1"/>
        <v>1819.6571148446767</v>
      </c>
      <c r="R13" s="138">
        <f t="shared" si="1"/>
        <v>1819.6571148446767</v>
      </c>
      <c r="S13" s="138">
        <f t="shared" si="1"/>
        <v>1819.6571148446767</v>
      </c>
      <c r="T13" s="138">
        <f t="shared" si="1"/>
        <v>1819.6571148446767</v>
      </c>
      <c r="U13" s="138">
        <f t="shared" si="1"/>
        <v>1819.6571148446767</v>
      </c>
      <c r="V13" s="138">
        <f t="shared" si="1"/>
        <v>1819.6571148446767</v>
      </c>
      <c r="W13" s="138">
        <f t="shared" si="1"/>
        <v>1819.6571148446767</v>
      </c>
      <c r="X13" s="138">
        <f t="shared" si="1"/>
        <v>1819.6571148446767</v>
      </c>
      <c r="Y13" s="138">
        <f t="shared" si="1"/>
        <v>1769.3428851553233</v>
      </c>
      <c r="Z13" s="138">
        <f t="shared" si="1"/>
        <v>1819.6571148446767</v>
      </c>
      <c r="AA13" s="138">
        <f t="shared" si="1"/>
        <v>1819.6571148446767</v>
      </c>
      <c r="AB13" s="138">
        <f t="shared" si="1"/>
        <v>1819.6571148446767</v>
      </c>
      <c r="AC13" s="138">
        <f t="shared" si="1"/>
        <v>1819.6571148446767</v>
      </c>
      <c r="AD13" s="138">
        <f t="shared" si="1"/>
        <v>1819.6571148446767</v>
      </c>
      <c r="AE13" s="138">
        <f t="shared" si="1"/>
        <v>1819.6571148446767</v>
      </c>
      <c r="AF13" s="138">
        <f t="shared" si="1"/>
        <v>1819.6571148446767</v>
      </c>
      <c r="AG13" s="138">
        <f t="shared" si="1"/>
        <v>1819.6571148446767</v>
      </c>
      <c r="AH13" s="138">
        <f t="shared" si="1"/>
        <v>1819.6571148446767</v>
      </c>
      <c r="AI13" s="138">
        <f t="shared" si="1"/>
        <v>1819.6571148446767</v>
      </c>
      <c r="AJ13" s="138">
        <f t="shared" si="1"/>
        <v>1819.6571148446767</v>
      </c>
      <c r="AK13" s="138">
        <f t="shared" si="1"/>
        <v>1819.6571148446767</v>
      </c>
      <c r="AL13" s="138">
        <f t="shared" si="1"/>
        <v>1819.6571148446767</v>
      </c>
      <c r="AM13" s="138">
        <f t="shared" si="1"/>
        <v>1819.6571148446767</v>
      </c>
      <c r="AN13" s="138">
        <f t="shared" si="1"/>
        <v>1819.6571148446767</v>
      </c>
      <c r="AO13" s="138">
        <f t="shared" si="1"/>
        <v>1819.6571148446767</v>
      </c>
      <c r="AP13" s="138">
        <f t="shared" si="1"/>
        <v>1819.6571148446767</v>
      </c>
      <c r="AQ13" s="138">
        <f t="shared" si="1"/>
        <v>1819.6571148446767</v>
      </c>
      <c r="AR13" s="138">
        <f t="shared" si="1"/>
        <v>1819.6571148446767</v>
      </c>
      <c r="AS13" s="138">
        <f t="shared" si="1"/>
        <v>1819.6571148446767</v>
      </c>
      <c r="AT13" s="138">
        <f t="shared" si="1"/>
        <v>1819.6571148446767</v>
      </c>
      <c r="AU13" s="138">
        <f t="shared" si="1"/>
        <v>1819.6571148446767</v>
      </c>
      <c r="AV13" s="138">
        <f t="shared" si="1"/>
        <v>1819.6571148446767</v>
      </c>
      <c r="AW13" s="138">
        <f t="shared" si="1"/>
        <v>1819.6571148446767</v>
      </c>
      <c r="AX13" s="138">
        <f t="shared" si="1"/>
        <v>1819.6571148446767</v>
      </c>
      <c r="AY13" s="138">
        <f t="shared" si="1"/>
        <v>1819.6571148446767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1819.6571148446767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1819.6571148446767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1819.6571148446767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/>
      <c r="E20" s="117" t="s">
        <v>339</v>
      </c>
      <c r="F20" s="117"/>
      <c r="G20" s="117"/>
      <c r="H20" s="117"/>
      <c r="I20" s="117"/>
      <c r="J20" s="117" t="s">
        <v>339</v>
      </c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 t="s">
        <v>339</v>
      </c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07"/>
    </row>
    <row r="21" spans="1:52" s="110" customFormat="1">
      <c r="A21" s="155" t="s">
        <v>133</v>
      </c>
      <c r="B21" s="156">
        <f>shipping_manufacturing!$G$19/100</f>
        <v>0.8</v>
      </c>
      <c r="C21" s="156" t="s">
        <v>293</v>
      </c>
      <c r="D21" s="106">
        <f>IF(C$20="Yes",0,SUM(C$13:C$16)*$B$21)</f>
        <v>906.77491570088932</v>
      </c>
      <c r="E21" s="106">
        <f t="shared" ref="E21:AY21" si="3">IF(D$20="Yes",0,SUM(D$13:D$16)*$B$21)</f>
        <v>1455.7256918757414</v>
      </c>
      <c r="F21" s="106">
        <f t="shared" si="3"/>
        <v>0</v>
      </c>
      <c r="G21" s="106">
        <f t="shared" si="3"/>
        <v>2871.2000000000003</v>
      </c>
      <c r="H21" s="106">
        <f t="shared" si="3"/>
        <v>1455.7256918757414</v>
      </c>
      <c r="I21" s="106">
        <f t="shared" si="3"/>
        <v>1455.7256918757414</v>
      </c>
      <c r="J21" s="106">
        <f t="shared" si="3"/>
        <v>1455.7256918757414</v>
      </c>
      <c r="K21" s="106">
        <f t="shared" si="3"/>
        <v>0</v>
      </c>
      <c r="L21" s="106">
        <f t="shared" si="3"/>
        <v>2871.2000000000003</v>
      </c>
      <c r="M21" s="106">
        <f t="shared" si="3"/>
        <v>1455.7256918757414</v>
      </c>
      <c r="N21" s="106">
        <f t="shared" si="3"/>
        <v>1455.7256918757414</v>
      </c>
      <c r="O21" s="106">
        <f t="shared" si="3"/>
        <v>1455.7256918757414</v>
      </c>
      <c r="P21" s="106">
        <f t="shared" si="3"/>
        <v>1455.7256918757414</v>
      </c>
      <c r="Q21" s="106">
        <f t="shared" si="3"/>
        <v>1455.7256918757414</v>
      </c>
      <c r="R21" s="106">
        <f t="shared" si="3"/>
        <v>1455.7256918757414</v>
      </c>
      <c r="S21" s="106">
        <f t="shared" si="3"/>
        <v>1455.7256918757414</v>
      </c>
      <c r="T21" s="106">
        <f t="shared" si="3"/>
        <v>1455.7256918757414</v>
      </c>
      <c r="U21" s="106">
        <f t="shared" si="3"/>
        <v>1455.7256918757414</v>
      </c>
      <c r="V21" s="106">
        <f t="shared" si="3"/>
        <v>1455.7256918757414</v>
      </c>
      <c r="W21" s="106">
        <f t="shared" si="3"/>
        <v>1455.7256918757414</v>
      </c>
      <c r="X21" s="106">
        <f t="shared" si="3"/>
        <v>1455.7256918757414</v>
      </c>
      <c r="Y21" s="106">
        <f t="shared" si="3"/>
        <v>0</v>
      </c>
      <c r="Z21" s="106">
        <f t="shared" si="3"/>
        <v>2871.2000000000003</v>
      </c>
      <c r="AA21" s="106">
        <f t="shared" si="3"/>
        <v>1455.7256918757414</v>
      </c>
      <c r="AB21" s="106">
        <f t="shared" si="3"/>
        <v>1455.7256918757414</v>
      </c>
      <c r="AC21" s="106">
        <f t="shared" si="3"/>
        <v>1455.7256918757414</v>
      </c>
      <c r="AD21" s="106">
        <f t="shared" si="3"/>
        <v>1455.7256918757414</v>
      </c>
      <c r="AE21" s="106">
        <f t="shared" si="3"/>
        <v>1455.7256918757414</v>
      </c>
      <c r="AF21" s="106">
        <f t="shared" si="3"/>
        <v>1455.7256918757414</v>
      </c>
      <c r="AG21" s="106">
        <f t="shared" si="3"/>
        <v>1455.7256918757414</v>
      </c>
      <c r="AH21" s="106">
        <f t="shared" si="3"/>
        <v>1455.7256918757414</v>
      </c>
      <c r="AI21" s="106">
        <f t="shared" si="3"/>
        <v>1455.7256918757414</v>
      </c>
      <c r="AJ21" s="106">
        <f t="shared" si="3"/>
        <v>1455.7256918757414</v>
      </c>
      <c r="AK21" s="106">
        <f t="shared" si="3"/>
        <v>1455.7256918757414</v>
      </c>
      <c r="AL21" s="106">
        <f t="shared" si="3"/>
        <v>1455.7256918757414</v>
      </c>
      <c r="AM21" s="106">
        <f t="shared" si="3"/>
        <v>1455.7256918757414</v>
      </c>
      <c r="AN21" s="106">
        <f t="shared" si="3"/>
        <v>1455.7256918757414</v>
      </c>
      <c r="AO21" s="106">
        <f t="shared" si="3"/>
        <v>1455.7256918757414</v>
      </c>
      <c r="AP21" s="106">
        <f t="shared" si="3"/>
        <v>1455.7256918757414</v>
      </c>
      <c r="AQ21" s="106">
        <f t="shared" si="3"/>
        <v>1455.7256918757414</v>
      </c>
      <c r="AR21" s="106">
        <f t="shared" si="3"/>
        <v>1455.7256918757414</v>
      </c>
      <c r="AS21" s="106">
        <f t="shared" si="3"/>
        <v>1455.7256918757414</v>
      </c>
      <c r="AT21" s="106">
        <f t="shared" si="3"/>
        <v>1455.7256918757414</v>
      </c>
      <c r="AU21" s="106">
        <f t="shared" si="3"/>
        <v>1455.7256918757414</v>
      </c>
      <c r="AV21" s="106">
        <f t="shared" si="3"/>
        <v>1455.7256918757414</v>
      </c>
      <c r="AW21" s="106">
        <f t="shared" si="3"/>
        <v>1455.7256918757414</v>
      </c>
      <c r="AX21" s="106">
        <f t="shared" si="3"/>
        <v>1455.7256918757414</v>
      </c>
      <c r="AY21" s="106">
        <f t="shared" si="3"/>
        <v>1455.7256918757414</v>
      </c>
      <c r="AZ21" s="157">
        <f>SUM($D21:$AY21)</f>
        <v>69205.128282606296</v>
      </c>
    </row>
    <row r="22" spans="1:52" s="110" customFormat="1">
      <c r="A22" s="158" t="s">
        <v>123</v>
      </c>
      <c r="B22" s="159">
        <f>1-$B$21</f>
        <v>0.19999999999999996</v>
      </c>
      <c r="C22" s="159" t="s">
        <v>293</v>
      </c>
      <c r="D22" s="114">
        <f>IF(C$20="Yes",0,SUM(C$13:C$16)*$B$22)</f>
        <v>226.69372892522227</v>
      </c>
      <c r="E22" s="114">
        <f t="shared" ref="E22:AY22" si="4">IF(D$20="Yes",0,SUM(D$13:D$16)*$B$22)</f>
        <v>363.93142296893524</v>
      </c>
      <c r="F22" s="114">
        <f t="shared" si="4"/>
        <v>0</v>
      </c>
      <c r="G22" s="114">
        <f t="shared" si="4"/>
        <v>717.79999999999984</v>
      </c>
      <c r="H22" s="114">
        <f t="shared" si="4"/>
        <v>363.93142296893524</v>
      </c>
      <c r="I22" s="114">
        <f t="shared" si="4"/>
        <v>363.93142296893524</v>
      </c>
      <c r="J22" s="114">
        <f t="shared" si="4"/>
        <v>363.93142296893524</v>
      </c>
      <c r="K22" s="114">
        <f t="shared" si="4"/>
        <v>0</v>
      </c>
      <c r="L22" s="114">
        <f t="shared" si="4"/>
        <v>717.79999999999984</v>
      </c>
      <c r="M22" s="114">
        <f t="shared" si="4"/>
        <v>363.93142296893524</v>
      </c>
      <c r="N22" s="114">
        <f t="shared" si="4"/>
        <v>363.93142296893524</v>
      </c>
      <c r="O22" s="114">
        <f t="shared" si="4"/>
        <v>363.93142296893524</v>
      </c>
      <c r="P22" s="114">
        <f t="shared" si="4"/>
        <v>363.93142296893524</v>
      </c>
      <c r="Q22" s="114">
        <f t="shared" si="4"/>
        <v>363.93142296893524</v>
      </c>
      <c r="R22" s="114">
        <f t="shared" si="4"/>
        <v>363.93142296893524</v>
      </c>
      <c r="S22" s="114">
        <f t="shared" si="4"/>
        <v>363.93142296893524</v>
      </c>
      <c r="T22" s="114">
        <f t="shared" si="4"/>
        <v>363.93142296893524</v>
      </c>
      <c r="U22" s="114">
        <f t="shared" si="4"/>
        <v>363.93142296893524</v>
      </c>
      <c r="V22" s="114">
        <f t="shared" si="4"/>
        <v>363.93142296893524</v>
      </c>
      <c r="W22" s="114">
        <f t="shared" si="4"/>
        <v>363.93142296893524</v>
      </c>
      <c r="X22" s="114">
        <f t="shared" si="4"/>
        <v>363.93142296893524</v>
      </c>
      <c r="Y22" s="114">
        <f t="shared" si="4"/>
        <v>0</v>
      </c>
      <c r="Z22" s="114">
        <f t="shared" si="4"/>
        <v>717.79999999999984</v>
      </c>
      <c r="AA22" s="114">
        <f t="shared" si="4"/>
        <v>363.93142296893524</v>
      </c>
      <c r="AB22" s="114">
        <f t="shared" si="4"/>
        <v>363.93142296893524</v>
      </c>
      <c r="AC22" s="114">
        <f t="shared" si="4"/>
        <v>363.93142296893524</v>
      </c>
      <c r="AD22" s="114">
        <f t="shared" si="4"/>
        <v>363.93142296893524</v>
      </c>
      <c r="AE22" s="114">
        <f t="shared" si="4"/>
        <v>363.93142296893524</v>
      </c>
      <c r="AF22" s="114">
        <f t="shared" si="4"/>
        <v>363.93142296893524</v>
      </c>
      <c r="AG22" s="114">
        <f t="shared" si="4"/>
        <v>363.93142296893524</v>
      </c>
      <c r="AH22" s="114">
        <f t="shared" si="4"/>
        <v>363.93142296893524</v>
      </c>
      <c r="AI22" s="114">
        <f t="shared" si="4"/>
        <v>363.93142296893524</v>
      </c>
      <c r="AJ22" s="114">
        <f t="shared" si="4"/>
        <v>363.93142296893524</v>
      </c>
      <c r="AK22" s="114">
        <f t="shared" si="4"/>
        <v>363.93142296893524</v>
      </c>
      <c r="AL22" s="114">
        <f t="shared" si="4"/>
        <v>363.93142296893524</v>
      </c>
      <c r="AM22" s="114">
        <f t="shared" si="4"/>
        <v>363.93142296893524</v>
      </c>
      <c r="AN22" s="114">
        <f t="shared" si="4"/>
        <v>363.93142296893524</v>
      </c>
      <c r="AO22" s="114">
        <f t="shared" si="4"/>
        <v>363.93142296893524</v>
      </c>
      <c r="AP22" s="114">
        <f t="shared" si="4"/>
        <v>363.93142296893524</v>
      </c>
      <c r="AQ22" s="114">
        <f t="shared" si="4"/>
        <v>363.93142296893524</v>
      </c>
      <c r="AR22" s="114">
        <f t="shared" si="4"/>
        <v>363.93142296893524</v>
      </c>
      <c r="AS22" s="114">
        <f t="shared" si="4"/>
        <v>363.93142296893524</v>
      </c>
      <c r="AT22" s="114">
        <f t="shared" si="4"/>
        <v>363.93142296893524</v>
      </c>
      <c r="AU22" s="114">
        <f t="shared" si="4"/>
        <v>363.93142296893524</v>
      </c>
      <c r="AV22" s="114">
        <f t="shared" si="4"/>
        <v>363.93142296893524</v>
      </c>
      <c r="AW22" s="114">
        <f t="shared" si="4"/>
        <v>363.93142296893524</v>
      </c>
      <c r="AX22" s="114">
        <f t="shared" si="4"/>
        <v>363.93142296893524</v>
      </c>
      <c r="AY22" s="114">
        <f t="shared" si="4"/>
        <v>363.93142296893524</v>
      </c>
      <c r="AZ22" s="141">
        <f t="shared" ref="AZ22:AZ30" si="5">SUM($D22:$AY22)</f>
        <v>17301.282070651563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1813549.8314017786</v>
      </c>
      <c r="E23" s="100">
        <f t="shared" ref="E23:AY23" si="6">E$21*$B$23</f>
        <v>2911451.3837514827</v>
      </c>
      <c r="F23" s="100">
        <f t="shared" si="6"/>
        <v>0</v>
      </c>
      <c r="G23" s="100">
        <f t="shared" si="6"/>
        <v>5742400.0000000009</v>
      </c>
      <c r="H23" s="100">
        <f t="shared" si="6"/>
        <v>2911451.3837514827</v>
      </c>
      <c r="I23" s="100">
        <f t="shared" si="6"/>
        <v>2911451.3837514827</v>
      </c>
      <c r="J23" s="100">
        <f t="shared" si="6"/>
        <v>2911451.3837514827</v>
      </c>
      <c r="K23" s="100">
        <f t="shared" si="6"/>
        <v>0</v>
      </c>
      <c r="L23" s="100">
        <f t="shared" si="6"/>
        <v>5742400.0000000009</v>
      </c>
      <c r="M23" s="100">
        <f t="shared" si="6"/>
        <v>2911451.3837514827</v>
      </c>
      <c r="N23" s="100">
        <f t="shared" si="6"/>
        <v>2911451.3837514827</v>
      </c>
      <c r="O23" s="100">
        <f t="shared" si="6"/>
        <v>2911451.3837514827</v>
      </c>
      <c r="P23" s="100">
        <f t="shared" si="6"/>
        <v>2911451.3837514827</v>
      </c>
      <c r="Q23" s="100">
        <f t="shared" si="6"/>
        <v>2911451.3837514827</v>
      </c>
      <c r="R23" s="100">
        <f t="shared" si="6"/>
        <v>2911451.3837514827</v>
      </c>
      <c r="S23" s="100">
        <f t="shared" si="6"/>
        <v>2911451.3837514827</v>
      </c>
      <c r="T23" s="100">
        <f t="shared" si="6"/>
        <v>2911451.3837514827</v>
      </c>
      <c r="U23" s="100">
        <f t="shared" si="6"/>
        <v>2911451.3837514827</v>
      </c>
      <c r="V23" s="100">
        <f t="shared" si="6"/>
        <v>2911451.3837514827</v>
      </c>
      <c r="W23" s="100">
        <f t="shared" si="6"/>
        <v>2911451.3837514827</v>
      </c>
      <c r="X23" s="100">
        <f t="shared" si="6"/>
        <v>2911451.3837514827</v>
      </c>
      <c r="Y23" s="100">
        <f t="shared" si="6"/>
        <v>0</v>
      </c>
      <c r="Z23" s="100">
        <f t="shared" si="6"/>
        <v>5742400.0000000009</v>
      </c>
      <c r="AA23" s="100">
        <f t="shared" si="6"/>
        <v>2911451.3837514827</v>
      </c>
      <c r="AB23" s="100">
        <f t="shared" si="6"/>
        <v>2911451.3837514827</v>
      </c>
      <c r="AC23" s="100">
        <f t="shared" si="6"/>
        <v>2911451.3837514827</v>
      </c>
      <c r="AD23" s="100">
        <f t="shared" si="6"/>
        <v>2911451.3837514827</v>
      </c>
      <c r="AE23" s="100">
        <f t="shared" si="6"/>
        <v>2911451.3837514827</v>
      </c>
      <c r="AF23" s="100">
        <f t="shared" si="6"/>
        <v>2911451.3837514827</v>
      </c>
      <c r="AG23" s="100">
        <f t="shared" si="6"/>
        <v>2911451.3837514827</v>
      </c>
      <c r="AH23" s="100">
        <f t="shared" si="6"/>
        <v>2911451.3837514827</v>
      </c>
      <c r="AI23" s="100">
        <f t="shared" si="6"/>
        <v>2911451.3837514827</v>
      </c>
      <c r="AJ23" s="100">
        <f t="shared" si="6"/>
        <v>2911451.3837514827</v>
      </c>
      <c r="AK23" s="100">
        <f t="shared" si="6"/>
        <v>2911451.3837514827</v>
      </c>
      <c r="AL23" s="100">
        <f t="shared" si="6"/>
        <v>2911451.3837514827</v>
      </c>
      <c r="AM23" s="100">
        <f t="shared" si="6"/>
        <v>2911451.3837514827</v>
      </c>
      <c r="AN23" s="100">
        <f t="shared" si="6"/>
        <v>2911451.3837514827</v>
      </c>
      <c r="AO23" s="100">
        <f t="shared" si="6"/>
        <v>2911451.3837514827</v>
      </c>
      <c r="AP23" s="100">
        <f t="shared" si="6"/>
        <v>2911451.3837514827</v>
      </c>
      <c r="AQ23" s="100">
        <f t="shared" si="6"/>
        <v>2911451.3837514827</v>
      </c>
      <c r="AR23" s="100">
        <f t="shared" si="6"/>
        <v>2911451.3837514827</v>
      </c>
      <c r="AS23" s="100">
        <f t="shared" si="6"/>
        <v>2911451.3837514827</v>
      </c>
      <c r="AT23" s="100">
        <f t="shared" si="6"/>
        <v>2911451.3837514827</v>
      </c>
      <c r="AU23" s="100">
        <f t="shared" si="6"/>
        <v>2911451.3837514827</v>
      </c>
      <c r="AV23" s="100">
        <f t="shared" si="6"/>
        <v>2911451.3837514827</v>
      </c>
      <c r="AW23" s="100">
        <f t="shared" si="6"/>
        <v>2911451.3837514827</v>
      </c>
      <c r="AX23" s="100">
        <f t="shared" si="6"/>
        <v>2911451.3837514827</v>
      </c>
      <c r="AY23" s="100">
        <f t="shared" si="6"/>
        <v>2911451.3837514827</v>
      </c>
      <c r="AZ23" s="139">
        <f t="shared" si="5"/>
        <v>138410256.56521255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226693.72892522227</v>
      </c>
      <c r="E24" s="106">
        <f t="shared" ref="E24:AY24" si="7">E$22*$B$24</f>
        <v>363931.42296893522</v>
      </c>
      <c r="F24" s="106">
        <f t="shared" si="7"/>
        <v>0</v>
      </c>
      <c r="G24" s="106">
        <f t="shared" si="7"/>
        <v>717799.99999999988</v>
      </c>
      <c r="H24" s="106">
        <f t="shared" si="7"/>
        <v>363931.42296893522</v>
      </c>
      <c r="I24" s="106">
        <f t="shared" si="7"/>
        <v>363931.42296893522</v>
      </c>
      <c r="J24" s="106">
        <f t="shared" si="7"/>
        <v>363931.42296893522</v>
      </c>
      <c r="K24" s="106">
        <f t="shared" si="7"/>
        <v>0</v>
      </c>
      <c r="L24" s="106">
        <f t="shared" si="7"/>
        <v>717799.99999999988</v>
      </c>
      <c r="M24" s="106">
        <f t="shared" si="7"/>
        <v>363931.42296893522</v>
      </c>
      <c r="N24" s="106">
        <f t="shared" si="7"/>
        <v>363931.42296893522</v>
      </c>
      <c r="O24" s="106">
        <f t="shared" si="7"/>
        <v>363931.42296893522</v>
      </c>
      <c r="P24" s="106">
        <f t="shared" si="7"/>
        <v>363931.42296893522</v>
      </c>
      <c r="Q24" s="106">
        <f t="shared" si="7"/>
        <v>363931.42296893522</v>
      </c>
      <c r="R24" s="106">
        <f t="shared" si="7"/>
        <v>363931.42296893522</v>
      </c>
      <c r="S24" s="106">
        <f t="shared" si="7"/>
        <v>363931.42296893522</v>
      </c>
      <c r="T24" s="106">
        <f t="shared" si="7"/>
        <v>363931.42296893522</v>
      </c>
      <c r="U24" s="106">
        <f t="shared" si="7"/>
        <v>363931.42296893522</v>
      </c>
      <c r="V24" s="106">
        <f t="shared" si="7"/>
        <v>363931.42296893522</v>
      </c>
      <c r="W24" s="106">
        <f t="shared" si="7"/>
        <v>363931.42296893522</v>
      </c>
      <c r="X24" s="106">
        <f t="shared" si="7"/>
        <v>363931.42296893522</v>
      </c>
      <c r="Y24" s="106">
        <f t="shared" si="7"/>
        <v>0</v>
      </c>
      <c r="Z24" s="106">
        <f t="shared" si="7"/>
        <v>717799.99999999988</v>
      </c>
      <c r="AA24" s="106">
        <f t="shared" si="7"/>
        <v>363931.42296893522</v>
      </c>
      <c r="AB24" s="106">
        <f t="shared" si="7"/>
        <v>363931.42296893522</v>
      </c>
      <c r="AC24" s="106">
        <f t="shared" si="7"/>
        <v>363931.42296893522</v>
      </c>
      <c r="AD24" s="106">
        <f t="shared" si="7"/>
        <v>363931.42296893522</v>
      </c>
      <c r="AE24" s="106">
        <f t="shared" si="7"/>
        <v>363931.42296893522</v>
      </c>
      <c r="AF24" s="106">
        <f t="shared" si="7"/>
        <v>363931.42296893522</v>
      </c>
      <c r="AG24" s="106">
        <f t="shared" si="7"/>
        <v>363931.42296893522</v>
      </c>
      <c r="AH24" s="106">
        <f t="shared" si="7"/>
        <v>363931.42296893522</v>
      </c>
      <c r="AI24" s="106">
        <f t="shared" si="7"/>
        <v>363931.42296893522</v>
      </c>
      <c r="AJ24" s="106">
        <f t="shared" si="7"/>
        <v>363931.42296893522</v>
      </c>
      <c r="AK24" s="106">
        <f t="shared" si="7"/>
        <v>363931.42296893522</v>
      </c>
      <c r="AL24" s="106">
        <f t="shared" si="7"/>
        <v>363931.42296893522</v>
      </c>
      <c r="AM24" s="106">
        <f t="shared" si="7"/>
        <v>363931.42296893522</v>
      </c>
      <c r="AN24" s="106">
        <f t="shared" si="7"/>
        <v>363931.42296893522</v>
      </c>
      <c r="AO24" s="106">
        <f t="shared" si="7"/>
        <v>363931.42296893522</v>
      </c>
      <c r="AP24" s="106">
        <f t="shared" si="7"/>
        <v>363931.42296893522</v>
      </c>
      <c r="AQ24" s="106">
        <f t="shared" si="7"/>
        <v>363931.42296893522</v>
      </c>
      <c r="AR24" s="106">
        <f t="shared" si="7"/>
        <v>363931.42296893522</v>
      </c>
      <c r="AS24" s="106">
        <f t="shared" si="7"/>
        <v>363931.42296893522</v>
      </c>
      <c r="AT24" s="106">
        <f t="shared" si="7"/>
        <v>363931.42296893522</v>
      </c>
      <c r="AU24" s="106">
        <f t="shared" si="7"/>
        <v>363931.42296893522</v>
      </c>
      <c r="AV24" s="106">
        <f t="shared" si="7"/>
        <v>363931.42296893522</v>
      </c>
      <c r="AW24" s="106">
        <f t="shared" si="7"/>
        <v>363931.42296893522</v>
      </c>
      <c r="AX24" s="106">
        <f t="shared" si="7"/>
        <v>363931.42296893522</v>
      </c>
      <c r="AY24" s="106">
        <f t="shared" si="7"/>
        <v>363931.42296893522</v>
      </c>
      <c r="AZ24" s="141">
        <f t="shared" si="5"/>
        <v>17301282.070651565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53</v>
      </c>
      <c r="D27" s="124">
        <f>C$27-C$28+C$29</f>
        <v>0</v>
      </c>
      <c r="E27" s="124">
        <f t="shared" ref="E27:AY27" si="8">D27-D28+D29</f>
        <v>53</v>
      </c>
      <c r="F27" s="124">
        <f t="shared" si="8"/>
        <v>0</v>
      </c>
      <c r="G27" s="124">
        <f t="shared" si="8"/>
        <v>53</v>
      </c>
      <c r="H27" s="124">
        <f t="shared" si="8"/>
        <v>0</v>
      </c>
      <c r="I27" s="124">
        <f t="shared" si="8"/>
        <v>53</v>
      </c>
      <c r="J27" s="124">
        <f t="shared" si="8"/>
        <v>0</v>
      </c>
      <c r="K27" s="124">
        <f t="shared" si="8"/>
        <v>53</v>
      </c>
      <c r="L27" s="124">
        <f t="shared" si="8"/>
        <v>53</v>
      </c>
      <c r="M27" s="124">
        <f t="shared" si="8"/>
        <v>0</v>
      </c>
      <c r="N27" s="124">
        <f t="shared" si="8"/>
        <v>53</v>
      </c>
      <c r="O27" s="124">
        <f t="shared" si="8"/>
        <v>0</v>
      </c>
      <c r="P27" s="124">
        <f t="shared" si="8"/>
        <v>53</v>
      </c>
      <c r="Q27" s="124">
        <f t="shared" si="8"/>
        <v>0</v>
      </c>
      <c r="R27" s="124">
        <f t="shared" si="8"/>
        <v>53</v>
      </c>
      <c r="S27" s="124">
        <f t="shared" si="8"/>
        <v>0</v>
      </c>
      <c r="T27" s="124">
        <f t="shared" si="8"/>
        <v>53</v>
      </c>
      <c r="U27" s="124">
        <f t="shared" si="8"/>
        <v>0</v>
      </c>
      <c r="V27" s="124">
        <f t="shared" si="8"/>
        <v>53</v>
      </c>
      <c r="W27" s="124">
        <f t="shared" si="8"/>
        <v>0</v>
      </c>
      <c r="X27" s="124">
        <f t="shared" si="8"/>
        <v>53</v>
      </c>
      <c r="Y27" s="124">
        <f t="shared" si="8"/>
        <v>0</v>
      </c>
      <c r="Z27" s="124">
        <f t="shared" si="8"/>
        <v>53</v>
      </c>
      <c r="AA27" s="124">
        <f t="shared" si="8"/>
        <v>0</v>
      </c>
      <c r="AB27" s="124">
        <f t="shared" si="8"/>
        <v>53</v>
      </c>
      <c r="AC27" s="124">
        <f t="shared" si="8"/>
        <v>0</v>
      </c>
      <c r="AD27" s="124">
        <f t="shared" si="8"/>
        <v>53</v>
      </c>
      <c r="AE27" s="124">
        <f t="shared" si="8"/>
        <v>0</v>
      </c>
      <c r="AF27" s="124">
        <f t="shared" si="8"/>
        <v>53</v>
      </c>
      <c r="AG27" s="124">
        <f t="shared" si="8"/>
        <v>0</v>
      </c>
      <c r="AH27" s="124">
        <f t="shared" si="8"/>
        <v>53</v>
      </c>
      <c r="AI27" s="124">
        <f t="shared" si="8"/>
        <v>0</v>
      </c>
      <c r="AJ27" s="124">
        <f t="shared" si="8"/>
        <v>53</v>
      </c>
      <c r="AK27" s="124">
        <f t="shared" si="8"/>
        <v>0</v>
      </c>
      <c r="AL27" s="124">
        <f t="shared" si="8"/>
        <v>53</v>
      </c>
      <c r="AM27" s="124">
        <f t="shared" si="8"/>
        <v>0</v>
      </c>
      <c r="AN27" s="124">
        <f t="shared" si="8"/>
        <v>53</v>
      </c>
      <c r="AO27" s="124">
        <f t="shared" si="8"/>
        <v>0</v>
      </c>
      <c r="AP27" s="124">
        <f t="shared" si="8"/>
        <v>53</v>
      </c>
      <c r="AQ27" s="124">
        <f t="shared" si="8"/>
        <v>0</v>
      </c>
      <c r="AR27" s="124">
        <f t="shared" si="8"/>
        <v>53</v>
      </c>
      <c r="AS27" s="124">
        <f t="shared" si="8"/>
        <v>0</v>
      </c>
      <c r="AT27" s="124">
        <f t="shared" si="8"/>
        <v>53</v>
      </c>
      <c r="AU27" s="124">
        <f t="shared" si="8"/>
        <v>0</v>
      </c>
      <c r="AV27" s="124">
        <f t="shared" si="8"/>
        <v>53</v>
      </c>
      <c r="AW27" s="124">
        <f t="shared" si="8"/>
        <v>0</v>
      </c>
      <c r="AX27" s="124">
        <f t="shared" si="8"/>
        <v>53</v>
      </c>
      <c r="AY27" s="164">
        <f t="shared" si="8"/>
        <v>0</v>
      </c>
      <c r="AZ27" s="106"/>
    </row>
    <row r="28" spans="1:52">
      <c r="B28" s="165" t="s">
        <v>310</v>
      </c>
      <c r="C28" s="110">
        <v>53</v>
      </c>
      <c r="D28" s="110">
        <v>0</v>
      </c>
      <c r="E28" s="110">
        <v>53</v>
      </c>
      <c r="F28" s="110">
        <v>0</v>
      </c>
      <c r="G28" s="110">
        <v>53</v>
      </c>
      <c r="H28" s="110">
        <v>0</v>
      </c>
      <c r="I28" s="110">
        <v>53</v>
      </c>
      <c r="J28" s="110">
        <v>0</v>
      </c>
      <c r="K28" s="110">
        <v>0</v>
      </c>
      <c r="L28" s="110">
        <v>53</v>
      </c>
      <c r="M28" s="110">
        <v>0</v>
      </c>
      <c r="N28" s="110">
        <v>53</v>
      </c>
      <c r="O28" s="110">
        <v>0</v>
      </c>
      <c r="P28" s="110">
        <v>53</v>
      </c>
      <c r="Q28" s="110">
        <v>0</v>
      </c>
      <c r="R28" s="110">
        <v>53</v>
      </c>
      <c r="S28" s="110">
        <v>0</v>
      </c>
      <c r="T28" s="110">
        <v>53</v>
      </c>
      <c r="U28" s="110">
        <v>0</v>
      </c>
      <c r="V28" s="110">
        <v>53</v>
      </c>
      <c r="W28" s="110">
        <v>0</v>
      </c>
      <c r="X28" s="110">
        <v>53</v>
      </c>
      <c r="Y28" s="110">
        <v>0</v>
      </c>
      <c r="Z28" s="110">
        <v>53</v>
      </c>
      <c r="AA28" s="110">
        <v>0</v>
      </c>
      <c r="AB28" s="110">
        <v>53</v>
      </c>
      <c r="AC28" s="110">
        <v>0</v>
      </c>
      <c r="AD28" s="110">
        <v>53</v>
      </c>
      <c r="AE28" s="110">
        <v>0</v>
      </c>
      <c r="AF28" s="110">
        <v>53</v>
      </c>
      <c r="AG28" s="110">
        <v>0</v>
      </c>
      <c r="AH28" s="110">
        <v>53</v>
      </c>
      <c r="AI28" s="110">
        <v>0</v>
      </c>
      <c r="AJ28" s="110">
        <v>53</v>
      </c>
      <c r="AK28" s="110">
        <v>0</v>
      </c>
      <c r="AL28" s="110">
        <v>53</v>
      </c>
      <c r="AM28" s="110">
        <v>0</v>
      </c>
      <c r="AN28" s="110">
        <v>53</v>
      </c>
      <c r="AO28" s="110">
        <v>0</v>
      </c>
      <c r="AP28" s="110">
        <v>53</v>
      </c>
      <c r="AQ28" s="110">
        <v>0</v>
      </c>
      <c r="AR28" s="110">
        <v>53</v>
      </c>
      <c r="AS28" s="110">
        <v>0</v>
      </c>
      <c r="AT28" s="110">
        <v>53</v>
      </c>
      <c r="AU28" s="110">
        <v>0</v>
      </c>
      <c r="AV28" s="110">
        <v>53</v>
      </c>
      <c r="AW28" s="110">
        <v>0</v>
      </c>
      <c r="AX28" s="110">
        <v>53</v>
      </c>
      <c r="AY28" s="166">
        <v>0</v>
      </c>
      <c r="AZ28" s="106"/>
    </row>
    <row r="29" spans="1:52">
      <c r="B29" s="136" t="s">
        <v>311</v>
      </c>
      <c r="C29" s="125">
        <v>0</v>
      </c>
      <c r="D29" s="125">
        <f>C$28</f>
        <v>53</v>
      </c>
      <c r="E29" s="125">
        <f t="shared" ref="E29:AY29" si="9">D$28</f>
        <v>0</v>
      </c>
      <c r="F29" s="125">
        <f t="shared" si="9"/>
        <v>53</v>
      </c>
      <c r="G29" s="125">
        <f t="shared" si="9"/>
        <v>0</v>
      </c>
      <c r="H29" s="125">
        <f t="shared" si="9"/>
        <v>53</v>
      </c>
      <c r="I29" s="125">
        <f t="shared" si="9"/>
        <v>0</v>
      </c>
      <c r="J29" s="125">
        <f t="shared" si="9"/>
        <v>53</v>
      </c>
      <c r="K29" s="125">
        <f t="shared" si="9"/>
        <v>0</v>
      </c>
      <c r="L29" s="125">
        <f t="shared" si="9"/>
        <v>0</v>
      </c>
      <c r="M29" s="125">
        <f t="shared" si="9"/>
        <v>53</v>
      </c>
      <c r="N29" s="125">
        <f t="shared" si="9"/>
        <v>0</v>
      </c>
      <c r="O29" s="125">
        <f t="shared" si="9"/>
        <v>53</v>
      </c>
      <c r="P29" s="125">
        <f t="shared" si="9"/>
        <v>0</v>
      </c>
      <c r="Q29" s="125">
        <f t="shared" si="9"/>
        <v>53</v>
      </c>
      <c r="R29" s="125">
        <f t="shared" si="9"/>
        <v>0</v>
      </c>
      <c r="S29" s="125">
        <f t="shared" si="9"/>
        <v>53</v>
      </c>
      <c r="T29" s="125">
        <f t="shared" si="9"/>
        <v>0</v>
      </c>
      <c r="U29" s="125">
        <f t="shared" si="9"/>
        <v>53</v>
      </c>
      <c r="V29" s="125">
        <f t="shared" si="9"/>
        <v>0</v>
      </c>
      <c r="W29" s="125">
        <f t="shared" si="9"/>
        <v>53</v>
      </c>
      <c r="X29" s="125">
        <f t="shared" si="9"/>
        <v>0</v>
      </c>
      <c r="Y29" s="125">
        <f t="shared" si="9"/>
        <v>53</v>
      </c>
      <c r="Z29" s="125">
        <f t="shared" si="9"/>
        <v>0</v>
      </c>
      <c r="AA29" s="125">
        <f t="shared" si="9"/>
        <v>53</v>
      </c>
      <c r="AB29" s="125">
        <f t="shared" si="9"/>
        <v>0</v>
      </c>
      <c r="AC29" s="125">
        <f t="shared" si="9"/>
        <v>53</v>
      </c>
      <c r="AD29" s="125">
        <f t="shared" si="9"/>
        <v>0</v>
      </c>
      <c r="AE29" s="125">
        <f t="shared" si="9"/>
        <v>53</v>
      </c>
      <c r="AF29" s="125">
        <f t="shared" si="9"/>
        <v>0</v>
      </c>
      <c r="AG29" s="125">
        <f t="shared" si="9"/>
        <v>53</v>
      </c>
      <c r="AH29" s="125">
        <f t="shared" si="9"/>
        <v>0</v>
      </c>
      <c r="AI29" s="125">
        <f t="shared" si="9"/>
        <v>53</v>
      </c>
      <c r="AJ29" s="125">
        <f t="shared" si="9"/>
        <v>0</v>
      </c>
      <c r="AK29" s="125">
        <f t="shared" si="9"/>
        <v>53</v>
      </c>
      <c r="AL29" s="125">
        <f t="shared" si="9"/>
        <v>0</v>
      </c>
      <c r="AM29" s="125">
        <f t="shared" si="9"/>
        <v>53</v>
      </c>
      <c r="AN29" s="125">
        <f t="shared" si="9"/>
        <v>0</v>
      </c>
      <c r="AO29" s="125">
        <f t="shared" si="9"/>
        <v>53</v>
      </c>
      <c r="AP29" s="125">
        <f t="shared" si="9"/>
        <v>0</v>
      </c>
      <c r="AQ29" s="125">
        <f t="shared" si="9"/>
        <v>53</v>
      </c>
      <c r="AR29" s="125">
        <f t="shared" si="9"/>
        <v>0</v>
      </c>
      <c r="AS29" s="125">
        <f t="shared" si="9"/>
        <v>53</v>
      </c>
      <c r="AT29" s="125">
        <f t="shared" si="9"/>
        <v>0</v>
      </c>
      <c r="AU29" s="125">
        <f t="shared" si="9"/>
        <v>53</v>
      </c>
      <c r="AV29" s="125">
        <f t="shared" si="9"/>
        <v>0</v>
      </c>
      <c r="AW29" s="125">
        <f t="shared" si="9"/>
        <v>53</v>
      </c>
      <c r="AX29" s="125">
        <f t="shared" si="9"/>
        <v>0</v>
      </c>
      <c r="AY29" s="167">
        <f t="shared" si="9"/>
        <v>53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0</v>
      </c>
      <c r="E30" s="117">
        <f t="shared" ref="E30:AY30" si="10">E$27*$B$30</f>
        <v>530</v>
      </c>
      <c r="F30" s="117">
        <f t="shared" si="10"/>
        <v>0</v>
      </c>
      <c r="G30" s="117">
        <f t="shared" si="10"/>
        <v>530</v>
      </c>
      <c r="H30" s="117">
        <f t="shared" si="10"/>
        <v>0</v>
      </c>
      <c r="I30" s="117">
        <f t="shared" si="10"/>
        <v>530</v>
      </c>
      <c r="J30" s="117">
        <f t="shared" si="10"/>
        <v>0</v>
      </c>
      <c r="K30" s="117">
        <f t="shared" si="10"/>
        <v>530</v>
      </c>
      <c r="L30" s="117">
        <f t="shared" si="10"/>
        <v>530</v>
      </c>
      <c r="M30" s="117">
        <f t="shared" si="10"/>
        <v>0</v>
      </c>
      <c r="N30" s="117">
        <f t="shared" si="10"/>
        <v>530</v>
      </c>
      <c r="O30" s="117">
        <f t="shared" si="10"/>
        <v>0</v>
      </c>
      <c r="P30" s="117">
        <f t="shared" si="10"/>
        <v>530</v>
      </c>
      <c r="Q30" s="117">
        <f t="shared" si="10"/>
        <v>0</v>
      </c>
      <c r="R30" s="117">
        <f>R$27*$B$30</f>
        <v>530</v>
      </c>
      <c r="S30" s="117">
        <f t="shared" si="10"/>
        <v>0</v>
      </c>
      <c r="T30" s="117">
        <f t="shared" si="10"/>
        <v>530</v>
      </c>
      <c r="U30" s="117">
        <f t="shared" si="10"/>
        <v>0</v>
      </c>
      <c r="V30" s="117">
        <f t="shared" si="10"/>
        <v>530</v>
      </c>
      <c r="W30" s="117">
        <f t="shared" si="10"/>
        <v>0</v>
      </c>
      <c r="X30" s="117">
        <f t="shared" si="10"/>
        <v>530</v>
      </c>
      <c r="Y30" s="117">
        <f t="shared" si="10"/>
        <v>0</v>
      </c>
      <c r="Z30" s="117">
        <f t="shared" si="10"/>
        <v>530</v>
      </c>
      <c r="AA30" s="117">
        <f t="shared" si="10"/>
        <v>0</v>
      </c>
      <c r="AB30" s="117">
        <f t="shared" si="10"/>
        <v>530</v>
      </c>
      <c r="AC30" s="117">
        <f t="shared" si="10"/>
        <v>0</v>
      </c>
      <c r="AD30" s="117">
        <f t="shared" si="10"/>
        <v>530</v>
      </c>
      <c r="AE30" s="117">
        <f>AE$27*$B$30</f>
        <v>0</v>
      </c>
      <c r="AF30" s="117">
        <f t="shared" si="10"/>
        <v>530</v>
      </c>
      <c r="AG30" s="117">
        <f t="shared" si="10"/>
        <v>0</v>
      </c>
      <c r="AH30" s="117">
        <f t="shared" si="10"/>
        <v>530</v>
      </c>
      <c r="AI30" s="117">
        <f t="shared" si="10"/>
        <v>0</v>
      </c>
      <c r="AJ30" s="117">
        <f t="shared" si="10"/>
        <v>530</v>
      </c>
      <c r="AK30" s="117">
        <f t="shared" si="10"/>
        <v>0</v>
      </c>
      <c r="AL30" s="117">
        <f t="shared" si="10"/>
        <v>530</v>
      </c>
      <c r="AM30" s="117">
        <f t="shared" si="10"/>
        <v>0</v>
      </c>
      <c r="AN30" s="117">
        <f t="shared" si="10"/>
        <v>530</v>
      </c>
      <c r="AO30" s="117">
        <f t="shared" si="10"/>
        <v>0</v>
      </c>
      <c r="AP30" s="117">
        <f t="shared" si="10"/>
        <v>530</v>
      </c>
      <c r="AQ30" s="117">
        <f t="shared" si="10"/>
        <v>0</v>
      </c>
      <c r="AR30" s="117">
        <f t="shared" si="10"/>
        <v>530</v>
      </c>
      <c r="AS30" s="117">
        <f t="shared" si="10"/>
        <v>0</v>
      </c>
      <c r="AT30" s="117">
        <f t="shared" si="10"/>
        <v>530</v>
      </c>
      <c r="AU30" s="117">
        <f t="shared" si="10"/>
        <v>0</v>
      </c>
      <c r="AV30" s="117">
        <f t="shared" si="10"/>
        <v>530</v>
      </c>
      <c r="AW30" s="117">
        <f t="shared" si="10"/>
        <v>0</v>
      </c>
      <c r="AX30" s="117">
        <f t="shared" si="10"/>
        <v>530</v>
      </c>
      <c r="AY30" s="117">
        <f t="shared" si="10"/>
        <v>0</v>
      </c>
      <c r="AZ30" s="141">
        <f t="shared" si="5"/>
        <v>12720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D$21*shipping_manufacturing!$H$27/100</f>
        <v>906.77491570088921</v>
      </c>
      <c r="E33" s="124">
        <f>E$21*shipping_manufacturing!$H$27/100</f>
        <v>1455.7256918757414</v>
      </c>
      <c r="F33" s="124">
        <f>F$21*shipping_manufacturing!$H$27/100</f>
        <v>0</v>
      </c>
      <c r="G33" s="124">
        <f>G$21*shipping_manufacturing!$H$27/100</f>
        <v>2871.2</v>
      </c>
      <c r="H33" s="124">
        <f>H$21*shipping_manufacturing!$H$27/100</f>
        <v>1455.7256918757414</v>
      </c>
      <c r="I33" s="124">
        <f>I$21*shipping_manufacturing!$H$27/100</f>
        <v>1455.7256918757414</v>
      </c>
      <c r="J33" s="124">
        <f>J$21*shipping_manufacturing!$H$27/100</f>
        <v>1455.7256918757414</v>
      </c>
      <c r="K33" s="124">
        <f>K$21*shipping_manufacturing!$H$27/100</f>
        <v>0</v>
      </c>
      <c r="L33" s="124">
        <f>L$21*shipping_manufacturing!$H$27/100</f>
        <v>2871.2</v>
      </c>
      <c r="M33" s="124">
        <f>M$21*shipping_manufacturing!$H$27/100</f>
        <v>1455.7256918757414</v>
      </c>
      <c r="N33" s="124">
        <f>N$21*shipping_manufacturing!$H$27/100</f>
        <v>1455.7256918757414</v>
      </c>
      <c r="O33" s="124">
        <f>O$21*shipping_manufacturing!$H$27/100</f>
        <v>1455.7256918757414</v>
      </c>
      <c r="P33" s="124">
        <f>P$21*shipping_manufacturing!$H$27/100</f>
        <v>1455.7256918757414</v>
      </c>
      <c r="Q33" s="124">
        <f>Q$21*shipping_manufacturing!$H$27/100</f>
        <v>1455.7256918757414</v>
      </c>
      <c r="R33" s="124">
        <f>R$21*shipping_manufacturing!$H$27/100</f>
        <v>1455.7256918757414</v>
      </c>
      <c r="S33" s="124">
        <f>S$21*shipping_manufacturing!$H$27/100</f>
        <v>1455.7256918757414</v>
      </c>
      <c r="T33" s="124">
        <f>T$21*shipping_manufacturing!$H$27/100</f>
        <v>1455.7256918757414</v>
      </c>
      <c r="U33" s="124">
        <f>U$21*shipping_manufacturing!$H$27/100</f>
        <v>1455.7256918757414</v>
      </c>
      <c r="V33" s="124">
        <f>V$21*shipping_manufacturing!$H$27/100</f>
        <v>1455.7256918757414</v>
      </c>
      <c r="W33" s="124">
        <f>W$21*shipping_manufacturing!$H$27/100</f>
        <v>1455.7256918757414</v>
      </c>
      <c r="X33" s="124">
        <f>X$21*shipping_manufacturing!$H$27/100</f>
        <v>1455.7256918757414</v>
      </c>
      <c r="Y33" s="124">
        <f>Y$21*shipping_manufacturing!$H$27/100</f>
        <v>0</v>
      </c>
      <c r="Z33" s="124">
        <f>Z$21*shipping_manufacturing!$H$27/100</f>
        <v>2871.2</v>
      </c>
      <c r="AA33" s="124">
        <f>AA$21*shipping_manufacturing!$H$27/100</f>
        <v>1455.7256918757414</v>
      </c>
      <c r="AB33" s="124">
        <f>AB$21*shipping_manufacturing!$H$27/100</f>
        <v>1455.7256918757414</v>
      </c>
      <c r="AC33" s="124">
        <f>AC$21*shipping_manufacturing!$H$27/100</f>
        <v>1455.7256918757414</v>
      </c>
      <c r="AD33" s="124">
        <f>AD$21*shipping_manufacturing!$H$27/100</f>
        <v>1455.7256918757414</v>
      </c>
      <c r="AE33" s="124">
        <f>AE$21*shipping_manufacturing!$H$27/100</f>
        <v>1455.7256918757414</v>
      </c>
      <c r="AF33" s="124">
        <f>AF$21*shipping_manufacturing!$H$27/100</f>
        <v>1455.7256918757414</v>
      </c>
      <c r="AG33" s="124">
        <f>AG$21*shipping_manufacturing!$H$27/100</f>
        <v>1455.7256918757414</v>
      </c>
      <c r="AH33" s="124">
        <f>AH$21*shipping_manufacturing!$H$27/100</f>
        <v>1455.7256918757414</v>
      </c>
      <c r="AI33" s="124">
        <f>AI$21*shipping_manufacturing!$H$27/100</f>
        <v>1455.7256918757414</v>
      </c>
      <c r="AJ33" s="124">
        <f>AJ$21*shipping_manufacturing!$H$27/100</f>
        <v>1455.7256918757414</v>
      </c>
      <c r="AK33" s="124">
        <f>AK$21*shipping_manufacturing!$H$27/100</f>
        <v>1455.7256918757414</v>
      </c>
      <c r="AL33" s="124">
        <f>AL$21*shipping_manufacturing!$H$27/100</f>
        <v>1455.7256918757414</v>
      </c>
      <c r="AM33" s="124">
        <f>AM$21*shipping_manufacturing!$H$27/100</f>
        <v>1455.7256918757414</v>
      </c>
      <c r="AN33" s="124">
        <f>AN$21*shipping_manufacturing!$H$27/100</f>
        <v>1455.7256918757414</v>
      </c>
      <c r="AO33" s="124">
        <f>AO$21*shipping_manufacturing!$H$27/100</f>
        <v>1455.7256918757414</v>
      </c>
      <c r="AP33" s="124">
        <f>AP$21*shipping_manufacturing!$H$27/100</f>
        <v>1455.7256918757414</v>
      </c>
      <c r="AQ33" s="124">
        <f>AQ$21*shipping_manufacturing!$H$27/100</f>
        <v>1455.7256918757414</v>
      </c>
      <c r="AR33" s="124">
        <f>AR$21*shipping_manufacturing!$H$27/100</f>
        <v>1455.7256918757414</v>
      </c>
      <c r="AS33" s="124">
        <f>AS$21*shipping_manufacturing!$H$27/100</f>
        <v>1455.7256918757414</v>
      </c>
      <c r="AT33" s="124">
        <f>AT$21*shipping_manufacturing!$H$27/100</f>
        <v>1455.7256918757414</v>
      </c>
      <c r="AU33" s="124">
        <f>AU$21*shipping_manufacturing!$H$27/100</f>
        <v>1455.7256918757414</v>
      </c>
      <c r="AV33" s="124">
        <f>AV$21*shipping_manufacturing!$H$27/100</f>
        <v>1455.7256918757414</v>
      </c>
      <c r="AW33" s="124">
        <f>AW$21*shipping_manufacturing!$H$27/100</f>
        <v>1455.7256918757414</v>
      </c>
      <c r="AX33" s="124">
        <f>AX$21*shipping_manufacturing!$H$27/100</f>
        <v>1455.7256918757414</v>
      </c>
      <c r="AY33" s="124">
        <f>AY$21*shipping_manufacturing!$H$27/100</f>
        <v>1455.7256918757414</v>
      </c>
    </row>
    <row r="34" spans="1:52">
      <c r="A34" s="113" t="s">
        <v>340</v>
      </c>
      <c r="B34" s="165" t="s">
        <v>342</v>
      </c>
      <c r="C34" s="110"/>
      <c r="D34" s="110">
        <f>D$22*shipping_manufacturing!$I$27/100</f>
        <v>226.69372892522227</v>
      </c>
      <c r="E34" s="110">
        <f>E$22*shipping_manufacturing!$I$27/100</f>
        <v>363.93142296893524</v>
      </c>
      <c r="F34" s="110">
        <f>F$22*shipping_manufacturing!$I$27/100</f>
        <v>0</v>
      </c>
      <c r="G34" s="110">
        <f>G$22*shipping_manufacturing!$I$27/100</f>
        <v>717.79999999999984</v>
      </c>
      <c r="H34" s="110">
        <f>H$22*shipping_manufacturing!$I$27/100</f>
        <v>363.93142296893524</v>
      </c>
      <c r="I34" s="110">
        <f>I$22*shipping_manufacturing!$I$27/100</f>
        <v>363.93142296893524</v>
      </c>
      <c r="J34" s="110">
        <f>J$22*shipping_manufacturing!$I$27/100</f>
        <v>363.93142296893524</v>
      </c>
      <c r="K34" s="110">
        <f>K$22*shipping_manufacturing!$I$27/100</f>
        <v>0</v>
      </c>
      <c r="L34" s="110">
        <f>L$22*shipping_manufacturing!$I$27/100</f>
        <v>717.79999999999984</v>
      </c>
      <c r="M34" s="110">
        <f>M$22*shipping_manufacturing!$I$27/100</f>
        <v>363.93142296893524</v>
      </c>
      <c r="N34" s="110">
        <f>N$22*shipping_manufacturing!$I$27/100</f>
        <v>363.93142296893524</v>
      </c>
      <c r="O34" s="110">
        <f>O$22*shipping_manufacturing!$I$27/100</f>
        <v>363.93142296893524</v>
      </c>
      <c r="P34" s="110">
        <f>P$22*shipping_manufacturing!$I$27/100</f>
        <v>363.93142296893524</v>
      </c>
      <c r="Q34" s="110">
        <f>Q$22*shipping_manufacturing!$I$27/100</f>
        <v>363.93142296893524</v>
      </c>
      <c r="R34" s="110">
        <f>R$22*shipping_manufacturing!$I$27/100</f>
        <v>363.93142296893524</v>
      </c>
      <c r="S34" s="110">
        <f>S$22*shipping_manufacturing!$I$27/100</f>
        <v>363.93142296893524</v>
      </c>
      <c r="T34" s="110">
        <f>T$22*shipping_manufacturing!$I$27/100</f>
        <v>363.93142296893524</v>
      </c>
      <c r="U34" s="110">
        <f>U$22*shipping_manufacturing!$I$27/100</f>
        <v>363.93142296893524</v>
      </c>
      <c r="V34" s="110">
        <f>V$22*shipping_manufacturing!$I$27/100</f>
        <v>363.93142296893524</v>
      </c>
      <c r="W34" s="110">
        <f>W$22*shipping_manufacturing!$I$27/100</f>
        <v>363.93142296893524</v>
      </c>
      <c r="X34" s="110">
        <f>X$22*shipping_manufacturing!$I$27/100</f>
        <v>363.93142296893524</v>
      </c>
      <c r="Y34" s="110">
        <f>Y$22*shipping_manufacturing!$I$27/100</f>
        <v>0</v>
      </c>
      <c r="Z34" s="110">
        <f>Z$22*shipping_manufacturing!$I$27/100</f>
        <v>717.79999999999984</v>
      </c>
      <c r="AA34" s="110">
        <f>AA$22*shipping_manufacturing!$I$27/100</f>
        <v>363.93142296893524</v>
      </c>
      <c r="AB34" s="110">
        <f>AB$22*shipping_manufacturing!$I$27/100</f>
        <v>363.93142296893524</v>
      </c>
      <c r="AC34" s="110">
        <f>AC$22*shipping_manufacturing!$I$27/100</f>
        <v>363.93142296893524</v>
      </c>
      <c r="AD34" s="110">
        <f>AD$22*shipping_manufacturing!$I$27/100</f>
        <v>363.93142296893524</v>
      </c>
      <c r="AE34" s="110">
        <f>AE$22*shipping_manufacturing!$I$27/100</f>
        <v>363.93142296893524</v>
      </c>
      <c r="AF34" s="110">
        <f>AF$22*shipping_manufacturing!$I$27/100</f>
        <v>363.93142296893524</v>
      </c>
      <c r="AG34" s="110">
        <f>AG$22*shipping_manufacturing!$I$27/100</f>
        <v>363.93142296893524</v>
      </c>
      <c r="AH34" s="110">
        <f>AH$22*shipping_manufacturing!$I$27/100</f>
        <v>363.93142296893524</v>
      </c>
      <c r="AI34" s="110">
        <f>AI$22*shipping_manufacturing!$I$27/100</f>
        <v>363.93142296893524</v>
      </c>
      <c r="AJ34" s="110">
        <f>AJ$22*shipping_manufacturing!$I$27/100</f>
        <v>363.93142296893524</v>
      </c>
      <c r="AK34" s="110">
        <f>AK$22*shipping_manufacturing!$I$27/100</f>
        <v>363.93142296893524</v>
      </c>
      <c r="AL34" s="110">
        <f>AL$22*shipping_manufacturing!$I$27/100</f>
        <v>363.93142296893524</v>
      </c>
      <c r="AM34" s="110">
        <f>AM$22*shipping_manufacturing!$I$27/100</f>
        <v>363.93142296893524</v>
      </c>
      <c r="AN34" s="110">
        <f>AN$22*shipping_manufacturing!$I$27/100</f>
        <v>363.93142296893524</v>
      </c>
      <c r="AO34" s="110">
        <f>AO$22*shipping_manufacturing!$I$27/100</f>
        <v>363.93142296893524</v>
      </c>
      <c r="AP34" s="110">
        <f>AP$22*shipping_manufacturing!$I$27/100</f>
        <v>363.93142296893524</v>
      </c>
      <c r="AQ34" s="110">
        <f>AQ$22*shipping_manufacturing!$I$27/100</f>
        <v>363.93142296893524</v>
      </c>
      <c r="AR34" s="110">
        <f>AR$22*shipping_manufacturing!$I$27/100</f>
        <v>363.93142296893524</v>
      </c>
      <c r="AS34" s="110">
        <f>AS$22*shipping_manufacturing!$I$27/100</f>
        <v>363.93142296893524</v>
      </c>
      <c r="AT34" s="110">
        <f>AT$22*shipping_manufacturing!$I$27/100</f>
        <v>363.93142296893524</v>
      </c>
      <c r="AU34" s="110">
        <f>AU$22*shipping_manufacturing!$I$27/100</f>
        <v>363.93142296893524</v>
      </c>
      <c r="AV34" s="110">
        <f>AV$22*shipping_manufacturing!$I$27/100</f>
        <v>363.93142296893524</v>
      </c>
      <c r="AW34" s="110">
        <f>AW$22*shipping_manufacturing!$I$27/100</f>
        <v>363.93142296893524</v>
      </c>
      <c r="AX34" s="110">
        <f>AX$22*shipping_manufacturing!$I$27/100</f>
        <v>363.93142296893524</v>
      </c>
      <c r="AY34" s="110">
        <f>AY$22*shipping_manufacturing!$I$27/100</f>
        <v>363.93142296893524</v>
      </c>
    </row>
    <row r="35" spans="1:52">
      <c r="A35" s="110">
        <v>1245</v>
      </c>
      <c r="B35" s="165" t="s">
        <v>343</v>
      </c>
      <c r="C35" s="110"/>
      <c r="D35" s="110">
        <f>SUM(D33:D34)</f>
        <v>1133.4686446261114</v>
      </c>
      <c r="E35" s="110">
        <f t="shared" ref="E35:AY35" si="11">SUM(E33:E34)</f>
        <v>1819.6571148446767</v>
      </c>
      <c r="F35" s="110">
        <f t="shared" si="11"/>
        <v>0</v>
      </c>
      <c r="G35" s="110">
        <f t="shared" si="11"/>
        <v>3588.9999999999995</v>
      </c>
      <c r="H35" s="110">
        <f t="shared" si="11"/>
        <v>1819.6571148446767</v>
      </c>
      <c r="I35" s="110">
        <f t="shared" si="11"/>
        <v>1819.6571148446767</v>
      </c>
      <c r="J35" s="110">
        <f t="shared" si="11"/>
        <v>1819.6571148446767</v>
      </c>
      <c r="K35" s="110">
        <f t="shared" si="11"/>
        <v>0</v>
      </c>
      <c r="L35" s="110">
        <f t="shared" si="11"/>
        <v>3588.9999999999995</v>
      </c>
      <c r="M35" s="110">
        <f t="shared" si="11"/>
        <v>1819.6571148446767</v>
      </c>
      <c r="N35" s="110">
        <f t="shared" si="11"/>
        <v>1819.6571148446767</v>
      </c>
      <c r="O35" s="110">
        <f t="shared" si="11"/>
        <v>1819.6571148446767</v>
      </c>
      <c r="P35" s="110">
        <f t="shared" si="11"/>
        <v>1819.6571148446767</v>
      </c>
      <c r="Q35" s="110">
        <f t="shared" si="11"/>
        <v>1819.6571148446767</v>
      </c>
      <c r="R35" s="110">
        <f t="shared" si="11"/>
        <v>1819.6571148446767</v>
      </c>
      <c r="S35" s="110">
        <f t="shared" si="11"/>
        <v>1819.6571148446767</v>
      </c>
      <c r="T35" s="110">
        <f t="shared" si="11"/>
        <v>1819.6571148446767</v>
      </c>
      <c r="U35" s="110">
        <f t="shared" si="11"/>
        <v>1819.6571148446767</v>
      </c>
      <c r="V35" s="110">
        <f t="shared" si="11"/>
        <v>1819.6571148446767</v>
      </c>
      <c r="W35" s="110">
        <f t="shared" si="11"/>
        <v>1819.6571148446767</v>
      </c>
      <c r="X35" s="110">
        <f t="shared" si="11"/>
        <v>1819.6571148446767</v>
      </c>
      <c r="Y35" s="110">
        <f t="shared" si="11"/>
        <v>0</v>
      </c>
      <c r="Z35" s="110">
        <f t="shared" si="11"/>
        <v>3588.9999999999995</v>
      </c>
      <c r="AA35" s="110">
        <f t="shared" si="11"/>
        <v>1819.6571148446767</v>
      </c>
      <c r="AB35" s="110">
        <f t="shared" si="11"/>
        <v>1819.6571148446767</v>
      </c>
      <c r="AC35" s="110">
        <f t="shared" si="11"/>
        <v>1819.6571148446767</v>
      </c>
      <c r="AD35" s="110">
        <f t="shared" si="11"/>
        <v>1819.6571148446767</v>
      </c>
      <c r="AE35" s="110">
        <f t="shared" si="11"/>
        <v>1819.6571148446767</v>
      </c>
      <c r="AF35" s="110">
        <f t="shared" si="11"/>
        <v>1819.6571148446767</v>
      </c>
      <c r="AG35" s="110">
        <f t="shared" si="11"/>
        <v>1819.6571148446767</v>
      </c>
      <c r="AH35" s="110">
        <f t="shared" si="11"/>
        <v>1819.6571148446767</v>
      </c>
      <c r="AI35" s="110">
        <f t="shared" si="11"/>
        <v>1819.6571148446767</v>
      </c>
      <c r="AJ35" s="110">
        <f t="shared" si="11"/>
        <v>1819.6571148446767</v>
      </c>
      <c r="AK35" s="110">
        <f t="shared" si="11"/>
        <v>1819.6571148446767</v>
      </c>
      <c r="AL35" s="110">
        <f t="shared" si="11"/>
        <v>1819.6571148446767</v>
      </c>
      <c r="AM35" s="110">
        <f t="shared" si="11"/>
        <v>1819.6571148446767</v>
      </c>
      <c r="AN35" s="110">
        <f t="shared" si="11"/>
        <v>1819.6571148446767</v>
      </c>
      <c r="AO35" s="110">
        <f t="shared" si="11"/>
        <v>1819.6571148446767</v>
      </c>
      <c r="AP35" s="110">
        <f t="shared" si="11"/>
        <v>1819.6571148446767</v>
      </c>
      <c r="AQ35" s="110">
        <f t="shared" si="11"/>
        <v>1819.6571148446767</v>
      </c>
      <c r="AR35" s="110">
        <f t="shared" si="11"/>
        <v>1819.6571148446767</v>
      </c>
      <c r="AS35" s="110">
        <f t="shared" si="11"/>
        <v>1819.6571148446767</v>
      </c>
      <c r="AT35" s="110">
        <f t="shared" si="11"/>
        <v>1819.6571148446767</v>
      </c>
      <c r="AU35" s="110">
        <f t="shared" si="11"/>
        <v>1819.6571148446767</v>
      </c>
      <c r="AV35" s="110">
        <f t="shared" si="11"/>
        <v>1819.6571148446767</v>
      </c>
      <c r="AW35" s="110">
        <f t="shared" si="11"/>
        <v>1819.6571148446767</v>
      </c>
      <c r="AX35" s="110">
        <f t="shared" si="11"/>
        <v>1819.6571148446767</v>
      </c>
      <c r="AY35" s="110">
        <f t="shared" si="11"/>
        <v>1819.6571148446767</v>
      </c>
    </row>
    <row r="36" spans="1:52">
      <c r="A36" s="110"/>
      <c r="B36" s="165" t="s">
        <v>344</v>
      </c>
      <c r="C36" s="110"/>
      <c r="D36" s="110"/>
      <c r="E36" s="110">
        <v>1272</v>
      </c>
      <c r="F36" s="110"/>
      <c r="G36" s="110">
        <v>1272</v>
      </c>
      <c r="H36" s="110"/>
      <c r="I36" s="110">
        <v>1272</v>
      </c>
      <c r="J36" s="110"/>
      <c r="K36" s="110"/>
      <c r="L36" s="110">
        <v>1272</v>
      </c>
      <c r="M36" s="110"/>
      <c r="N36" s="110">
        <v>1272</v>
      </c>
      <c r="O36" s="110"/>
      <c r="P36" s="110">
        <v>1272</v>
      </c>
      <c r="Q36" s="110"/>
      <c r="R36" s="110">
        <v>1272</v>
      </c>
      <c r="S36" s="110"/>
      <c r="T36" s="110">
        <v>1272</v>
      </c>
      <c r="U36" s="110"/>
      <c r="V36" s="110">
        <v>1272</v>
      </c>
      <c r="W36" s="110"/>
      <c r="X36" s="110">
        <v>1272</v>
      </c>
      <c r="Y36" s="110"/>
      <c r="Z36" s="110">
        <v>1272</v>
      </c>
      <c r="AA36" s="110"/>
      <c r="AB36" s="110">
        <v>1272</v>
      </c>
      <c r="AC36" s="110"/>
      <c r="AD36" s="110">
        <v>1272</v>
      </c>
      <c r="AE36" s="110"/>
      <c r="AF36" s="110">
        <v>1272</v>
      </c>
      <c r="AG36" s="110"/>
      <c r="AH36" s="110">
        <v>1272</v>
      </c>
      <c r="AI36" s="110"/>
      <c r="AJ36" s="110">
        <v>1272</v>
      </c>
      <c r="AK36" s="110"/>
      <c r="AL36" s="110">
        <v>1272</v>
      </c>
      <c r="AM36" s="110"/>
      <c r="AN36" s="110">
        <v>1272</v>
      </c>
      <c r="AO36" s="110"/>
      <c r="AP36" s="110">
        <v>1272</v>
      </c>
      <c r="AQ36" s="110"/>
      <c r="AR36" s="110">
        <v>1272</v>
      </c>
      <c r="AS36" s="110"/>
      <c r="AT36" s="110">
        <v>1272</v>
      </c>
      <c r="AU36" s="110"/>
      <c r="AV36" s="110">
        <v>1272</v>
      </c>
      <c r="AW36" s="110"/>
      <c r="AX36" s="110">
        <v>1272</v>
      </c>
      <c r="AY36" s="110"/>
    </row>
    <row r="37" spans="1:52">
      <c r="A37" s="110"/>
      <c r="B37" s="165" t="s">
        <v>345</v>
      </c>
      <c r="C37" s="110"/>
      <c r="D37" s="110"/>
      <c r="E37" s="110">
        <v>317.99999999999994</v>
      </c>
      <c r="F37" s="110"/>
      <c r="G37" s="110">
        <v>317.99999999999994</v>
      </c>
      <c r="H37" s="110"/>
      <c r="I37" s="110">
        <v>317.99999999999994</v>
      </c>
      <c r="J37" s="110"/>
      <c r="K37" s="110"/>
      <c r="L37" s="110">
        <v>317.99999999999994</v>
      </c>
      <c r="M37" s="110"/>
      <c r="N37" s="110">
        <v>317.99999999999994</v>
      </c>
      <c r="O37" s="110"/>
      <c r="P37" s="110">
        <v>317.99999999999994</v>
      </c>
      <c r="Q37" s="110"/>
      <c r="R37" s="110">
        <v>317.99999999999994</v>
      </c>
      <c r="S37" s="110"/>
      <c r="T37" s="110">
        <v>317.99999999999994</v>
      </c>
      <c r="U37" s="110"/>
      <c r="V37" s="110">
        <v>317.99999999999994</v>
      </c>
      <c r="W37" s="110"/>
      <c r="X37" s="110">
        <v>317.99999999999994</v>
      </c>
      <c r="Y37" s="110"/>
      <c r="Z37" s="110">
        <v>317.99999999999994</v>
      </c>
      <c r="AA37" s="110"/>
      <c r="AB37" s="110">
        <v>317.99999999999994</v>
      </c>
      <c r="AC37" s="110"/>
      <c r="AD37" s="110">
        <v>317.99999999999994</v>
      </c>
      <c r="AE37" s="110"/>
      <c r="AF37" s="110">
        <v>317.99999999999994</v>
      </c>
      <c r="AG37" s="110"/>
      <c r="AH37" s="110">
        <v>317.99999999999994</v>
      </c>
      <c r="AI37" s="110"/>
      <c r="AJ37" s="110">
        <v>317.99999999999994</v>
      </c>
      <c r="AK37" s="110"/>
      <c r="AL37" s="110">
        <v>317.99999999999994</v>
      </c>
      <c r="AM37" s="110"/>
      <c r="AN37" s="110">
        <v>317.99999999999994</v>
      </c>
      <c r="AO37" s="110"/>
      <c r="AP37" s="110">
        <v>317.99999999999994</v>
      </c>
      <c r="AQ37" s="110"/>
      <c r="AR37" s="110">
        <v>317.99999999999994</v>
      </c>
      <c r="AS37" s="110"/>
      <c r="AT37" s="110">
        <v>317.99999999999994</v>
      </c>
      <c r="AU37" s="110"/>
      <c r="AV37" s="110">
        <v>317.99999999999994</v>
      </c>
      <c r="AW37" s="110"/>
      <c r="AX37" s="110">
        <v>317.99999999999994</v>
      </c>
      <c r="AY37" s="110"/>
    </row>
    <row r="38" spans="1:52">
      <c r="A38" s="110"/>
      <c r="B38" s="165" t="s">
        <v>346</v>
      </c>
      <c r="C38" s="110"/>
      <c r="D38" s="110"/>
      <c r="E38" s="110">
        <v>53</v>
      </c>
      <c r="F38" s="110"/>
      <c r="G38" s="110">
        <v>53</v>
      </c>
      <c r="H38" s="110"/>
      <c r="I38" s="110">
        <v>53</v>
      </c>
      <c r="J38" s="110"/>
      <c r="K38" s="110"/>
      <c r="L38" s="110">
        <v>53</v>
      </c>
      <c r="M38" s="110"/>
      <c r="N38" s="110">
        <v>53</v>
      </c>
      <c r="O38" s="110"/>
      <c r="P38" s="110">
        <v>53</v>
      </c>
      <c r="Q38" s="110"/>
      <c r="R38" s="110">
        <v>53</v>
      </c>
      <c r="S38" s="110"/>
      <c r="T38" s="110">
        <v>53</v>
      </c>
      <c r="U38" s="110"/>
      <c r="V38" s="110">
        <v>53</v>
      </c>
      <c r="W38" s="110"/>
      <c r="X38" s="110">
        <v>53</v>
      </c>
      <c r="Y38" s="110"/>
      <c r="Z38" s="110">
        <v>53</v>
      </c>
      <c r="AA38" s="110"/>
      <c r="AB38" s="110">
        <v>53</v>
      </c>
      <c r="AC38" s="110"/>
      <c r="AD38" s="110">
        <v>53</v>
      </c>
      <c r="AE38" s="110"/>
      <c r="AF38" s="110">
        <v>53</v>
      </c>
      <c r="AG38" s="110"/>
      <c r="AH38" s="110">
        <v>53</v>
      </c>
      <c r="AI38" s="110"/>
      <c r="AJ38" s="110">
        <v>53</v>
      </c>
      <c r="AK38" s="110"/>
      <c r="AL38" s="110">
        <v>53</v>
      </c>
      <c r="AM38" s="110"/>
      <c r="AN38" s="110">
        <v>53</v>
      </c>
      <c r="AO38" s="110"/>
      <c r="AP38" s="110">
        <v>53</v>
      </c>
      <c r="AQ38" s="110"/>
      <c r="AR38" s="110">
        <v>53</v>
      </c>
      <c r="AS38" s="110"/>
      <c r="AT38" s="110">
        <v>53</v>
      </c>
      <c r="AU38" s="110"/>
      <c r="AV38" s="110">
        <v>53</v>
      </c>
      <c r="AW38" s="110"/>
      <c r="AX38" s="110">
        <v>53</v>
      </c>
      <c r="AY38" s="110"/>
    </row>
    <row r="39" spans="1:52">
      <c r="A39" s="110"/>
      <c r="B39" s="165" t="s">
        <v>347</v>
      </c>
      <c r="C39" s="110"/>
      <c r="D39" s="110">
        <f>D33-D36</f>
        <v>906.77491570088921</v>
      </c>
      <c r="E39" s="110">
        <f t="shared" ref="E39:AY39" si="12">E33-E36</f>
        <v>183.7256918757414</v>
      </c>
      <c r="F39" s="110">
        <f t="shared" si="12"/>
        <v>0</v>
      </c>
      <c r="G39" s="110">
        <f t="shared" si="12"/>
        <v>1599.1999999999998</v>
      </c>
      <c r="H39" s="110">
        <f t="shared" si="12"/>
        <v>1455.7256918757414</v>
      </c>
      <c r="I39" s="110">
        <f t="shared" si="12"/>
        <v>183.7256918757414</v>
      </c>
      <c r="J39" s="110">
        <f t="shared" si="12"/>
        <v>1455.7256918757414</v>
      </c>
      <c r="K39" s="110">
        <f t="shared" si="12"/>
        <v>0</v>
      </c>
      <c r="L39" s="110">
        <f t="shared" si="12"/>
        <v>1599.1999999999998</v>
      </c>
      <c r="M39" s="110">
        <f t="shared" si="12"/>
        <v>1455.7256918757414</v>
      </c>
      <c r="N39" s="110">
        <f t="shared" si="12"/>
        <v>183.7256918757414</v>
      </c>
      <c r="O39" s="110">
        <f t="shared" si="12"/>
        <v>1455.7256918757414</v>
      </c>
      <c r="P39" s="110">
        <f t="shared" si="12"/>
        <v>183.7256918757414</v>
      </c>
      <c r="Q39" s="110">
        <f t="shared" si="12"/>
        <v>1455.7256918757414</v>
      </c>
      <c r="R39" s="110">
        <f t="shared" si="12"/>
        <v>183.7256918757414</v>
      </c>
      <c r="S39" s="110">
        <f t="shared" si="12"/>
        <v>1455.7256918757414</v>
      </c>
      <c r="T39" s="110">
        <f t="shared" si="12"/>
        <v>183.7256918757414</v>
      </c>
      <c r="U39" s="110">
        <f t="shared" si="12"/>
        <v>1455.7256918757414</v>
      </c>
      <c r="V39" s="110">
        <f t="shared" si="12"/>
        <v>183.7256918757414</v>
      </c>
      <c r="W39" s="110">
        <f t="shared" si="12"/>
        <v>1455.7256918757414</v>
      </c>
      <c r="X39" s="110">
        <f t="shared" si="12"/>
        <v>183.7256918757414</v>
      </c>
      <c r="Y39" s="110">
        <f t="shared" si="12"/>
        <v>0</v>
      </c>
      <c r="Z39" s="110">
        <f t="shared" si="12"/>
        <v>1599.1999999999998</v>
      </c>
      <c r="AA39" s="110">
        <f t="shared" si="12"/>
        <v>1455.7256918757414</v>
      </c>
      <c r="AB39" s="110">
        <f t="shared" si="12"/>
        <v>183.7256918757414</v>
      </c>
      <c r="AC39" s="110">
        <f t="shared" si="12"/>
        <v>1455.7256918757414</v>
      </c>
      <c r="AD39" s="110">
        <f t="shared" si="12"/>
        <v>183.7256918757414</v>
      </c>
      <c r="AE39" s="110">
        <f t="shared" si="12"/>
        <v>1455.7256918757414</v>
      </c>
      <c r="AF39" s="110">
        <f t="shared" si="12"/>
        <v>183.7256918757414</v>
      </c>
      <c r="AG39" s="110">
        <f t="shared" si="12"/>
        <v>1455.7256918757414</v>
      </c>
      <c r="AH39" s="110">
        <f t="shared" si="12"/>
        <v>183.7256918757414</v>
      </c>
      <c r="AI39" s="110">
        <f t="shared" si="12"/>
        <v>1455.7256918757414</v>
      </c>
      <c r="AJ39" s="110">
        <f t="shared" si="12"/>
        <v>183.7256918757414</v>
      </c>
      <c r="AK39" s="110">
        <f t="shared" si="12"/>
        <v>1455.7256918757414</v>
      </c>
      <c r="AL39" s="110">
        <f t="shared" si="12"/>
        <v>183.7256918757414</v>
      </c>
      <c r="AM39" s="110">
        <f t="shared" si="12"/>
        <v>1455.7256918757414</v>
      </c>
      <c r="AN39" s="110">
        <f t="shared" si="12"/>
        <v>183.7256918757414</v>
      </c>
      <c r="AO39" s="110">
        <f t="shared" si="12"/>
        <v>1455.7256918757414</v>
      </c>
      <c r="AP39" s="110">
        <f t="shared" si="12"/>
        <v>183.7256918757414</v>
      </c>
      <c r="AQ39" s="110">
        <f t="shared" si="12"/>
        <v>1455.7256918757414</v>
      </c>
      <c r="AR39" s="110">
        <f t="shared" si="12"/>
        <v>183.7256918757414</v>
      </c>
      <c r="AS39" s="110">
        <f t="shared" si="12"/>
        <v>1455.7256918757414</v>
      </c>
      <c r="AT39" s="110">
        <f t="shared" si="12"/>
        <v>183.7256918757414</v>
      </c>
      <c r="AU39" s="110">
        <f t="shared" si="12"/>
        <v>1455.7256918757414</v>
      </c>
      <c r="AV39" s="110">
        <f t="shared" si="12"/>
        <v>183.7256918757414</v>
      </c>
      <c r="AW39" s="110">
        <f t="shared" si="12"/>
        <v>1455.7256918757414</v>
      </c>
      <c r="AX39" s="110">
        <f t="shared" si="12"/>
        <v>183.7256918757414</v>
      </c>
      <c r="AY39" s="110">
        <f t="shared" si="12"/>
        <v>1455.7256918757414</v>
      </c>
    </row>
    <row r="40" spans="1:52">
      <c r="A40" s="110"/>
      <c r="B40" s="165" t="s">
        <v>348</v>
      </c>
      <c r="C40" s="110"/>
      <c r="D40" s="110">
        <f>D34-D37</f>
        <v>226.69372892522227</v>
      </c>
      <c r="E40" s="110">
        <f t="shared" ref="E40:AY40" si="13">E34-E37</f>
        <v>45.931422968935294</v>
      </c>
      <c r="F40" s="110">
        <f t="shared" si="13"/>
        <v>0</v>
      </c>
      <c r="G40" s="110">
        <f t="shared" si="13"/>
        <v>399.7999999999999</v>
      </c>
      <c r="H40" s="110">
        <f t="shared" si="13"/>
        <v>363.93142296893524</v>
      </c>
      <c r="I40" s="110">
        <f t="shared" si="13"/>
        <v>45.931422968935294</v>
      </c>
      <c r="J40" s="110">
        <f t="shared" si="13"/>
        <v>363.93142296893524</v>
      </c>
      <c r="K40" s="110">
        <f t="shared" si="13"/>
        <v>0</v>
      </c>
      <c r="L40" s="110">
        <f t="shared" si="13"/>
        <v>399.7999999999999</v>
      </c>
      <c r="M40" s="110">
        <f t="shared" si="13"/>
        <v>363.93142296893524</v>
      </c>
      <c r="N40" s="110">
        <f t="shared" si="13"/>
        <v>45.931422968935294</v>
      </c>
      <c r="O40" s="110">
        <f t="shared" si="13"/>
        <v>363.93142296893524</v>
      </c>
      <c r="P40" s="110">
        <f t="shared" si="13"/>
        <v>45.931422968935294</v>
      </c>
      <c r="Q40" s="110">
        <f t="shared" si="13"/>
        <v>363.93142296893524</v>
      </c>
      <c r="R40" s="110">
        <f t="shared" si="13"/>
        <v>45.931422968935294</v>
      </c>
      <c r="S40" s="110">
        <f t="shared" si="13"/>
        <v>363.93142296893524</v>
      </c>
      <c r="T40" s="110">
        <f t="shared" si="13"/>
        <v>45.931422968935294</v>
      </c>
      <c r="U40" s="110">
        <f t="shared" si="13"/>
        <v>363.93142296893524</v>
      </c>
      <c r="V40" s="110">
        <f t="shared" si="13"/>
        <v>45.931422968935294</v>
      </c>
      <c r="W40" s="110">
        <f t="shared" si="13"/>
        <v>363.93142296893524</v>
      </c>
      <c r="X40" s="110">
        <f t="shared" si="13"/>
        <v>45.931422968935294</v>
      </c>
      <c r="Y40" s="110">
        <f t="shared" si="13"/>
        <v>0</v>
      </c>
      <c r="Z40" s="110">
        <f t="shared" si="13"/>
        <v>399.7999999999999</v>
      </c>
      <c r="AA40" s="110">
        <f t="shared" si="13"/>
        <v>363.93142296893524</v>
      </c>
      <c r="AB40" s="110">
        <f t="shared" si="13"/>
        <v>45.931422968935294</v>
      </c>
      <c r="AC40" s="110">
        <f t="shared" si="13"/>
        <v>363.93142296893524</v>
      </c>
      <c r="AD40" s="110">
        <f t="shared" si="13"/>
        <v>45.931422968935294</v>
      </c>
      <c r="AE40" s="110">
        <f t="shared" si="13"/>
        <v>363.93142296893524</v>
      </c>
      <c r="AF40" s="110">
        <f t="shared" si="13"/>
        <v>45.931422968935294</v>
      </c>
      <c r="AG40" s="110">
        <f t="shared" si="13"/>
        <v>363.93142296893524</v>
      </c>
      <c r="AH40" s="110">
        <f t="shared" si="13"/>
        <v>45.931422968935294</v>
      </c>
      <c r="AI40" s="110">
        <f t="shared" si="13"/>
        <v>363.93142296893524</v>
      </c>
      <c r="AJ40" s="110">
        <f t="shared" si="13"/>
        <v>45.931422968935294</v>
      </c>
      <c r="AK40" s="110">
        <f t="shared" si="13"/>
        <v>363.93142296893524</v>
      </c>
      <c r="AL40" s="110">
        <f t="shared" si="13"/>
        <v>45.931422968935294</v>
      </c>
      <c r="AM40" s="110">
        <f t="shared" si="13"/>
        <v>363.93142296893524</v>
      </c>
      <c r="AN40" s="110">
        <f t="shared" si="13"/>
        <v>45.931422968935294</v>
      </c>
      <c r="AO40" s="110">
        <f t="shared" si="13"/>
        <v>363.93142296893524</v>
      </c>
      <c r="AP40" s="110">
        <f t="shared" si="13"/>
        <v>45.931422968935294</v>
      </c>
      <c r="AQ40" s="110">
        <f t="shared" si="13"/>
        <v>363.93142296893524</v>
      </c>
      <c r="AR40" s="110">
        <f t="shared" si="13"/>
        <v>45.931422968935294</v>
      </c>
      <c r="AS40" s="110">
        <f t="shared" si="13"/>
        <v>363.93142296893524</v>
      </c>
      <c r="AT40" s="110">
        <f t="shared" si="13"/>
        <v>45.931422968935294</v>
      </c>
      <c r="AU40" s="110">
        <f t="shared" si="13"/>
        <v>363.93142296893524</v>
      </c>
      <c r="AV40" s="110">
        <f t="shared" si="13"/>
        <v>45.931422968935294</v>
      </c>
      <c r="AW40" s="110">
        <f t="shared" si="13"/>
        <v>363.93142296893524</v>
      </c>
      <c r="AX40" s="110">
        <f t="shared" si="13"/>
        <v>45.931422968935294</v>
      </c>
      <c r="AY40" s="110">
        <f t="shared" si="13"/>
        <v>363.93142296893524</v>
      </c>
    </row>
    <row r="41" spans="1:52">
      <c r="A41" s="110"/>
      <c r="B41" s="165" t="s">
        <v>349</v>
      </c>
      <c r="C41" s="110"/>
      <c r="D41" s="110">
        <v>1</v>
      </c>
      <c r="E41" s="110">
        <v>3</v>
      </c>
      <c r="F41" s="110">
        <v>1</v>
      </c>
      <c r="G41" s="110">
        <v>1</v>
      </c>
      <c r="H41" s="110">
        <v>2</v>
      </c>
      <c r="I41" s="110">
        <v>3</v>
      </c>
      <c r="J41" s="110">
        <v>3</v>
      </c>
      <c r="K41" s="110">
        <v>1</v>
      </c>
      <c r="L41" s="110">
        <v>2</v>
      </c>
      <c r="M41" s="110">
        <v>1</v>
      </c>
      <c r="N41" s="110">
        <v>2</v>
      </c>
      <c r="O41" s="110">
        <v>1</v>
      </c>
      <c r="P41" s="110">
        <v>2</v>
      </c>
      <c r="Q41" s="110">
        <v>2</v>
      </c>
      <c r="R41" s="110">
        <v>1</v>
      </c>
      <c r="S41" s="110">
        <v>1</v>
      </c>
      <c r="T41" s="110">
        <v>2</v>
      </c>
      <c r="U41" s="110">
        <v>1</v>
      </c>
      <c r="V41" s="110">
        <v>2</v>
      </c>
      <c r="W41" s="110">
        <v>2</v>
      </c>
      <c r="X41" s="110">
        <v>1</v>
      </c>
      <c r="Y41" s="110">
        <v>1</v>
      </c>
      <c r="Z41" s="110">
        <v>2</v>
      </c>
      <c r="AA41" s="110">
        <v>2</v>
      </c>
      <c r="AB41" s="110">
        <v>1</v>
      </c>
      <c r="AC41" s="110">
        <v>2</v>
      </c>
      <c r="AD41" s="110">
        <v>1</v>
      </c>
      <c r="AE41" s="110">
        <v>2</v>
      </c>
      <c r="AF41" s="110">
        <v>2</v>
      </c>
      <c r="AG41" s="110">
        <v>1</v>
      </c>
      <c r="AH41" s="110">
        <v>2</v>
      </c>
      <c r="AI41" s="110">
        <v>1</v>
      </c>
      <c r="AJ41" s="110">
        <v>2</v>
      </c>
      <c r="AK41" s="110">
        <v>1</v>
      </c>
      <c r="AL41" s="110">
        <v>1</v>
      </c>
      <c r="AM41" s="110">
        <v>2</v>
      </c>
      <c r="AN41" s="110">
        <v>1</v>
      </c>
      <c r="AO41" s="110">
        <v>1</v>
      </c>
      <c r="AP41" s="110">
        <v>1</v>
      </c>
      <c r="AQ41" s="110">
        <v>2</v>
      </c>
      <c r="AR41" s="110">
        <v>1</v>
      </c>
      <c r="AS41" s="110">
        <v>2</v>
      </c>
      <c r="AT41" s="110">
        <v>1</v>
      </c>
      <c r="AU41" s="110">
        <v>2</v>
      </c>
      <c r="AV41" s="110">
        <v>3</v>
      </c>
      <c r="AW41" s="110">
        <v>1</v>
      </c>
      <c r="AX41" s="110">
        <v>1</v>
      </c>
      <c r="AY41" s="110">
        <v>2</v>
      </c>
    </row>
    <row r="42" spans="1:52">
      <c r="A42" s="110"/>
      <c r="B42" s="178" t="s">
        <v>350</v>
      </c>
      <c r="C42" s="110"/>
      <c r="D42" s="110">
        <v>0</v>
      </c>
      <c r="E42" s="110">
        <v>2375460</v>
      </c>
      <c r="F42" s="110">
        <v>0</v>
      </c>
      <c r="G42" s="110">
        <v>2375460</v>
      </c>
      <c r="H42" s="110">
        <v>0</v>
      </c>
      <c r="I42" s="110">
        <v>2375460</v>
      </c>
      <c r="J42" s="110">
        <v>0</v>
      </c>
      <c r="K42" s="110">
        <v>0</v>
      </c>
      <c r="L42" s="110">
        <v>2375460</v>
      </c>
      <c r="M42" s="110">
        <v>0</v>
      </c>
      <c r="N42" s="110">
        <v>2375460</v>
      </c>
      <c r="O42" s="110">
        <v>0</v>
      </c>
      <c r="P42" s="110">
        <v>2375460</v>
      </c>
      <c r="Q42" s="110">
        <v>0</v>
      </c>
      <c r="R42" s="110">
        <v>2375460</v>
      </c>
      <c r="S42" s="110">
        <v>0</v>
      </c>
      <c r="T42" s="110">
        <v>2375460</v>
      </c>
      <c r="U42" s="110">
        <v>0</v>
      </c>
      <c r="V42" s="110">
        <v>2375460</v>
      </c>
      <c r="W42" s="110">
        <v>0</v>
      </c>
      <c r="X42" s="110">
        <v>2375460</v>
      </c>
      <c r="Y42" s="110">
        <v>0</v>
      </c>
      <c r="Z42" s="110">
        <v>2375460</v>
      </c>
      <c r="AA42" s="110">
        <v>0</v>
      </c>
      <c r="AB42" s="110">
        <v>2375460</v>
      </c>
      <c r="AC42" s="110">
        <v>0</v>
      </c>
      <c r="AD42" s="110">
        <v>2375460</v>
      </c>
      <c r="AE42" s="110">
        <v>0</v>
      </c>
      <c r="AF42" s="110">
        <v>2375460</v>
      </c>
      <c r="AG42" s="110">
        <v>0</v>
      </c>
      <c r="AH42" s="110">
        <v>2375460</v>
      </c>
      <c r="AI42" s="110">
        <v>0</v>
      </c>
      <c r="AJ42" s="110">
        <v>2375460</v>
      </c>
      <c r="AK42" s="110">
        <v>0</v>
      </c>
      <c r="AL42" s="110">
        <v>2375460</v>
      </c>
      <c r="AM42" s="110">
        <v>0</v>
      </c>
      <c r="AN42" s="110">
        <v>2375460</v>
      </c>
      <c r="AO42" s="110">
        <v>0</v>
      </c>
      <c r="AP42" s="110">
        <v>2375460</v>
      </c>
      <c r="AQ42" s="110">
        <v>0</v>
      </c>
      <c r="AR42" s="110">
        <v>2375460</v>
      </c>
      <c r="AS42" s="110">
        <v>0</v>
      </c>
      <c r="AT42" s="110">
        <v>2375460</v>
      </c>
      <c r="AU42" s="110">
        <v>0</v>
      </c>
      <c r="AV42" s="110">
        <v>2375460</v>
      </c>
      <c r="AW42" s="110">
        <v>0</v>
      </c>
      <c r="AX42" s="110">
        <v>2375460</v>
      </c>
      <c r="AY42" s="110">
        <v>0</v>
      </c>
      <c r="AZ42" s="100">
        <f>SUM($D$42:$AY$42)</f>
        <v>54635580</v>
      </c>
    </row>
    <row r="43" spans="1:52">
      <c r="A43" s="110"/>
      <c r="B43" s="178" t="s">
        <v>351</v>
      </c>
      <c r="C43" s="110"/>
      <c r="D43" s="110">
        <v>917259.50066368061</v>
      </c>
      <c r="E43" s="110">
        <v>185850.02018805465</v>
      </c>
      <c r="F43" s="110">
        <v>0</v>
      </c>
      <c r="G43" s="110">
        <v>1617690.7499999998</v>
      </c>
      <c r="H43" s="110">
        <v>1472557.5201880548</v>
      </c>
      <c r="I43" s="110">
        <v>185850.02018805465</v>
      </c>
      <c r="J43" s="110">
        <v>1472557.5201880548</v>
      </c>
      <c r="K43" s="110">
        <v>0</v>
      </c>
      <c r="L43" s="110">
        <v>1617690.7499999998</v>
      </c>
      <c r="M43" s="110">
        <v>1472557.5201880548</v>
      </c>
      <c r="N43" s="110">
        <v>185850.02018805465</v>
      </c>
      <c r="O43" s="110">
        <v>1472557.5201880548</v>
      </c>
      <c r="P43" s="110">
        <v>185850.02018805465</v>
      </c>
      <c r="Q43" s="110">
        <v>1472557.5201880548</v>
      </c>
      <c r="R43" s="110">
        <v>185850.02018805465</v>
      </c>
      <c r="S43" s="110">
        <v>1472557.5201880548</v>
      </c>
      <c r="T43" s="110">
        <v>185850.02018805465</v>
      </c>
      <c r="U43" s="110">
        <v>1472557.5201880548</v>
      </c>
      <c r="V43" s="110">
        <v>185850.02018805465</v>
      </c>
      <c r="W43" s="110">
        <v>1472557.5201880548</v>
      </c>
      <c r="X43" s="110">
        <v>185850.02018805465</v>
      </c>
      <c r="Y43" s="110">
        <v>0</v>
      </c>
      <c r="Z43" s="110">
        <v>1617690.7499999998</v>
      </c>
      <c r="AA43" s="110">
        <v>1472557.5201880548</v>
      </c>
      <c r="AB43" s="110">
        <v>185850.02018805465</v>
      </c>
      <c r="AC43" s="110">
        <v>1472557.5201880548</v>
      </c>
      <c r="AD43" s="110">
        <v>185850.02018805465</v>
      </c>
      <c r="AE43" s="110">
        <v>1472557.5201880548</v>
      </c>
      <c r="AF43" s="110">
        <v>185850.02018805465</v>
      </c>
      <c r="AG43" s="110">
        <v>1472557.5201880548</v>
      </c>
      <c r="AH43" s="110">
        <v>185850.02018805465</v>
      </c>
      <c r="AI43" s="110">
        <v>1472557.5201880548</v>
      </c>
      <c r="AJ43" s="110">
        <v>185850.02018805465</v>
      </c>
      <c r="AK43" s="110">
        <v>1472557.5201880548</v>
      </c>
      <c r="AL43" s="110">
        <v>185850.02018805465</v>
      </c>
      <c r="AM43" s="110">
        <v>1472557.5201880548</v>
      </c>
      <c r="AN43" s="110">
        <v>185850.02018805465</v>
      </c>
      <c r="AO43" s="110">
        <v>1472557.5201880548</v>
      </c>
      <c r="AP43" s="110">
        <v>185850.02018805465</v>
      </c>
      <c r="AQ43" s="110">
        <v>1472557.5201880548</v>
      </c>
      <c r="AR43" s="110">
        <v>185850.02018805465</v>
      </c>
      <c r="AS43" s="110">
        <v>1472557.5201880548</v>
      </c>
      <c r="AT43" s="110">
        <v>185850.02018805465</v>
      </c>
      <c r="AU43" s="110">
        <v>1472557.5201880548</v>
      </c>
      <c r="AV43" s="110">
        <v>185850.02018805465</v>
      </c>
      <c r="AW43" s="110">
        <v>1472557.5201880548</v>
      </c>
      <c r="AX43" s="110">
        <v>185850.02018805465</v>
      </c>
      <c r="AY43" s="110">
        <v>1472557.5201880548</v>
      </c>
      <c r="AZ43" s="100">
        <f>SUM($D$43:$AY$43)</f>
        <v>40411040.078373946</v>
      </c>
    </row>
    <row r="44" spans="1:52">
      <c r="A44" s="135" t="s">
        <v>59</v>
      </c>
      <c r="B44" s="135" t="s">
        <v>341</v>
      </c>
      <c r="C44" s="124"/>
      <c r="D44" s="124">
        <f>D$21*shipping_manufacturing!$H$28/100</f>
        <v>0</v>
      </c>
      <c r="E44" s="124">
        <f>E$21*shipping_manufacturing!$H$28/100</f>
        <v>0</v>
      </c>
      <c r="F44" s="124">
        <f>F$21*shipping_manufacturing!$H$28/100</f>
        <v>0</v>
      </c>
      <c r="G44" s="124">
        <f>G$21*shipping_manufacturing!$H$28/100</f>
        <v>0</v>
      </c>
      <c r="H44" s="124">
        <f>H$21*shipping_manufacturing!$H$28/100</f>
        <v>0</v>
      </c>
      <c r="I44" s="124">
        <f>I$21*shipping_manufacturing!$H$28/100</f>
        <v>0</v>
      </c>
      <c r="J44" s="124">
        <f>J$21*shipping_manufacturing!$H$28/100</f>
        <v>0</v>
      </c>
      <c r="K44" s="124">
        <f>K$21*shipping_manufacturing!$H$28/100</f>
        <v>0</v>
      </c>
      <c r="L44" s="124">
        <f>L$21*shipping_manufacturing!$H$28/100</f>
        <v>0</v>
      </c>
      <c r="M44" s="124">
        <f>M$21*shipping_manufacturing!$H$28/100</f>
        <v>0</v>
      </c>
      <c r="N44" s="124">
        <f>N$21*shipping_manufacturing!$H$28/100</f>
        <v>0</v>
      </c>
      <c r="O44" s="124">
        <f>O$21*shipping_manufacturing!$H$28/100</f>
        <v>0</v>
      </c>
      <c r="P44" s="124">
        <f>P$21*shipping_manufacturing!$H$28/100</f>
        <v>0</v>
      </c>
      <c r="Q44" s="124">
        <f>Q$21*shipping_manufacturing!$H$28/100</f>
        <v>0</v>
      </c>
      <c r="R44" s="124">
        <f>R$21*shipping_manufacturing!$H$28/100</f>
        <v>0</v>
      </c>
      <c r="S44" s="124">
        <f>S$21*shipping_manufacturing!$H$28/100</f>
        <v>0</v>
      </c>
      <c r="T44" s="124">
        <f>T$21*shipping_manufacturing!$H$28/100</f>
        <v>0</v>
      </c>
      <c r="U44" s="124">
        <f>U$21*shipping_manufacturing!$H$28/100</f>
        <v>0</v>
      </c>
      <c r="V44" s="124">
        <f>V$21*shipping_manufacturing!$H$28/100</f>
        <v>0</v>
      </c>
      <c r="W44" s="124">
        <f>W$21*shipping_manufacturing!$H$28/100</f>
        <v>0</v>
      </c>
      <c r="X44" s="124">
        <f>X$21*shipping_manufacturing!$H$28/100</f>
        <v>0</v>
      </c>
      <c r="Y44" s="124">
        <f>Y$21*shipping_manufacturing!$H$28/100</f>
        <v>0</v>
      </c>
      <c r="Z44" s="124">
        <f>Z$21*shipping_manufacturing!$H$28/100</f>
        <v>0</v>
      </c>
      <c r="AA44" s="124">
        <f>AA$21*shipping_manufacturing!$H$28/100</f>
        <v>0</v>
      </c>
      <c r="AB44" s="124">
        <f>AB$21*shipping_manufacturing!$H$28/100</f>
        <v>0</v>
      </c>
      <c r="AC44" s="124">
        <f>AC$21*shipping_manufacturing!$H$28/100</f>
        <v>0</v>
      </c>
      <c r="AD44" s="124">
        <f>AD$21*shipping_manufacturing!$H$28/100</f>
        <v>0</v>
      </c>
      <c r="AE44" s="124">
        <f>AE$21*shipping_manufacturing!$H$28/100</f>
        <v>0</v>
      </c>
      <c r="AF44" s="124">
        <f>AF$21*shipping_manufacturing!$H$28/100</f>
        <v>0</v>
      </c>
      <c r="AG44" s="124">
        <f>AG$21*shipping_manufacturing!$H$28/100</f>
        <v>0</v>
      </c>
      <c r="AH44" s="124">
        <f>AH$21*shipping_manufacturing!$H$28/100</f>
        <v>0</v>
      </c>
      <c r="AI44" s="124">
        <f>AI$21*shipping_manufacturing!$H$28/100</f>
        <v>0</v>
      </c>
      <c r="AJ44" s="124">
        <f>AJ$21*shipping_manufacturing!$H$28/100</f>
        <v>0</v>
      </c>
      <c r="AK44" s="124">
        <f>AK$21*shipping_manufacturing!$H$28/100</f>
        <v>0</v>
      </c>
      <c r="AL44" s="124">
        <f>AL$21*shipping_manufacturing!$H$28/100</f>
        <v>0</v>
      </c>
      <c r="AM44" s="124">
        <f>AM$21*shipping_manufacturing!$H$28/100</f>
        <v>0</v>
      </c>
      <c r="AN44" s="124">
        <f>AN$21*shipping_manufacturing!$H$28/100</f>
        <v>0</v>
      </c>
      <c r="AO44" s="124">
        <f>AO$21*shipping_manufacturing!$H$28/100</f>
        <v>0</v>
      </c>
      <c r="AP44" s="124">
        <f>AP$21*shipping_manufacturing!$H$28/100</f>
        <v>0</v>
      </c>
      <c r="AQ44" s="124">
        <f>AQ$21*shipping_manufacturing!$H$28/100</f>
        <v>0</v>
      </c>
      <c r="AR44" s="124">
        <f>AR$21*shipping_manufacturing!$H$28/100</f>
        <v>0</v>
      </c>
      <c r="AS44" s="124">
        <f>AS$21*shipping_manufacturing!$H$28/100</f>
        <v>0</v>
      </c>
      <c r="AT44" s="124">
        <f>AT$21*shipping_manufacturing!$H$28/100</f>
        <v>0</v>
      </c>
      <c r="AU44" s="124">
        <f>AU$21*shipping_manufacturing!$H$28/100</f>
        <v>0</v>
      </c>
      <c r="AV44" s="124">
        <f>AV$21*shipping_manufacturing!$H$28/100</f>
        <v>0</v>
      </c>
      <c r="AW44" s="124">
        <f>AW$21*shipping_manufacturing!$H$28/100</f>
        <v>0</v>
      </c>
      <c r="AX44" s="124">
        <f>AX$21*shipping_manufacturing!$H$28/100</f>
        <v>0</v>
      </c>
      <c r="AY44" s="124">
        <f>AY$21*shipping_manufacturing!$H$28/100</f>
        <v>0</v>
      </c>
    </row>
    <row r="45" spans="1:52">
      <c r="A45" s="113" t="s">
        <v>340</v>
      </c>
      <c r="B45" s="165" t="s">
        <v>342</v>
      </c>
      <c r="C45" s="110"/>
      <c r="D45" s="110">
        <f>D$22*shipping_manufacturing!$I$28/100</f>
        <v>0</v>
      </c>
      <c r="E45" s="110">
        <f>E$22*shipping_manufacturing!$I$28/100</f>
        <v>0</v>
      </c>
      <c r="F45" s="110">
        <f>F$22*shipping_manufacturing!$I$28/100</f>
        <v>0</v>
      </c>
      <c r="G45" s="110">
        <f>G$22*shipping_manufacturing!$I$28/100</f>
        <v>0</v>
      </c>
      <c r="H45" s="110">
        <f>H$22*shipping_manufacturing!$I$28/100</f>
        <v>0</v>
      </c>
      <c r="I45" s="110">
        <f>I$22*shipping_manufacturing!$I$28/100</f>
        <v>0</v>
      </c>
      <c r="J45" s="110">
        <f>J$22*shipping_manufacturing!$I$28/100</f>
        <v>0</v>
      </c>
      <c r="K45" s="110">
        <f>K$22*shipping_manufacturing!$I$28/100</f>
        <v>0</v>
      </c>
      <c r="L45" s="110">
        <f>L$22*shipping_manufacturing!$I$28/100</f>
        <v>0</v>
      </c>
      <c r="M45" s="110">
        <f>M$22*shipping_manufacturing!$I$28/100</f>
        <v>0</v>
      </c>
      <c r="N45" s="110">
        <f>N$22*shipping_manufacturing!$I$28/100</f>
        <v>0</v>
      </c>
      <c r="O45" s="110">
        <f>O$22*shipping_manufacturing!$I$28/100</f>
        <v>0</v>
      </c>
      <c r="P45" s="110">
        <f>P$22*shipping_manufacturing!$I$28/100</f>
        <v>0</v>
      </c>
      <c r="Q45" s="110">
        <f>Q$22*shipping_manufacturing!$I$28/100</f>
        <v>0</v>
      </c>
      <c r="R45" s="110">
        <f>R$22*shipping_manufacturing!$I$28/100</f>
        <v>0</v>
      </c>
      <c r="S45" s="110">
        <f>S$22*shipping_manufacturing!$I$28/100</f>
        <v>0</v>
      </c>
      <c r="T45" s="110">
        <f>T$22*shipping_manufacturing!$I$28/100</f>
        <v>0</v>
      </c>
      <c r="U45" s="110">
        <f>U$22*shipping_manufacturing!$I$28/100</f>
        <v>0</v>
      </c>
      <c r="V45" s="110">
        <f>V$22*shipping_manufacturing!$I$28/100</f>
        <v>0</v>
      </c>
      <c r="W45" s="110">
        <f>W$22*shipping_manufacturing!$I$28/100</f>
        <v>0</v>
      </c>
      <c r="X45" s="110">
        <f>X$22*shipping_manufacturing!$I$28/100</f>
        <v>0</v>
      </c>
      <c r="Y45" s="110">
        <f>Y$22*shipping_manufacturing!$I$28/100</f>
        <v>0</v>
      </c>
      <c r="Z45" s="110">
        <f>Z$22*shipping_manufacturing!$I$28/100</f>
        <v>0</v>
      </c>
      <c r="AA45" s="110">
        <f>AA$22*shipping_manufacturing!$I$28/100</f>
        <v>0</v>
      </c>
      <c r="AB45" s="110">
        <f>AB$22*shipping_manufacturing!$I$28/100</f>
        <v>0</v>
      </c>
      <c r="AC45" s="110">
        <f>AC$22*shipping_manufacturing!$I$28/100</f>
        <v>0</v>
      </c>
      <c r="AD45" s="110">
        <f>AD$22*shipping_manufacturing!$I$28/100</f>
        <v>0</v>
      </c>
      <c r="AE45" s="110">
        <f>AE$22*shipping_manufacturing!$I$28/100</f>
        <v>0</v>
      </c>
      <c r="AF45" s="110">
        <f>AF$22*shipping_manufacturing!$I$28/100</f>
        <v>0</v>
      </c>
      <c r="AG45" s="110">
        <f>AG$22*shipping_manufacturing!$I$28/100</f>
        <v>0</v>
      </c>
      <c r="AH45" s="110">
        <f>AH$22*shipping_manufacturing!$I$28/100</f>
        <v>0</v>
      </c>
      <c r="AI45" s="110">
        <f>AI$22*shipping_manufacturing!$I$28/100</f>
        <v>0</v>
      </c>
      <c r="AJ45" s="110">
        <f>AJ$22*shipping_manufacturing!$I$28/100</f>
        <v>0</v>
      </c>
      <c r="AK45" s="110">
        <f>AK$22*shipping_manufacturing!$I$28/100</f>
        <v>0</v>
      </c>
      <c r="AL45" s="110">
        <f>AL$22*shipping_manufacturing!$I$28/100</f>
        <v>0</v>
      </c>
      <c r="AM45" s="110">
        <f>AM$22*shipping_manufacturing!$I$28/100</f>
        <v>0</v>
      </c>
      <c r="AN45" s="110">
        <f>AN$22*shipping_manufacturing!$I$28/100</f>
        <v>0</v>
      </c>
      <c r="AO45" s="110">
        <f>AO$22*shipping_manufacturing!$I$28/100</f>
        <v>0</v>
      </c>
      <c r="AP45" s="110">
        <f>AP$22*shipping_manufacturing!$I$28/100</f>
        <v>0</v>
      </c>
      <c r="AQ45" s="110">
        <f>AQ$22*shipping_manufacturing!$I$28/100</f>
        <v>0</v>
      </c>
      <c r="AR45" s="110">
        <f>AR$22*shipping_manufacturing!$I$28/100</f>
        <v>0</v>
      </c>
      <c r="AS45" s="110">
        <f>AS$22*shipping_manufacturing!$I$28/100</f>
        <v>0</v>
      </c>
      <c r="AT45" s="110">
        <f>AT$22*shipping_manufacturing!$I$28/100</f>
        <v>0</v>
      </c>
      <c r="AU45" s="110">
        <f>AU$22*shipping_manufacturing!$I$28/100</f>
        <v>0</v>
      </c>
      <c r="AV45" s="110">
        <f>AV$22*shipping_manufacturing!$I$28/100</f>
        <v>0</v>
      </c>
      <c r="AW45" s="110">
        <f>AW$22*shipping_manufacturing!$I$28/100</f>
        <v>0</v>
      </c>
      <c r="AX45" s="110">
        <f>AX$22*shipping_manufacturing!$I$28/100</f>
        <v>0</v>
      </c>
      <c r="AY45" s="110">
        <f>AY$22*shipping_manufacturing!$I$28/100</f>
        <v>0</v>
      </c>
    </row>
    <row r="46" spans="1:52">
      <c r="A46" s="110">
        <v>495</v>
      </c>
      <c r="B46" s="165" t="s">
        <v>343</v>
      </c>
      <c r="C46" s="110"/>
      <c r="D46" s="110">
        <f>SUM(D44:D45)</f>
        <v>0</v>
      </c>
      <c r="E46" s="110">
        <f t="shared" ref="E46:AY46" si="14">SUM(E44:E45)</f>
        <v>0</v>
      </c>
      <c r="F46" s="110">
        <f t="shared" si="14"/>
        <v>0</v>
      </c>
      <c r="G46" s="110">
        <f t="shared" si="14"/>
        <v>0</v>
      </c>
      <c r="H46" s="110">
        <f t="shared" si="14"/>
        <v>0</v>
      </c>
      <c r="I46" s="110">
        <f t="shared" si="14"/>
        <v>0</v>
      </c>
      <c r="J46" s="110">
        <f t="shared" si="14"/>
        <v>0</v>
      </c>
      <c r="K46" s="110">
        <f t="shared" si="14"/>
        <v>0</v>
      </c>
      <c r="L46" s="110">
        <f t="shared" si="14"/>
        <v>0</v>
      </c>
      <c r="M46" s="110">
        <f t="shared" si="14"/>
        <v>0</v>
      </c>
      <c r="N46" s="110">
        <f t="shared" si="14"/>
        <v>0</v>
      </c>
      <c r="O46" s="110">
        <f t="shared" si="14"/>
        <v>0</v>
      </c>
      <c r="P46" s="110">
        <f t="shared" si="14"/>
        <v>0</v>
      </c>
      <c r="Q46" s="110">
        <f t="shared" si="14"/>
        <v>0</v>
      </c>
      <c r="R46" s="110">
        <f t="shared" si="14"/>
        <v>0</v>
      </c>
      <c r="S46" s="110">
        <f t="shared" si="14"/>
        <v>0</v>
      </c>
      <c r="T46" s="110">
        <f t="shared" si="14"/>
        <v>0</v>
      </c>
      <c r="U46" s="110">
        <f t="shared" si="14"/>
        <v>0</v>
      </c>
      <c r="V46" s="110">
        <f t="shared" si="14"/>
        <v>0</v>
      </c>
      <c r="W46" s="110">
        <f t="shared" si="14"/>
        <v>0</v>
      </c>
      <c r="X46" s="110">
        <f t="shared" si="14"/>
        <v>0</v>
      </c>
      <c r="Y46" s="110">
        <f t="shared" si="14"/>
        <v>0</v>
      </c>
      <c r="Z46" s="110">
        <f t="shared" si="14"/>
        <v>0</v>
      </c>
      <c r="AA46" s="110">
        <f t="shared" si="14"/>
        <v>0</v>
      </c>
      <c r="AB46" s="110">
        <f t="shared" si="14"/>
        <v>0</v>
      </c>
      <c r="AC46" s="110">
        <f t="shared" si="14"/>
        <v>0</v>
      </c>
      <c r="AD46" s="110">
        <f t="shared" si="14"/>
        <v>0</v>
      </c>
      <c r="AE46" s="110">
        <f t="shared" si="14"/>
        <v>0</v>
      </c>
      <c r="AF46" s="110">
        <f t="shared" si="14"/>
        <v>0</v>
      </c>
      <c r="AG46" s="110">
        <f t="shared" si="14"/>
        <v>0</v>
      </c>
      <c r="AH46" s="110">
        <f t="shared" si="14"/>
        <v>0</v>
      </c>
      <c r="AI46" s="110">
        <f t="shared" si="14"/>
        <v>0</v>
      </c>
      <c r="AJ46" s="110">
        <f t="shared" si="14"/>
        <v>0</v>
      </c>
      <c r="AK46" s="110">
        <f t="shared" si="14"/>
        <v>0</v>
      </c>
      <c r="AL46" s="110">
        <f t="shared" si="14"/>
        <v>0</v>
      </c>
      <c r="AM46" s="110">
        <f t="shared" si="14"/>
        <v>0</v>
      </c>
      <c r="AN46" s="110">
        <f t="shared" si="14"/>
        <v>0</v>
      </c>
      <c r="AO46" s="110">
        <f t="shared" si="14"/>
        <v>0</v>
      </c>
      <c r="AP46" s="110">
        <f t="shared" si="14"/>
        <v>0</v>
      </c>
      <c r="AQ46" s="110">
        <f t="shared" si="14"/>
        <v>0</v>
      </c>
      <c r="AR46" s="110">
        <f t="shared" si="14"/>
        <v>0</v>
      </c>
      <c r="AS46" s="110">
        <f t="shared" si="14"/>
        <v>0</v>
      </c>
      <c r="AT46" s="110">
        <f t="shared" si="14"/>
        <v>0</v>
      </c>
      <c r="AU46" s="110">
        <f t="shared" si="14"/>
        <v>0</v>
      </c>
      <c r="AV46" s="110">
        <f t="shared" si="14"/>
        <v>0</v>
      </c>
      <c r="AW46" s="110">
        <f t="shared" si="14"/>
        <v>0</v>
      </c>
      <c r="AX46" s="110">
        <f t="shared" si="14"/>
        <v>0</v>
      </c>
      <c r="AY46" s="110">
        <f t="shared" si="14"/>
        <v>0</v>
      </c>
    </row>
    <row r="47" spans="1:52">
      <c r="A47" s="110"/>
      <c r="B47" s="165" t="s">
        <v>344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2">
      <c r="A48" s="110"/>
      <c r="B48" s="165" t="s">
        <v>345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2">
      <c r="A49" s="110"/>
      <c r="B49" s="165" t="s">
        <v>346</v>
      </c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2">
      <c r="A50" s="110"/>
      <c r="B50" s="165" t="s">
        <v>347</v>
      </c>
      <c r="C50" s="110"/>
      <c r="D50" s="110">
        <f>D44-D47</f>
        <v>0</v>
      </c>
      <c r="E50" s="110">
        <f t="shared" ref="E50:AY50" si="15">E44-E47</f>
        <v>0</v>
      </c>
      <c r="F50" s="110">
        <f t="shared" si="15"/>
        <v>0</v>
      </c>
      <c r="G50" s="110">
        <f t="shared" si="15"/>
        <v>0</v>
      </c>
      <c r="H50" s="110">
        <f t="shared" si="15"/>
        <v>0</v>
      </c>
      <c r="I50" s="110">
        <f t="shared" si="15"/>
        <v>0</v>
      </c>
      <c r="J50" s="110">
        <f t="shared" si="15"/>
        <v>0</v>
      </c>
      <c r="K50" s="110">
        <f t="shared" si="15"/>
        <v>0</v>
      </c>
      <c r="L50" s="110">
        <f t="shared" si="15"/>
        <v>0</v>
      </c>
      <c r="M50" s="110">
        <f t="shared" si="15"/>
        <v>0</v>
      </c>
      <c r="N50" s="110">
        <f t="shared" si="15"/>
        <v>0</v>
      </c>
      <c r="O50" s="110">
        <f t="shared" si="15"/>
        <v>0</v>
      </c>
      <c r="P50" s="110">
        <f t="shared" si="15"/>
        <v>0</v>
      </c>
      <c r="Q50" s="110">
        <f t="shared" si="15"/>
        <v>0</v>
      </c>
      <c r="R50" s="110">
        <f t="shared" si="15"/>
        <v>0</v>
      </c>
      <c r="S50" s="110">
        <f t="shared" si="15"/>
        <v>0</v>
      </c>
      <c r="T50" s="110">
        <f t="shared" si="15"/>
        <v>0</v>
      </c>
      <c r="U50" s="110">
        <f t="shared" si="15"/>
        <v>0</v>
      </c>
      <c r="V50" s="110">
        <f t="shared" si="15"/>
        <v>0</v>
      </c>
      <c r="W50" s="110">
        <f t="shared" si="15"/>
        <v>0</v>
      </c>
      <c r="X50" s="110">
        <f t="shared" si="15"/>
        <v>0</v>
      </c>
      <c r="Y50" s="110">
        <f t="shared" si="15"/>
        <v>0</v>
      </c>
      <c r="Z50" s="110">
        <f t="shared" si="15"/>
        <v>0</v>
      </c>
      <c r="AA50" s="110">
        <f t="shared" si="15"/>
        <v>0</v>
      </c>
      <c r="AB50" s="110">
        <f t="shared" si="15"/>
        <v>0</v>
      </c>
      <c r="AC50" s="110">
        <f t="shared" si="15"/>
        <v>0</v>
      </c>
      <c r="AD50" s="110">
        <f t="shared" si="15"/>
        <v>0</v>
      </c>
      <c r="AE50" s="110">
        <f t="shared" si="15"/>
        <v>0</v>
      </c>
      <c r="AF50" s="110">
        <f t="shared" si="15"/>
        <v>0</v>
      </c>
      <c r="AG50" s="110">
        <f t="shared" si="15"/>
        <v>0</v>
      </c>
      <c r="AH50" s="110">
        <f t="shared" si="15"/>
        <v>0</v>
      </c>
      <c r="AI50" s="110">
        <f t="shared" si="15"/>
        <v>0</v>
      </c>
      <c r="AJ50" s="110">
        <f t="shared" si="15"/>
        <v>0</v>
      </c>
      <c r="AK50" s="110">
        <f t="shared" si="15"/>
        <v>0</v>
      </c>
      <c r="AL50" s="110">
        <f t="shared" si="15"/>
        <v>0</v>
      </c>
      <c r="AM50" s="110">
        <f t="shared" si="15"/>
        <v>0</v>
      </c>
      <c r="AN50" s="110">
        <f t="shared" si="15"/>
        <v>0</v>
      </c>
      <c r="AO50" s="110">
        <f t="shared" si="15"/>
        <v>0</v>
      </c>
      <c r="AP50" s="110">
        <f t="shared" si="15"/>
        <v>0</v>
      </c>
      <c r="AQ50" s="110">
        <f t="shared" si="15"/>
        <v>0</v>
      </c>
      <c r="AR50" s="110">
        <f t="shared" si="15"/>
        <v>0</v>
      </c>
      <c r="AS50" s="110">
        <f t="shared" si="15"/>
        <v>0</v>
      </c>
      <c r="AT50" s="110">
        <f t="shared" si="15"/>
        <v>0</v>
      </c>
      <c r="AU50" s="110">
        <f t="shared" si="15"/>
        <v>0</v>
      </c>
      <c r="AV50" s="110">
        <f t="shared" si="15"/>
        <v>0</v>
      </c>
      <c r="AW50" s="110">
        <f t="shared" si="15"/>
        <v>0</v>
      </c>
      <c r="AX50" s="110">
        <f t="shared" si="15"/>
        <v>0</v>
      </c>
      <c r="AY50" s="110">
        <f t="shared" si="15"/>
        <v>0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2</v>
      </c>
      <c r="E52" s="110">
        <v>1</v>
      </c>
      <c r="F52" s="110">
        <v>2</v>
      </c>
      <c r="G52" s="110">
        <v>2</v>
      </c>
      <c r="H52" s="110">
        <v>1</v>
      </c>
      <c r="I52" s="110">
        <v>1</v>
      </c>
      <c r="J52" s="110">
        <v>1</v>
      </c>
      <c r="K52" s="110">
        <v>1</v>
      </c>
      <c r="L52" s="110">
        <v>1</v>
      </c>
      <c r="M52" s="110">
        <v>1</v>
      </c>
      <c r="N52" s="110">
        <v>1</v>
      </c>
      <c r="O52" s="110">
        <v>1</v>
      </c>
      <c r="P52" s="110">
        <v>3</v>
      </c>
      <c r="Q52" s="110">
        <v>1</v>
      </c>
      <c r="R52" s="110">
        <v>1</v>
      </c>
      <c r="S52" s="110">
        <v>1</v>
      </c>
      <c r="T52" s="110">
        <v>1</v>
      </c>
      <c r="U52" s="110">
        <v>2</v>
      </c>
      <c r="V52" s="110">
        <v>2</v>
      </c>
      <c r="W52" s="110">
        <v>1</v>
      </c>
      <c r="X52" s="110">
        <v>1</v>
      </c>
      <c r="Y52" s="110">
        <v>2</v>
      </c>
      <c r="Z52" s="110">
        <v>1</v>
      </c>
      <c r="AA52" s="110">
        <v>2</v>
      </c>
      <c r="AB52" s="110">
        <v>3</v>
      </c>
      <c r="AC52" s="110">
        <v>3</v>
      </c>
      <c r="AD52" s="110">
        <v>1</v>
      </c>
      <c r="AE52" s="110">
        <v>1</v>
      </c>
      <c r="AF52" s="110">
        <v>2</v>
      </c>
      <c r="AG52" s="110">
        <v>2</v>
      </c>
      <c r="AH52" s="110">
        <v>1</v>
      </c>
      <c r="AI52" s="110">
        <v>3</v>
      </c>
      <c r="AJ52" s="110">
        <v>2</v>
      </c>
      <c r="AK52" s="110">
        <v>1</v>
      </c>
      <c r="AL52" s="110">
        <v>2</v>
      </c>
      <c r="AM52" s="110">
        <v>1</v>
      </c>
      <c r="AN52" s="110">
        <v>1</v>
      </c>
      <c r="AO52" s="110">
        <v>1</v>
      </c>
      <c r="AP52" s="110">
        <v>1</v>
      </c>
      <c r="AQ52" s="110">
        <v>1</v>
      </c>
      <c r="AR52" s="110">
        <v>1</v>
      </c>
      <c r="AS52" s="110">
        <v>1</v>
      </c>
      <c r="AT52" s="110">
        <v>1</v>
      </c>
      <c r="AU52" s="110">
        <v>1</v>
      </c>
      <c r="AV52" s="110">
        <v>1</v>
      </c>
      <c r="AW52" s="110">
        <v>2</v>
      </c>
      <c r="AX52" s="110">
        <v>1</v>
      </c>
      <c r="AY52" s="110">
        <v>1</v>
      </c>
    </row>
    <row r="53" spans="1:52">
      <c r="A53" s="110"/>
      <c r="B53" s="178" t="s">
        <v>350</v>
      </c>
      <c r="C53" s="110"/>
      <c r="D53" s="110">
        <v>0</v>
      </c>
      <c r="E53" s="110">
        <v>0</v>
      </c>
      <c r="F53" s="110">
        <v>0</v>
      </c>
      <c r="G53" s="110">
        <v>0</v>
      </c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0">
        <v>0</v>
      </c>
      <c r="U53" s="110">
        <v>0</v>
      </c>
      <c r="V53" s="110">
        <v>0</v>
      </c>
      <c r="W53" s="110">
        <v>0</v>
      </c>
      <c r="X53" s="110">
        <v>0</v>
      </c>
      <c r="Y53" s="110">
        <v>0</v>
      </c>
      <c r="Z53" s="110">
        <v>0</v>
      </c>
      <c r="AA53" s="110">
        <v>0</v>
      </c>
      <c r="AB53" s="110">
        <v>0</v>
      </c>
      <c r="AC53" s="110">
        <v>0</v>
      </c>
      <c r="AD53" s="110">
        <v>0</v>
      </c>
      <c r="AE53" s="110">
        <v>0</v>
      </c>
      <c r="AF53" s="110">
        <v>0</v>
      </c>
      <c r="AG53" s="110">
        <v>0</v>
      </c>
      <c r="AH53" s="110">
        <v>0</v>
      </c>
      <c r="AI53" s="110">
        <v>0</v>
      </c>
      <c r="AJ53" s="110">
        <v>0</v>
      </c>
      <c r="AK53" s="110">
        <v>0</v>
      </c>
      <c r="AL53" s="110">
        <v>0</v>
      </c>
      <c r="AM53" s="110">
        <v>0</v>
      </c>
      <c r="AN53" s="110">
        <v>0</v>
      </c>
      <c r="AO53" s="110">
        <v>0</v>
      </c>
      <c r="AP53" s="110">
        <v>0</v>
      </c>
      <c r="AQ53" s="110">
        <v>0</v>
      </c>
      <c r="AR53" s="110">
        <v>0</v>
      </c>
      <c r="AS53" s="110">
        <v>0</v>
      </c>
      <c r="AT53" s="110">
        <v>0</v>
      </c>
      <c r="AU53" s="110">
        <v>0</v>
      </c>
      <c r="AV53" s="110">
        <v>0</v>
      </c>
      <c r="AW53" s="110">
        <v>0</v>
      </c>
      <c r="AX53" s="110">
        <v>0</v>
      </c>
      <c r="AY53" s="110">
        <v>0</v>
      </c>
      <c r="AZ53" s="100">
        <f>SUM($D$53:$AY$53)</f>
        <v>0</v>
      </c>
    </row>
    <row r="54" spans="1:52">
      <c r="A54" s="125"/>
      <c r="B54" s="140" t="s">
        <v>351</v>
      </c>
      <c r="C54" s="125"/>
      <c r="D54" s="125">
        <v>0</v>
      </c>
      <c r="E54" s="125">
        <v>0</v>
      </c>
      <c r="F54" s="125">
        <v>0</v>
      </c>
      <c r="G54" s="125">
        <v>0</v>
      </c>
      <c r="H54" s="125">
        <v>0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>
        <v>0</v>
      </c>
      <c r="T54" s="125">
        <v>0</v>
      </c>
      <c r="U54" s="125">
        <v>0</v>
      </c>
      <c r="V54" s="125">
        <v>0</v>
      </c>
      <c r="W54" s="125">
        <v>0</v>
      </c>
      <c r="X54" s="125">
        <v>0</v>
      </c>
      <c r="Y54" s="125">
        <v>0</v>
      </c>
      <c r="Z54" s="125">
        <v>0</v>
      </c>
      <c r="AA54" s="125">
        <v>0</v>
      </c>
      <c r="AB54" s="125">
        <v>0</v>
      </c>
      <c r="AC54" s="125">
        <v>0</v>
      </c>
      <c r="AD54" s="125">
        <v>0</v>
      </c>
      <c r="AE54" s="125">
        <v>0</v>
      </c>
      <c r="AF54" s="125">
        <v>0</v>
      </c>
      <c r="AG54" s="125">
        <v>0</v>
      </c>
      <c r="AH54" s="125">
        <v>0</v>
      </c>
      <c r="AI54" s="125">
        <v>0</v>
      </c>
      <c r="AJ54" s="125">
        <v>0</v>
      </c>
      <c r="AK54" s="125">
        <v>0</v>
      </c>
      <c r="AL54" s="125">
        <v>0</v>
      </c>
      <c r="AM54" s="125">
        <v>0</v>
      </c>
      <c r="AN54" s="125">
        <v>0</v>
      </c>
      <c r="AO54" s="125">
        <v>0</v>
      </c>
      <c r="AP54" s="125">
        <v>0</v>
      </c>
      <c r="AQ54" s="125">
        <v>0</v>
      </c>
      <c r="AR54" s="125">
        <v>0</v>
      </c>
      <c r="AS54" s="125">
        <v>0</v>
      </c>
      <c r="AT54" s="125">
        <v>0</v>
      </c>
      <c r="AU54" s="125">
        <v>0</v>
      </c>
      <c r="AV54" s="125">
        <v>0</v>
      </c>
      <c r="AW54" s="125">
        <v>0</v>
      </c>
      <c r="AX54" s="125">
        <v>0</v>
      </c>
      <c r="AY54" s="125">
        <v>0</v>
      </c>
      <c r="AZ54" s="100">
        <f>SUM($D$54:$AY$54)</f>
        <v>0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0"/>
  <sheetViews>
    <sheetView workbookViewId="0">
      <pane xSplit="2" ySplit="7" topLeftCell="C164" activePane="bottomRight" state="frozen"/>
      <selection pane="topRight"/>
      <selection pane="bottomLeft"/>
      <selection pane="bottomRight" activeCell="C185" sqref="C185:C256"/>
    </sheetView>
  </sheetViews>
  <sheetFormatPr baseColWidth="10" defaultColWidth="8.83203125" defaultRowHeight="12" x14ac:dyDescent="0"/>
  <cols>
    <col min="1" max="1" width="14.6640625" style="100" customWidth="1"/>
    <col min="2" max="2" width="12.6640625" style="100" customWidth="1"/>
    <col min="3" max="16384" width="8.83203125" style="100"/>
  </cols>
  <sheetData>
    <row r="1" spans="1:53">
      <c r="A1" s="102" t="s">
        <v>284</v>
      </c>
    </row>
    <row r="2" spans="1:53">
      <c r="A2" s="100" t="s">
        <v>285</v>
      </c>
      <c r="B2" s="107" t="s">
        <v>22</v>
      </c>
    </row>
    <row r="3" spans="1:53">
      <c r="A3" s="100" t="s">
        <v>286</v>
      </c>
      <c r="B3" s="108">
        <v>46000</v>
      </c>
      <c r="C3" s="109"/>
    </row>
    <row r="4" spans="1:53">
      <c r="B4" s="110"/>
      <c r="C4" s="110"/>
    </row>
    <row r="5" spans="1:53">
      <c r="C5" s="111" t="s">
        <v>287</v>
      </c>
    </row>
    <row r="6" spans="1:53"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  <c r="K6" s="112">
        <v>8</v>
      </c>
      <c r="L6" s="112">
        <v>9</v>
      </c>
      <c r="M6" s="112">
        <v>10</v>
      </c>
      <c r="N6" s="112">
        <v>11</v>
      </c>
      <c r="O6" s="112">
        <v>12</v>
      </c>
      <c r="P6" s="112">
        <v>13</v>
      </c>
      <c r="Q6" s="112">
        <v>14</v>
      </c>
      <c r="R6" s="112">
        <v>15</v>
      </c>
      <c r="S6" s="112">
        <v>16</v>
      </c>
      <c r="T6" s="112">
        <v>17</v>
      </c>
      <c r="U6" s="112">
        <v>18</v>
      </c>
      <c r="V6" s="112">
        <v>19</v>
      </c>
      <c r="W6" s="112">
        <v>20</v>
      </c>
      <c r="X6" s="112">
        <v>21</v>
      </c>
      <c r="Y6" s="112">
        <v>22</v>
      </c>
      <c r="Z6" s="112">
        <v>23</v>
      </c>
      <c r="AA6" s="112">
        <v>24</v>
      </c>
      <c r="AB6" s="112">
        <v>25</v>
      </c>
      <c r="AC6" s="112">
        <v>26</v>
      </c>
      <c r="AD6" s="112">
        <v>27</v>
      </c>
      <c r="AE6" s="112">
        <v>28</v>
      </c>
      <c r="AF6" s="112">
        <v>29</v>
      </c>
      <c r="AG6" s="112">
        <v>30</v>
      </c>
      <c r="AH6" s="112">
        <v>31</v>
      </c>
      <c r="AI6" s="112">
        <v>32</v>
      </c>
      <c r="AJ6" s="112">
        <v>33</v>
      </c>
      <c r="AK6" s="112">
        <v>34</v>
      </c>
      <c r="AL6" s="112">
        <v>35</v>
      </c>
      <c r="AM6" s="112">
        <v>36</v>
      </c>
      <c r="AN6" s="112">
        <v>37</v>
      </c>
      <c r="AO6" s="112">
        <v>38</v>
      </c>
      <c r="AP6" s="112">
        <v>39</v>
      </c>
      <c r="AQ6" s="112">
        <v>40</v>
      </c>
      <c r="AR6" s="112">
        <v>41</v>
      </c>
      <c r="AS6" s="112">
        <v>42</v>
      </c>
      <c r="AT6" s="112">
        <v>43</v>
      </c>
      <c r="AU6" s="112">
        <v>44</v>
      </c>
      <c r="AV6" s="112">
        <v>45</v>
      </c>
      <c r="AW6" s="112">
        <v>46</v>
      </c>
      <c r="AX6" s="112">
        <v>47</v>
      </c>
      <c r="AY6" s="112">
        <v>48</v>
      </c>
    </row>
    <row r="7" spans="1:53">
      <c r="B7" s="110"/>
      <c r="C7" s="113" t="s">
        <v>288</v>
      </c>
      <c r="D7" s="112" t="s">
        <v>289</v>
      </c>
      <c r="E7" s="112" t="s">
        <v>289</v>
      </c>
      <c r="F7" s="112" t="s">
        <v>289</v>
      </c>
      <c r="G7" s="112" t="s">
        <v>289</v>
      </c>
      <c r="H7" s="112" t="s">
        <v>289</v>
      </c>
      <c r="I7" s="112" t="s">
        <v>289</v>
      </c>
      <c r="J7" s="112" t="s">
        <v>289</v>
      </c>
      <c r="K7" s="112" t="s">
        <v>289</v>
      </c>
      <c r="L7" s="112" t="s">
        <v>289</v>
      </c>
      <c r="M7" s="112" t="s">
        <v>289</v>
      </c>
      <c r="N7" s="112" t="s">
        <v>289</v>
      </c>
      <c r="O7" s="112" t="s">
        <v>289</v>
      </c>
      <c r="P7" s="112" t="s">
        <v>289</v>
      </c>
      <c r="Q7" s="112" t="s">
        <v>289</v>
      </c>
      <c r="R7" s="112" t="s">
        <v>289</v>
      </c>
      <c r="S7" s="112" t="s">
        <v>289</v>
      </c>
      <c r="T7" s="112" t="s">
        <v>289</v>
      </c>
      <c r="U7" s="112" t="s">
        <v>289</v>
      </c>
      <c r="V7" s="112" t="s">
        <v>289</v>
      </c>
      <c r="W7" s="112" t="s">
        <v>289</v>
      </c>
      <c r="X7" s="112" t="s">
        <v>289</v>
      </c>
      <c r="Y7" s="112" t="s">
        <v>289</v>
      </c>
      <c r="Z7" s="112" t="s">
        <v>289</v>
      </c>
      <c r="AA7" s="112" t="s">
        <v>289</v>
      </c>
      <c r="AB7" s="112" t="s">
        <v>289</v>
      </c>
      <c r="AC7" s="112" t="s">
        <v>289</v>
      </c>
      <c r="AD7" s="112" t="s">
        <v>289</v>
      </c>
      <c r="AE7" s="112" t="s">
        <v>289</v>
      </c>
      <c r="AF7" s="112" t="s">
        <v>289</v>
      </c>
      <c r="AG7" s="112" t="s">
        <v>289</v>
      </c>
      <c r="AH7" s="112" t="s">
        <v>289</v>
      </c>
      <c r="AI7" s="112" t="s">
        <v>289</v>
      </c>
      <c r="AJ7" s="112" t="s">
        <v>289</v>
      </c>
      <c r="AK7" s="112" t="s">
        <v>289</v>
      </c>
      <c r="AL7" s="112" t="s">
        <v>289</v>
      </c>
      <c r="AM7" s="112" t="s">
        <v>289</v>
      </c>
      <c r="AN7" s="112" t="s">
        <v>289</v>
      </c>
      <c r="AO7" s="112" t="s">
        <v>289</v>
      </c>
      <c r="AP7" s="112" t="s">
        <v>289</v>
      </c>
      <c r="AQ7" s="112" t="s">
        <v>289</v>
      </c>
      <c r="AR7" s="112" t="s">
        <v>289</v>
      </c>
      <c r="AS7" s="112" t="s">
        <v>289</v>
      </c>
      <c r="AT7" s="112" t="s">
        <v>289</v>
      </c>
      <c r="AU7" s="112" t="s">
        <v>289</v>
      </c>
      <c r="AV7" s="112" t="s">
        <v>289</v>
      </c>
      <c r="AW7" s="112" t="s">
        <v>289</v>
      </c>
      <c r="AX7" s="112" t="s">
        <v>289</v>
      </c>
      <c r="AY7" s="111" t="s">
        <v>290</v>
      </c>
      <c r="AZ7" s="111" t="s">
        <v>291</v>
      </c>
    </row>
    <row r="8" spans="1:53">
      <c r="A8" s="102" t="s">
        <v>292</v>
      </c>
      <c r="B8" s="114"/>
      <c r="AY8" s="110"/>
    </row>
    <row r="9" spans="1:53">
      <c r="A9" s="115" t="s">
        <v>125</v>
      </c>
      <c r="B9" s="116">
        <v>1</v>
      </c>
      <c r="C9" s="117" t="s">
        <v>293</v>
      </c>
      <c r="D9" s="117">
        <v>2297.9708840043463</v>
      </c>
      <c r="E9" s="117">
        <v>2297.9708840043463</v>
      </c>
      <c r="F9" s="117">
        <v>2297.9708840043463</v>
      </c>
      <c r="G9" s="117">
        <v>2297.9708840043463</v>
      </c>
      <c r="H9" s="117">
        <v>2297.9708840043463</v>
      </c>
      <c r="I9" s="117">
        <v>2297.9708840043463</v>
      </c>
      <c r="J9" s="117">
        <v>2297.9708840043463</v>
      </c>
      <c r="K9" s="117">
        <v>2297.9708840043463</v>
      </c>
      <c r="L9" s="117">
        <v>2297.9708840043463</v>
      </c>
      <c r="M9" s="117">
        <v>2297.9708840043463</v>
      </c>
      <c r="N9" s="117">
        <v>2297.9708840043463</v>
      </c>
      <c r="O9" s="117">
        <v>2297.9708840043463</v>
      </c>
      <c r="P9" s="117">
        <v>2297.9708840043463</v>
      </c>
      <c r="Q9" s="117">
        <v>2297.9708840043463</v>
      </c>
      <c r="R9" s="117">
        <v>2297.9708840043463</v>
      </c>
      <c r="S9" s="117">
        <v>2297.9708840043463</v>
      </c>
      <c r="T9" s="117">
        <v>2297.9708840043463</v>
      </c>
      <c r="U9" s="117">
        <v>2297.9708840043463</v>
      </c>
      <c r="V9" s="117">
        <v>2297.9708840043463</v>
      </c>
      <c r="W9" s="117">
        <v>2297.9708840043463</v>
      </c>
      <c r="X9" s="117">
        <v>2297.9708840043463</v>
      </c>
      <c r="Y9" s="117">
        <v>2297.9708840043463</v>
      </c>
      <c r="Z9" s="117">
        <v>2297.9708840043463</v>
      </c>
      <c r="AA9" s="117">
        <v>2297.9708840043463</v>
      </c>
      <c r="AB9" s="117">
        <v>2297.9708840043463</v>
      </c>
      <c r="AC9" s="117">
        <v>2297.9708840043463</v>
      </c>
      <c r="AD9" s="117">
        <v>2297.9708840043463</v>
      </c>
      <c r="AE9" s="117">
        <v>2297.9708840043463</v>
      </c>
      <c r="AF9" s="117">
        <v>2297.9708840043463</v>
      </c>
      <c r="AG9" s="117">
        <v>2297.9708840043463</v>
      </c>
      <c r="AH9" s="117">
        <v>2297.9708840043463</v>
      </c>
      <c r="AI9" s="117">
        <v>2297.9708840043463</v>
      </c>
      <c r="AJ9" s="117">
        <v>2297.9708840043463</v>
      </c>
      <c r="AK9" s="117">
        <v>2297.9708840043463</v>
      </c>
      <c r="AL9" s="117">
        <v>2297.9708840043463</v>
      </c>
      <c r="AM9" s="117">
        <v>2297.9708840043463</v>
      </c>
      <c r="AN9" s="117">
        <v>2297.9708840043463</v>
      </c>
      <c r="AO9" s="117">
        <v>2297.9708840043463</v>
      </c>
      <c r="AP9" s="117">
        <v>2297.9708840043463</v>
      </c>
      <c r="AQ9" s="117">
        <v>2297.9708840043463</v>
      </c>
      <c r="AR9" s="117">
        <v>2297.9708840043463</v>
      </c>
      <c r="AS9" s="117">
        <v>2297.9708840043463</v>
      </c>
      <c r="AT9" s="117">
        <v>2297.9708840043463</v>
      </c>
      <c r="AU9" s="117">
        <v>2297.9708840043463</v>
      </c>
      <c r="AV9" s="117">
        <v>2297.9708840043463</v>
      </c>
      <c r="AW9" s="117">
        <v>2297.9708840043463</v>
      </c>
      <c r="AX9" s="117">
        <v>2297.9708840043463</v>
      </c>
      <c r="AY9" s="117">
        <v>2297.9708840043463</v>
      </c>
    </row>
    <row r="10" spans="1:53">
      <c r="A10" s="118" t="s">
        <v>133</v>
      </c>
      <c r="B10" s="119">
        <v>1</v>
      </c>
      <c r="C10" s="106" t="s">
        <v>293</v>
      </c>
      <c r="D10" s="100">
        <v>241.49999999999997</v>
      </c>
      <c r="E10" s="100">
        <v>1450.5445150389614</v>
      </c>
      <c r="F10" s="100">
        <v>1815.7695993380721</v>
      </c>
      <c r="G10" s="100">
        <v>267.76959933807217</v>
      </c>
      <c r="H10" s="100">
        <v>3234.5708756199583</v>
      </c>
      <c r="I10" s="100">
        <v>0</v>
      </c>
      <c r="J10" s="100">
        <v>1815.7695993380721</v>
      </c>
      <c r="K10" s="100">
        <v>87.370875619958454</v>
      </c>
      <c r="L10" s="100">
        <v>543.76959933807211</v>
      </c>
      <c r="M10" s="100">
        <v>1539.7695993380721</v>
      </c>
      <c r="N10" s="100">
        <v>1999.4952912138135</v>
      </c>
      <c r="O10" s="100">
        <v>1359.3708756199585</v>
      </c>
      <c r="P10" s="100">
        <v>1987.4952912138135</v>
      </c>
      <c r="Q10" s="100">
        <v>1539.7695993380721</v>
      </c>
      <c r="R10" s="100">
        <v>543.76959933807211</v>
      </c>
      <c r="S10" s="100">
        <v>1723.4952912138135</v>
      </c>
      <c r="T10" s="100">
        <v>1999.4952912138135</v>
      </c>
      <c r="U10" s="100">
        <v>1359.3708756199585</v>
      </c>
      <c r="V10" s="100">
        <v>1999.4952912138135</v>
      </c>
      <c r="W10" s="100">
        <v>1635.3708756199585</v>
      </c>
      <c r="X10" s="100">
        <v>531.76959933807211</v>
      </c>
      <c r="Y10" s="100">
        <v>1731.7256918757414</v>
      </c>
      <c r="Z10" s="100">
        <v>543.76959933807211</v>
      </c>
      <c r="AA10" s="100">
        <v>1635.3708756199585</v>
      </c>
      <c r="AB10" s="100">
        <v>543.76959933807211</v>
      </c>
      <c r="AC10" s="100">
        <v>1723.4952912138135</v>
      </c>
      <c r="AD10" s="100">
        <v>543.76959933807211</v>
      </c>
      <c r="AE10" s="100">
        <v>1999.4952912138135</v>
      </c>
      <c r="AF10" s="100">
        <v>543.76959933807211</v>
      </c>
      <c r="AG10" s="100">
        <v>1539.7695993380721</v>
      </c>
      <c r="AH10" s="100">
        <v>1987.4952912138135</v>
      </c>
      <c r="AI10" s="100">
        <v>1539.7695993380721</v>
      </c>
      <c r="AJ10" s="100">
        <v>1999.4952912138135</v>
      </c>
      <c r="AK10" s="100">
        <v>1539.7695993380721</v>
      </c>
      <c r="AL10" s="100">
        <v>1999.4952912138135</v>
      </c>
      <c r="AM10" s="100">
        <v>1723.4952912138135</v>
      </c>
      <c r="AN10" s="100">
        <v>543.76959933807211</v>
      </c>
      <c r="AO10" s="100">
        <v>1543.0965674956999</v>
      </c>
      <c r="AP10" s="100">
        <v>1987.4952912138135</v>
      </c>
      <c r="AQ10" s="100">
        <v>1999.4952912138135</v>
      </c>
      <c r="AR10" s="100">
        <v>543.76959933807211</v>
      </c>
      <c r="AS10" s="100">
        <v>1819.0965674956999</v>
      </c>
      <c r="AT10" s="100">
        <v>543.76959933807211</v>
      </c>
      <c r="AU10" s="100">
        <v>1723.4952912138135</v>
      </c>
      <c r="AV10" s="100">
        <v>276</v>
      </c>
      <c r="AW10" s="100">
        <v>1815.7695993380721</v>
      </c>
      <c r="AX10" s="100">
        <v>1819.0965674956999</v>
      </c>
      <c r="AY10" s="100">
        <v>1723.4952912138135</v>
      </c>
      <c r="AZ10" s="100">
        <v>543.76959933807211</v>
      </c>
    </row>
    <row r="11" spans="1:53">
      <c r="B11" s="119">
        <v>2</v>
      </c>
      <c r="C11" s="106" t="s">
        <v>293</v>
      </c>
      <c r="D11" s="100">
        <v>0</v>
      </c>
      <c r="H11" s="100">
        <v>276</v>
      </c>
      <c r="J11" s="100">
        <v>1731.7256918757414</v>
      </c>
      <c r="K11" s="100">
        <v>0</v>
      </c>
      <c r="L11" s="100">
        <v>456.39872371811367</v>
      </c>
      <c r="M11" s="100">
        <v>0</v>
      </c>
      <c r="N11" s="100">
        <v>1875.1999999999998</v>
      </c>
      <c r="P11" s="100">
        <v>640.12441559385502</v>
      </c>
      <c r="Q11" s="100">
        <v>12</v>
      </c>
      <c r="R11" s="100">
        <v>459.7256918757414</v>
      </c>
      <c r="S11" s="100">
        <v>1455.7256918757414</v>
      </c>
      <c r="T11" s="100">
        <v>276</v>
      </c>
      <c r="U11" s="100">
        <v>0</v>
      </c>
      <c r="V11" s="100">
        <v>459.7256918757414</v>
      </c>
      <c r="X11" s="100">
        <v>183.7256918757414</v>
      </c>
      <c r="Y11" s="100">
        <v>1455.7256918757414</v>
      </c>
      <c r="Z11" s="100">
        <v>0</v>
      </c>
      <c r="AB11" s="100">
        <v>1779.5987237181134</v>
      </c>
      <c r="AC11" s="100">
        <v>1455.7256918757414</v>
      </c>
      <c r="AE11" s="100">
        <v>1455.7256918757414</v>
      </c>
      <c r="AG11" s="100">
        <v>1455.7256918757414</v>
      </c>
      <c r="AH11" s="100">
        <v>459.7256918757414</v>
      </c>
      <c r="AI11" s="100">
        <v>12</v>
      </c>
      <c r="AJ11" s="100">
        <v>459.7256918757414</v>
      </c>
      <c r="AL11" s="100">
        <v>459.7256918757414</v>
      </c>
      <c r="AO11" s="100">
        <v>1455.7256918757414</v>
      </c>
      <c r="AP11" s="100">
        <v>456.39872371811367</v>
      </c>
      <c r="AQ11" s="100">
        <v>12</v>
      </c>
      <c r="AS11" s="100">
        <v>1455.7256918757414</v>
      </c>
      <c r="AT11" s="100">
        <v>180.39872371811367</v>
      </c>
      <c r="AU11" s="100">
        <v>1455.7256918757414</v>
      </c>
      <c r="AW11" s="100">
        <v>1455.7256918757414</v>
      </c>
      <c r="AY11" s="100">
        <v>180.39872371811367</v>
      </c>
      <c r="AZ11" s="100">
        <v>276</v>
      </c>
      <c r="BA11" s="100">
        <v>1455.7256918757414</v>
      </c>
    </row>
    <row r="12" spans="1:53">
      <c r="B12" s="120">
        <v>3</v>
      </c>
      <c r="C12" s="106" t="s">
        <v>293</v>
      </c>
      <c r="H12" s="100">
        <v>183.7256918757414</v>
      </c>
      <c r="J12" s="100">
        <v>180.39872371811367</v>
      </c>
      <c r="L12" s="100">
        <v>183.7256918757414</v>
      </c>
      <c r="M12" s="100">
        <v>1455.7256918757414</v>
      </c>
      <c r="P12" s="100">
        <v>0</v>
      </c>
      <c r="W12" s="100">
        <v>180.39872371811367</v>
      </c>
      <c r="Y12" s="100">
        <v>180.39872371811367</v>
      </c>
      <c r="Z12" s="100">
        <v>12</v>
      </c>
      <c r="AE12" s="100">
        <v>276</v>
      </c>
      <c r="AN12" s="100">
        <v>0</v>
      </c>
      <c r="AO12" s="100">
        <v>276</v>
      </c>
      <c r="AV12" s="100">
        <v>0</v>
      </c>
      <c r="AW12" s="100">
        <v>276</v>
      </c>
      <c r="AY12" s="100">
        <v>183.7256918757414</v>
      </c>
    </row>
    <row r="13" spans="1:53">
      <c r="B13" s="120">
        <v>4</v>
      </c>
      <c r="C13" s="106" t="s">
        <v>293</v>
      </c>
    </row>
    <row r="14" spans="1:53">
      <c r="A14" s="115" t="s">
        <v>134</v>
      </c>
      <c r="B14" s="121">
        <v>1</v>
      </c>
      <c r="C14" s="117" t="s">
        <v>293</v>
      </c>
      <c r="D14" s="117">
        <v>621.90914198043242</v>
      </c>
      <c r="E14" s="117">
        <f t="shared" ref="E14:AZ14" si="0">D$172*SUM(D$122:D$169)</f>
        <v>2123.5959812954711</v>
      </c>
      <c r="F14" s="117">
        <f t="shared" si="0"/>
        <v>2619.6534867459363</v>
      </c>
      <c r="G14" s="117">
        <f t="shared" si="0"/>
        <v>2964.5614463907546</v>
      </c>
      <c r="H14" s="117">
        <f t="shared" si="0"/>
        <v>3012.2474562845746</v>
      </c>
      <c r="I14" s="117">
        <f t="shared" si="0"/>
        <v>3387.3280099091216</v>
      </c>
      <c r="J14" s="117">
        <f t="shared" si="0"/>
        <v>3264.2571594101428</v>
      </c>
      <c r="K14" s="117">
        <f t="shared" si="0"/>
        <v>3546.6103376580809</v>
      </c>
      <c r="L14" s="117">
        <f t="shared" si="0"/>
        <v>3369.6603912890578</v>
      </c>
      <c r="M14" s="117">
        <f t="shared" si="0"/>
        <v>3372.9889428492065</v>
      </c>
      <c r="N14" s="117">
        <f t="shared" si="0"/>
        <v>3543.83134352653</v>
      </c>
      <c r="O14" s="117">
        <f t="shared" si="0"/>
        <v>3746.068701769113</v>
      </c>
      <c r="P14" s="117">
        <f t="shared" si="0"/>
        <v>3623.72124067297</v>
      </c>
      <c r="Q14" s="117">
        <f t="shared" si="0"/>
        <v>3675.2662035125468</v>
      </c>
      <c r="R14" s="117">
        <f t="shared" si="0"/>
        <v>3596.2713210635902</v>
      </c>
      <c r="S14" s="117">
        <f t="shared" si="0"/>
        <v>3492.7321506037692</v>
      </c>
      <c r="T14" s="117">
        <f t="shared" si="0"/>
        <v>3618.0621037176647</v>
      </c>
      <c r="U14" s="117">
        <f t="shared" si="0"/>
        <v>3609.6028027303719</v>
      </c>
      <c r="V14" s="117">
        <f t="shared" si="0"/>
        <v>3519.6111370448839</v>
      </c>
      <c r="W14" s="117">
        <f t="shared" si="0"/>
        <v>3581.3989197764618</v>
      </c>
      <c r="X14" s="117">
        <f t="shared" si="0"/>
        <v>3564.0264077760212</v>
      </c>
      <c r="Y14" s="117">
        <f t="shared" si="0"/>
        <v>3439.5125670229568</v>
      </c>
      <c r="Z14" s="117">
        <f t="shared" si="0"/>
        <v>3644.3628295580916</v>
      </c>
      <c r="AA14" s="117">
        <f t="shared" si="0"/>
        <v>3484.1214900451773</v>
      </c>
      <c r="AB14" s="117">
        <f t="shared" si="0"/>
        <v>3488.1647333676165</v>
      </c>
      <c r="AC14" s="117">
        <f t="shared" si="0"/>
        <v>3568.2454922388115</v>
      </c>
      <c r="AD14" s="117">
        <f t="shared" si="0"/>
        <v>3702.1892614110934</v>
      </c>
      <c r="AE14" s="117">
        <f t="shared" si="0"/>
        <v>3511.3693366135599</v>
      </c>
      <c r="AF14" s="117">
        <f t="shared" si="0"/>
        <v>3701.9590503856862</v>
      </c>
      <c r="AG14" s="117">
        <f t="shared" si="0"/>
        <v>3497.0539647967043</v>
      </c>
      <c r="AH14" s="117">
        <f t="shared" si="0"/>
        <v>3610.4119462742565</v>
      </c>
      <c r="AI14" s="117">
        <f t="shared" si="0"/>
        <v>3640.8648319885488</v>
      </c>
      <c r="AJ14" s="117">
        <f t="shared" si="0"/>
        <v>3565.0882075738155</v>
      </c>
      <c r="AK14" s="117">
        <f t="shared" si="0"/>
        <v>3610.6045787734133</v>
      </c>
      <c r="AL14" s="117">
        <f t="shared" si="0"/>
        <v>3547.5687404105984</v>
      </c>
      <c r="AM14" s="117">
        <f t="shared" si="0"/>
        <v>3572.9817396833764</v>
      </c>
      <c r="AN14" s="117">
        <f t="shared" si="0"/>
        <v>3519.7348041139962</v>
      </c>
      <c r="AO14" s="117">
        <f t="shared" si="0"/>
        <v>3392.2944281167447</v>
      </c>
      <c r="AP14" s="117">
        <f t="shared" si="0"/>
        <v>3591.1981627581408</v>
      </c>
      <c r="AQ14" s="117">
        <f t="shared" si="0"/>
        <v>3616.9214550020961</v>
      </c>
      <c r="AR14" s="117">
        <f t="shared" si="0"/>
        <v>3606.9837777470079</v>
      </c>
      <c r="AS14" s="117">
        <f t="shared" si="0"/>
        <v>3448.4198927583989</v>
      </c>
      <c r="AT14" s="117">
        <f t="shared" si="0"/>
        <v>3620.461127706496</v>
      </c>
      <c r="AU14" s="117">
        <f t="shared" si="0"/>
        <v>3483.6910707290785</v>
      </c>
      <c r="AV14" s="117">
        <f t="shared" si="0"/>
        <v>3622.0609160186095</v>
      </c>
      <c r="AW14" s="117">
        <f t="shared" si="0"/>
        <v>3402.1773363984039</v>
      </c>
      <c r="AX14" s="117">
        <f t="shared" si="0"/>
        <v>3595.1652482461641</v>
      </c>
      <c r="AY14" s="117">
        <f t="shared" si="0"/>
        <v>3545.5365824920423</v>
      </c>
      <c r="AZ14" s="110">
        <f t="shared" si="0"/>
        <v>3563.4427009441201</v>
      </c>
      <c r="BA14" s="107">
        <f>SUM($E14:$AZ14)</f>
        <v>166824.08181720125</v>
      </c>
    </row>
    <row r="15" spans="1:53">
      <c r="A15" s="122" t="s">
        <v>123</v>
      </c>
      <c r="B15" s="123">
        <v>1</v>
      </c>
      <c r="C15" s="124" t="s">
        <v>293</v>
      </c>
      <c r="D15" s="124">
        <v>4593.6691693700996</v>
      </c>
      <c r="E15" s="124">
        <v>3715.7411181318216</v>
      </c>
      <c r="F15" s="124">
        <v>3807.0473892065993</v>
      </c>
      <c r="G15" s="124">
        <v>3420.0473892065993</v>
      </c>
      <c r="H15" s="124">
        <v>4139.476513586641</v>
      </c>
      <c r="I15" s="124">
        <v>3320.0473892065993</v>
      </c>
      <c r="J15" s="124">
        <v>3807.0473892065993</v>
      </c>
      <c r="K15" s="124">
        <v>3352.6765135866408</v>
      </c>
      <c r="L15" s="124">
        <v>3489.0473892065993</v>
      </c>
      <c r="M15" s="124">
        <v>3738.0473892065993</v>
      </c>
      <c r="N15" s="124">
        <v>3852.9788121755346</v>
      </c>
      <c r="O15" s="124">
        <v>3670.6765135866408</v>
      </c>
      <c r="P15" s="124">
        <v>3849.9788121755346</v>
      </c>
      <c r="Q15" s="124">
        <v>3738.0473892065993</v>
      </c>
      <c r="R15" s="124">
        <v>3489.0473892065993</v>
      </c>
      <c r="S15" s="124">
        <v>3783.9788121755346</v>
      </c>
      <c r="T15" s="124">
        <v>3852.9788121755346</v>
      </c>
      <c r="U15" s="124">
        <v>3670.6765135866408</v>
      </c>
      <c r="V15" s="124">
        <v>3852.9788121755346</v>
      </c>
      <c r="W15" s="124">
        <v>3739.6765135866408</v>
      </c>
      <c r="X15" s="124">
        <v>3486.0473892065993</v>
      </c>
      <c r="Y15" s="124">
        <v>3752.9788121755346</v>
      </c>
      <c r="Z15" s="124">
        <v>3489.0473892065993</v>
      </c>
      <c r="AA15" s="124">
        <v>3739.6765135866408</v>
      </c>
      <c r="AB15" s="124">
        <v>3489.0473892065993</v>
      </c>
      <c r="AC15" s="124">
        <v>3783.9788121755346</v>
      </c>
      <c r="AD15" s="124">
        <v>3489.0473892065993</v>
      </c>
      <c r="AE15" s="124">
        <v>3852.9788121755346</v>
      </c>
      <c r="AF15" s="124">
        <v>3489.0473892065993</v>
      </c>
      <c r="AG15" s="124">
        <v>3738.0473892065993</v>
      </c>
      <c r="AH15" s="124">
        <v>3849.9788121755346</v>
      </c>
      <c r="AI15" s="124">
        <v>3738.0473892065993</v>
      </c>
      <c r="AJ15" s="124">
        <v>3852.9788121755346</v>
      </c>
      <c r="AK15" s="124">
        <v>3738.0473892065993</v>
      </c>
      <c r="AL15" s="124">
        <v>3852.9788121755346</v>
      </c>
      <c r="AM15" s="124">
        <v>3783.9788121755346</v>
      </c>
      <c r="AN15" s="124">
        <v>3489.0473892065993</v>
      </c>
      <c r="AO15" s="124">
        <v>3716.6079365555761</v>
      </c>
      <c r="AP15" s="124">
        <v>3849.9788121755346</v>
      </c>
      <c r="AQ15" s="124">
        <v>3852.9788121755346</v>
      </c>
      <c r="AR15" s="124">
        <v>3489.0473892065993</v>
      </c>
      <c r="AS15" s="124">
        <v>3785.6079365555761</v>
      </c>
      <c r="AT15" s="124">
        <v>3489.0473892065993</v>
      </c>
      <c r="AU15" s="124">
        <v>3783.9788121755346</v>
      </c>
      <c r="AV15" s="124">
        <v>3389.0473892065993</v>
      </c>
      <c r="AW15" s="124">
        <v>3807.0473892065993</v>
      </c>
      <c r="AX15" s="124">
        <v>3785.6079365555761</v>
      </c>
      <c r="AY15" s="124">
        <v>3783.9788121755346</v>
      </c>
      <c r="AZ15" s="100">
        <v>168.99999999999994</v>
      </c>
    </row>
    <row r="16" spans="1:53">
      <c r="A16" s="110"/>
      <c r="B16" s="119">
        <v>2</v>
      </c>
      <c r="C16" s="109" t="s">
        <v>293</v>
      </c>
      <c r="D16" s="106">
        <v>0</v>
      </c>
      <c r="E16" s="110"/>
      <c r="F16" s="110"/>
      <c r="G16" s="110"/>
      <c r="H16" s="110">
        <v>68.999999999999986</v>
      </c>
      <c r="I16" s="110"/>
      <c r="J16" s="110">
        <v>432.93142296893524</v>
      </c>
      <c r="K16" s="110">
        <v>0</v>
      </c>
      <c r="L16" s="110">
        <v>136.37087561995841</v>
      </c>
      <c r="M16" s="110">
        <v>0</v>
      </c>
      <c r="N16" s="110">
        <v>468.7999999999999</v>
      </c>
      <c r="O16" s="110"/>
      <c r="P16" s="110">
        <v>182.30229858889371</v>
      </c>
      <c r="Q16" s="110">
        <v>3</v>
      </c>
      <c r="R16" s="110">
        <v>114.93142296893528</v>
      </c>
      <c r="S16" s="110">
        <v>363.93142296893524</v>
      </c>
      <c r="T16" s="110">
        <v>68.999999999999986</v>
      </c>
      <c r="U16" s="110">
        <v>0</v>
      </c>
      <c r="V16" s="110">
        <v>114.93142296893528</v>
      </c>
      <c r="W16" s="110"/>
      <c r="X16" s="110">
        <v>45.931422968935294</v>
      </c>
      <c r="Y16" s="110">
        <v>363.93142296893524</v>
      </c>
      <c r="Z16" s="110">
        <v>0</v>
      </c>
      <c r="AA16" s="110"/>
      <c r="AB16" s="110">
        <v>467.17087561995834</v>
      </c>
      <c r="AC16" s="110">
        <v>363.93142296893524</v>
      </c>
      <c r="AD16" s="110"/>
      <c r="AE16" s="110">
        <v>363.93142296893524</v>
      </c>
      <c r="AF16" s="110"/>
      <c r="AG16" s="110">
        <v>363.93142296893524</v>
      </c>
      <c r="AH16" s="110">
        <v>114.93142296893528</v>
      </c>
      <c r="AI16" s="110">
        <v>3</v>
      </c>
      <c r="AJ16" s="110">
        <v>114.93142296893528</v>
      </c>
      <c r="AK16" s="110"/>
      <c r="AL16" s="110">
        <v>114.93142296893528</v>
      </c>
      <c r="AM16" s="110"/>
      <c r="AN16" s="110"/>
      <c r="AO16" s="110">
        <v>363.93142296893524</v>
      </c>
      <c r="AP16" s="110">
        <v>136.37087561995841</v>
      </c>
      <c r="AQ16" s="110">
        <v>3</v>
      </c>
      <c r="AR16" s="110"/>
      <c r="AS16" s="110">
        <v>363.93142296893524</v>
      </c>
      <c r="AT16" s="110">
        <v>67.370875619958426</v>
      </c>
      <c r="AU16" s="110">
        <v>363.93142296893524</v>
      </c>
      <c r="AV16" s="110"/>
      <c r="AW16" s="110">
        <v>363.93142296893524</v>
      </c>
      <c r="AX16" s="110"/>
      <c r="AY16" s="110">
        <v>67.370875619958426</v>
      </c>
      <c r="AZ16" s="100">
        <v>68.999999999999986</v>
      </c>
      <c r="BA16" s="100">
        <v>363.93142296893524</v>
      </c>
    </row>
    <row r="17" spans="1:51">
      <c r="A17" s="110"/>
      <c r="B17" s="119">
        <v>3</v>
      </c>
      <c r="C17" s="109" t="s">
        <v>293</v>
      </c>
      <c r="D17" s="106"/>
      <c r="E17" s="110"/>
      <c r="F17" s="110"/>
      <c r="G17" s="110"/>
      <c r="H17" s="110">
        <v>45.931422968935294</v>
      </c>
      <c r="I17" s="110"/>
      <c r="J17" s="110">
        <v>67.370875619958426</v>
      </c>
      <c r="K17" s="110"/>
      <c r="L17" s="110">
        <v>45.931422968935294</v>
      </c>
      <c r="M17" s="110">
        <v>363.93142296893524</v>
      </c>
      <c r="N17" s="110"/>
      <c r="O17" s="110"/>
      <c r="P17" s="110">
        <v>0</v>
      </c>
      <c r="Q17" s="110"/>
      <c r="R17" s="110"/>
      <c r="S17" s="110"/>
      <c r="T17" s="110"/>
      <c r="U17" s="110"/>
      <c r="V17" s="110"/>
      <c r="W17" s="110">
        <v>67.370875619958426</v>
      </c>
      <c r="X17" s="110"/>
      <c r="Y17" s="110">
        <v>67.370875619958426</v>
      </c>
      <c r="Z17" s="110">
        <v>3</v>
      </c>
      <c r="AA17" s="110"/>
      <c r="AB17" s="110"/>
      <c r="AC17" s="110"/>
      <c r="AD17" s="110"/>
      <c r="AE17" s="110">
        <v>68.999999999999986</v>
      </c>
      <c r="AF17" s="110"/>
      <c r="AG17" s="110"/>
      <c r="AH17" s="110"/>
      <c r="AI17" s="110"/>
      <c r="AJ17" s="110"/>
      <c r="AK17" s="110"/>
      <c r="AL17" s="110"/>
      <c r="AM17" s="110"/>
      <c r="AN17" s="110">
        <v>0</v>
      </c>
      <c r="AO17" s="110">
        <v>68.999999999999986</v>
      </c>
      <c r="AP17" s="110"/>
      <c r="AQ17" s="110"/>
      <c r="AR17" s="110"/>
      <c r="AS17" s="110"/>
      <c r="AT17" s="110"/>
      <c r="AU17" s="110"/>
      <c r="AV17" s="110">
        <v>0</v>
      </c>
      <c r="AW17" s="110">
        <v>68.999999999999986</v>
      </c>
      <c r="AX17" s="110"/>
      <c r="AY17" s="110">
        <v>45.931422968935294</v>
      </c>
    </row>
    <row r="18" spans="1:51">
      <c r="A18" s="125"/>
      <c r="B18" s="116">
        <v>4</v>
      </c>
      <c r="C18" s="125" t="s">
        <v>293</v>
      </c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</row>
    <row r="20" spans="1:51">
      <c r="A20" s="102" t="s">
        <v>294</v>
      </c>
    </row>
    <row r="21" spans="1:51">
      <c r="A21" s="126" t="s">
        <v>125</v>
      </c>
      <c r="B21" s="123">
        <v>1</v>
      </c>
      <c r="C21" s="124" t="s">
        <v>293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>
        <v>382.57406937206423</v>
      </c>
      <c r="N21" s="124">
        <v>1699.4702874581258</v>
      </c>
      <c r="O21" s="124">
        <v>1671.5672429289095</v>
      </c>
      <c r="P21" s="124">
        <v>2297.9708840043463</v>
      </c>
      <c r="Q21" s="124">
        <v>2006.487691315747</v>
      </c>
      <c r="R21" s="124">
        <v>1709.2503636614547</v>
      </c>
      <c r="S21" s="124">
        <v>2177.1542919734288</v>
      </c>
      <c r="T21" s="124">
        <v>2297.9708840043463</v>
      </c>
      <c r="U21" s="124">
        <v>2108.0103906520403</v>
      </c>
      <c r="V21" s="124">
        <v>2297.9708840043463</v>
      </c>
      <c r="W21" s="124">
        <v>2185.9096283514655</v>
      </c>
      <c r="X21" s="124">
        <v>1659.5084852963764</v>
      </c>
      <c r="Y21" s="124">
        <v>2198.0020451211708</v>
      </c>
      <c r="Z21" s="124">
        <v>1607.0428698529772</v>
      </c>
      <c r="AA21" s="124">
        <v>1550.0384806571649</v>
      </c>
      <c r="AB21" s="124">
        <v>1682.5276801891696</v>
      </c>
      <c r="AC21" s="124">
        <v>2188.4353748621943</v>
      </c>
      <c r="AD21" s="124">
        <v>2022.7869595254135</v>
      </c>
      <c r="AE21" s="124">
        <v>2297.9708840043463</v>
      </c>
      <c r="AF21" s="124">
        <v>1712.6681664348712</v>
      </c>
      <c r="AG21" s="124">
        <v>2165.0105586532891</v>
      </c>
      <c r="AH21" s="124">
        <v>2297.9708840043463</v>
      </c>
      <c r="AI21" s="124">
        <v>2152.6395326767351</v>
      </c>
      <c r="AJ21" s="124">
        <v>2297.9708840043463</v>
      </c>
      <c r="AK21" s="124">
        <v>2173.2817353571031</v>
      </c>
      <c r="AL21" s="124">
        <v>2297.9708840043463</v>
      </c>
      <c r="AM21" s="124">
        <v>2185.3465819746557</v>
      </c>
      <c r="AN21" s="124">
        <v>1561.44610396691</v>
      </c>
      <c r="AO21" s="124">
        <v>2112.0503913305029</v>
      </c>
      <c r="AP21" s="124">
        <v>2257.5985283269765</v>
      </c>
      <c r="AQ21" s="124">
        <v>2242.8363770150218</v>
      </c>
      <c r="AR21" s="124">
        <v>1649.8041735982154</v>
      </c>
      <c r="AS21" s="124">
        <v>2169.6896216962987</v>
      </c>
      <c r="AT21" s="124">
        <v>1668.6464536477426</v>
      </c>
      <c r="AU21" s="124">
        <v>2136.6434406121662</v>
      </c>
      <c r="AV21" s="124">
        <v>1440.3878564400211</v>
      </c>
      <c r="AW21" s="124">
        <v>2095.8687139909593</v>
      </c>
      <c r="AX21" s="124">
        <v>1989.4261076010714</v>
      </c>
      <c r="AY21" s="124">
        <v>2017.9027985755979</v>
      </c>
    </row>
    <row r="22" spans="1:51">
      <c r="A22" s="109"/>
      <c r="B22" s="120">
        <v>2</v>
      </c>
      <c r="C22" s="110" t="s">
        <v>293</v>
      </c>
      <c r="D22" s="110"/>
      <c r="E22" s="110"/>
      <c r="F22" s="110"/>
      <c r="G22" s="110"/>
      <c r="H22" s="110"/>
      <c r="I22" s="110"/>
      <c r="J22" s="110"/>
      <c r="K22" s="110"/>
      <c r="L22" s="110">
        <v>1168.9793145870965</v>
      </c>
      <c r="M22" s="110">
        <v>2297.9708840043463</v>
      </c>
      <c r="N22" s="110">
        <v>1623.396814632282</v>
      </c>
      <c r="O22" s="110">
        <v>362.50059654622055</v>
      </c>
      <c r="P22" s="110">
        <v>364.40364107543678</v>
      </c>
      <c r="Q22" s="110">
        <v>0</v>
      </c>
      <c r="R22" s="110">
        <v>31.483192688599274</v>
      </c>
      <c r="S22" s="110">
        <v>302.72052034289163</v>
      </c>
      <c r="T22" s="110">
        <v>0</v>
      </c>
      <c r="U22" s="110">
        <v>0</v>
      </c>
      <c r="V22" s="110">
        <v>0</v>
      </c>
      <c r="W22" s="110">
        <v>0</v>
      </c>
      <c r="X22" s="110">
        <v>0</v>
      </c>
      <c r="Y22" s="110">
        <v>319.4623987079699</v>
      </c>
      <c r="Z22" s="110">
        <v>0</v>
      </c>
      <c r="AA22" s="110">
        <v>429.9280141513691</v>
      </c>
      <c r="AB22" s="110">
        <v>511.93240334718143</v>
      </c>
      <c r="AC22" s="110">
        <v>349.44320381517673</v>
      </c>
      <c r="AD22" s="110">
        <v>0</v>
      </c>
      <c r="AE22" s="110">
        <v>24.183924478932795</v>
      </c>
      <c r="AF22" s="110">
        <v>0</v>
      </c>
      <c r="AG22" s="110">
        <v>292.30271756947513</v>
      </c>
      <c r="AH22" s="110">
        <v>0</v>
      </c>
      <c r="AI22" s="110">
        <v>0</v>
      </c>
      <c r="AJ22" s="110">
        <v>0</v>
      </c>
      <c r="AK22" s="110">
        <v>0</v>
      </c>
      <c r="AL22" s="110">
        <v>0</v>
      </c>
      <c r="AM22" s="110">
        <v>0</v>
      </c>
      <c r="AN22" s="110">
        <v>0</v>
      </c>
      <c r="AO22" s="110">
        <v>471.52478003743636</v>
      </c>
      <c r="AP22" s="110">
        <v>0</v>
      </c>
      <c r="AQ22" s="110">
        <v>0</v>
      </c>
      <c r="AR22" s="110">
        <v>0</v>
      </c>
      <c r="AS22" s="110">
        <v>289.16671040613096</v>
      </c>
      <c r="AT22" s="110">
        <v>0</v>
      </c>
      <c r="AU22" s="110">
        <v>344.32443035660367</v>
      </c>
      <c r="AV22" s="110">
        <v>0</v>
      </c>
      <c r="AW22" s="110">
        <v>573.58302756432522</v>
      </c>
      <c r="AX22" s="110">
        <v>0</v>
      </c>
      <c r="AY22" s="110">
        <v>34.544776403274909</v>
      </c>
    </row>
    <row r="23" spans="1:51">
      <c r="A23" s="109"/>
      <c r="B23" s="127">
        <v>3</v>
      </c>
      <c r="C23" s="110" t="s">
        <v>293</v>
      </c>
      <c r="D23" s="110"/>
      <c r="E23" s="110"/>
      <c r="F23" s="110"/>
      <c r="G23" s="110"/>
      <c r="H23" s="110"/>
      <c r="I23" s="110"/>
      <c r="J23" s="110"/>
      <c r="K23" s="110">
        <v>1366.1647209664445</v>
      </c>
      <c r="L23" s="110">
        <v>2297.9708840043463</v>
      </c>
      <c r="M23" s="110">
        <v>896.99156941724982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0">
        <v>0</v>
      </c>
      <c r="U23" s="110">
        <v>0</v>
      </c>
      <c r="V23" s="110">
        <v>0</v>
      </c>
      <c r="W23" s="110">
        <v>0</v>
      </c>
      <c r="X23" s="110">
        <v>0</v>
      </c>
      <c r="Y23" s="110">
        <v>0</v>
      </c>
      <c r="Z23" s="110">
        <v>0</v>
      </c>
      <c r="AA23" s="110">
        <v>0</v>
      </c>
      <c r="AB23" s="110">
        <v>0</v>
      </c>
      <c r="AC23" s="110">
        <v>0</v>
      </c>
      <c r="AD23" s="110">
        <v>0</v>
      </c>
      <c r="AE23" s="110">
        <v>0</v>
      </c>
      <c r="AF23" s="110">
        <v>0</v>
      </c>
      <c r="AG23" s="110">
        <v>0</v>
      </c>
      <c r="AH23" s="110">
        <v>0</v>
      </c>
      <c r="AI23" s="110">
        <v>0</v>
      </c>
      <c r="AJ23" s="110">
        <v>0</v>
      </c>
      <c r="AK23" s="110">
        <v>0</v>
      </c>
      <c r="AL23" s="110">
        <v>0</v>
      </c>
      <c r="AM23" s="110">
        <v>0</v>
      </c>
      <c r="AN23" s="110">
        <v>0</v>
      </c>
      <c r="AO23" s="110">
        <v>0</v>
      </c>
      <c r="AP23" s="110">
        <v>0</v>
      </c>
      <c r="AQ23" s="110">
        <v>0</v>
      </c>
      <c r="AR23" s="110">
        <v>0</v>
      </c>
      <c r="AS23" s="110">
        <v>0</v>
      </c>
      <c r="AT23" s="110">
        <v>0</v>
      </c>
      <c r="AU23" s="110">
        <v>0</v>
      </c>
      <c r="AV23" s="110">
        <v>0</v>
      </c>
      <c r="AW23" s="110">
        <v>0</v>
      </c>
      <c r="AX23" s="110">
        <v>0</v>
      </c>
      <c r="AY23" s="110">
        <v>0</v>
      </c>
    </row>
    <row r="24" spans="1:51">
      <c r="A24" s="128"/>
      <c r="B24" s="129">
        <v>4</v>
      </c>
      <c r="C24" s="128" t="s">
        <v>293</v>
      </c>
      <c r="D24" s="125">
        <v>0</v>
      </c>
      <c r="E24" s="125">
        <v>0</v>
      </c>
      <c r="F24" s="125">
        <v>0</v>
      </c>
      <c r="G24" s="125">
        <v>0</v>
      </c>
      <c r="H24" s="125">
        <v>0</v>
      </c>
      <c r="I24" s="125">
        <v>0</v>
      </c>
      <c r="J24" s="125">
        <v>2154.3031681598454</v>
      </c>
      <c r="K24" s="125">
        <v>2141.6385998488472</v>
      </c>
      <c r="L24" s="125">
        <v>684.8061630379018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5">
        <v>0</v>
      </c>
      <c r="AG24" s="125">
        <v>0</v>
      </c>
      <c r="AH24" s="125">
        <v>0</v>
      </c>
      <c r="AI24" s="125">
        <v>0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0</v>
      </c>
      <c r="AR24" s="125">
        <v>0</v>
      </c>
      <c r="AS24" s="125">
        <v>0</v>
      </c>
      <c r="AT24" s="125">
        <v>0</v>
      </c>
      <c r="AU24" s="125">
        <v>0</v>
      </c>
      <c r="AV24" s="125">
        <v>0</v>
      </c>
      <c r="AW24" s="125">
        <v>0</v>
      </c>
      <c r="AX24" s="125">
        <v>0</v>
      </c>
      <c r="AY24" s="125">
        <v>0</v>
      </c>
    </row>
    <row r="25" spans="1:51">
      <c r="A25" s="126" t="s">
        <v>133</v>
      </c>
      <c r="B25" s="123">
        <v>1</v>
      </c>
      <c r="C25" s="109" t="s">
        <v>293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</row>
    <row r="26" spans="1:51">
      <c r="A26" s="109"/>
      <c r="B26" s="119">
        <v>2</v>
      </c>
      <c r="C26" s="109" t="s">
        <v>293</v>
      </c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</row>
    <row r="27" spans="1:51">
      <c r="A27" s="109"/>
      <c r="B27" s="120">
        <v>3</v>
      </c>
      <c r="C27" s="109" t="s">
        <v>293</v>
      </c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</row>
    <row r="28" spans="1:51">
      <c r="A28" s="109"/>
      <c r="B28" s="120">
        <v>4</v>
      </c>
      <c r="C28" s="109" t="s">
        <v>293</v>
      </c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>
        <v>426.89189206221562</v>
      </c>
      <c r="Q28" s="110"/>
      <c r="R28" s="110"/>
      <c r="S28" s="110"/>
      <c r="T28" s="110">
        <v>33.463390974116862</v>
      </c>
      <c r="U28" s="110"/>
      <c r="V28" s="110">
        <v>16.80218512704143</v>
      </c>
      <c r="W28" s="110"/>
      <c r="X28" s="110"/>
      <c r="Y28" s="110"/>
      <c r="Z28" s="110"/>
      <c r="AA28" s="110"/>
      <c r="AB28" s="110"/>
      <c r="AC28" s="110"/>
      <c r="AD28" s="110"/>
      <c r="AE28" s="110">
        <v>23.023731356567403</v>
      </c>
      <c r="AF28" s="110"/>
      <c r="AG28" s="110"/>
      <c r="AH28" s="110">
        <v>19.725543789169123</v>
      </c>
      <c r="AI28" s="110"/>
      <c r="AJ28" s="110">
        <v>79.282786585494108</v>
      </c>
      <c r="AK28" s="110"/>
      <c r="AL28" s="110">
        <v>3.7340738244028504</v>
      </c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</row>
    <row r="29" spans="1:51">
      <c r="A29" s="109"/>
      <c r="B29" s="127">
        <v>5</v>
      </c>
      <c r="C29" s="109" t="s">
        <v>293</v>
      </c>
      <c r="D29" s="110"/>
      <c r="E29" s="110"/>
      <c r="F29" s="110"/>
      <c r="G29" s="110"/>
      <c r="H29" s="110"/>
      <c r="I29" s="110"/>
      <c r="J29" s="110"/>
      <c r="K29" s="110"/>
      <c r="L29" s="110"/>
      <c r="M29" s="110">
        <v>288.30362890524884</v>
      </c>
      <c r="N29" s="110">
        <v>1478.7318938562678</v>
      </c>
      <c r="O29" s="110">
        <v>1454.4530805192262</v>
      </c>
      <c r="P29" s="110">
        <v>543.76959933807211</v>
      </c>
      <c r="Q29" s="110">
        <v>2138.4275618678821</v>
      </c>
      <c r="R29" s="110">
        <v>1324.087374690303</v>
      </c>
      <c r="S29" s="110">
        <v>1894.3711538507825</v>
      </c>
      <c r="T29" s="110">
        <v>1724.6194285768445</v>
      </c>
      <c r="U29" s="110">
        <v>1333.8351566507554</v>
      </c>
      <c r="V29" s="110">
        <v>1548.6920348027547</v>
      </c>
      <c r="W29" s="110">
        <v>1406.5841827985043</v>
      </c>
      <c r="X29" s="110">
        <v>1108.2336740054918</v>
      </c>
      <c r="Y29" s="110">
        <v>1912.511063516939</v>
      </c>
      <c r="Z29" s="110">
        <v>1050.0315612750539</v>
      </c>
      <c r="AA29" s="110">
        <v>1322.7049634349387</v>
      </c>
      <c r="AB29" s="110">
        <v>1463.9899040029711</v>
      </c>
      <c r="AC29" s="110">
        <v>1649.180931768243</v>
      </c>
      <c r="AD29" s="110">
        <v>66.295402266385523</v>
      </c>
      <c r="AE29" s="110">
        <v>2968.9885565172572</v>
      </c>
      <c r="AF29" s="110">
        <v>1186.117151146985</v>
      </c>
      <c r="AG29" s="110">
        <v>1745.6440339849028</v>
      </c>
      <c r="AH29" s="110">
        <v>1598.7009571529854</v>
      </c>
      <c r="AI29" s="110">
        <v>1437.7057842027596</v>
      </c>
      <c r="AJ29" s="110">
        <v>1611.5592544356984</v>
      </c>
      <c r="AK29" s="110">
        <v>1276.003501103799</v>
      </c>
      <c r="AL29" s="110">
        <v>1575.7042947383341</v>
      </c>
      <c r="AM29" s="110">
        <v>1500.4346258669129</v>
      </c>
      <c r="AN29" s="110">
        <v>977.66374619422629</v>
      </c>
      <c r="AO29" s="110">
        <v>1761.5839479579492</v>
      </c>
      <c r="AP29" s="110">
        <v>1607.8124593596649</v>
      </c>
      <c r="AQ29" s="110">
        <v>1498.4128804245831</v>
      </c>
      <c r="AR29" s="110">
        <v>1071.402732755198</v>
      </c>
      <c r="AS29" s="110">
        <v>1778.2829349268809</v>
      </c>
      <c r="AT29" s="110">
        <v>1183.3416006027869</v>
      </c>
      <c r="AU29" s="110">
        <v>1730.1532516587081</v>
      </c>
      <c r="AV29" s="110">
        <v>1075.0586049648807</v>
      </c>
      <c r="AW29" s="110">
        <v>1823.6434820813631</v>
      </c>
      <c r="AX29" s="110">
        <v>1356.9019793967921</v>
      </c>
      <c r="AY29" s="110">
        <v>1426.0206363946713</v>
      </c>
    </row>
    <row r="30" spans="1:51">
      <c r="A30" s="109"/>
      <c r="B30" s="127">
        <v>6</v>
      </c>
      <c r="C30" s="109" t="s">
        <v>293</v>
      </c>
      <c r="D30" s="110"/>
      <c r="E30" s="110"/>
      <c r="F30" s="110"/>
      <c r="G30" s="110"/>
      <c r="H30" s="110"/>
      <c r="I30" s="110"/>
      <c r="J30" s="110"/>
      <c r="K30" s="110"/>
      <c r="L30" s="110">
        <v>276.61595625609209</v>
      </c>
      <c r="M30" s="110">
        <v>3209.1232424200521</v>
      </c>
      <c r="N30" s="110">
        <v>1071.4220629704926</v>
      </c>
      <c r="O30" s="110">
        <v>84.763397357545728</v>
      </c>
      <c r="P30" s="110">
        <v>133.04221069458731</v>
      </c>
      <c r="Q30" s="110">
        <v>0</v>
      </c>
      <c r="R30" s="110">
        <v>0</v>
      </c>
      <c r="S30" s="110">
        <v>25.058061931484872</v>
      </c>
      <c r="T30" s="110">
        <v>0</v>
      </c>
      <c r="U30" s="110">
        <v>0</v>
      </c>
      <c r="V30" s="110">
        <v>0</v>
      </c>
      <c r="W30" s="110">
        <v>0</v>
      </c>
      <c r="X30" s="110">
        <v>0</v>
      </c>
      <c r="Y30" s="110">
        <v>3.3705404965894559</v>
      </c>
      <c r="Z30" s="110">
        <v>0</v>
      </c>
      <c r="AA30" s="110">
        <v>0</v>
      </c>
      <c r="AB30" s="110">
        <v>184.23828541450894</v>
      </c>
      <c r="AC30" s="110">
        <v>85.5053872108424</v>
      </c>
      <c r="AD30" s="110">
        <v>0</v>
      </c>
      <c r="AE30" s="110">
        <v>0</v>
      </c>
      <c r="AF30" s="110">
        <v>0</v>
      </c>
      <c r="AG30" s="110">
        <v>0</v>
      </c>
      <c r="AH30" s="110">
        <v>0</v>
      </c>
      <c r="AI30" s="110">
        <v>0</v>
      </c>
      <c r="AJ30" s="110">
        <v>0</v>
      </c>
      <c r="AK30" s="110">
        <v>0</v>
      </c>
      <c r="AL30" s="110">
        <v>0</v>
      </c>
      <c r="AM30" s="110">
        <v>0</v>
      </c>
      <c r="AN30" s="110">
        <v>0</v>
      </c>
      <c r="AO30" s="110">
        <v>0</v>
      </c>
      <c r="AP30" s="110">
        <v>0</v>
      </c>
      <c r="AQ30" s="110">
        <v>0</v>
      </c>
      <c r="AR30" s="110">
        <v>0</v>
      </c>
      <c r="AS30" s="110">
        <v>0</v>
      </c>
      <c r="AT30" s="110">
        <v>0</v>
      </c>
      <c r="AU30" s="110">
        <v>0</v>
      </c>
      <c r="AV30" s="110">
        <v>0</v>
      </c>
      <c r="AW30" s="110">
        <v>61.072053601941207</v>
      </c>
      <c r="AX30" s="110">
        <v>0</v>
      </c>
      <c r="AY30" s="110">
        <v>0</v>
      </c>
    </row>
    <row r="31" spans="1:51">
      <c r="A31" s="109"/>
      <c r="B31" s="130">
        <v>7</v>
      </c>
      <c r="C31" s="109" t="s">
        <v>293</v>
      </c>
      <c r="D31" s="110"/>
      <c r="E31" s="110"/>
      <c r="F31" s="110"/>
      <c r="G31" s="110"/>
      <c r="H31" s="110"/>
      <c r="I31" s="110"/>
      <c r="J31" s="110"/>
      <c r="K31" s="110">
        <v>0</v>
      </c>
      <c r="L31" s="110">
        <v>472.03980625277495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0">
        <v>0</v>
      </c>
      <c r="U31" s="110">
        <v>0</v>
      </c>
      <c r="V31" s="110">
        <v>0</v>
      </c>
      <c r="W31" s="110">
        <v>0</v>
      </c>
      <c r="X31" s="110">
        <v>0</v>
      </c>
      <c r="Y31" s="110">
        <v>0</v>
      </c>
      <c r="Z31" s="110">
        <v>0</v>
      </c>
      <c r="AA31" s="110">
        <v>0</v>
      </c>
      <c r="AB31" s="110">
        <v>0</v>
      </c>
      <c r="AC31" s="110">
        <v>0</v>
      </c>
      <c r="AD31" s="110">
        <v>0</v>
      </c>
      <c r="AE31" s="110">
        <v>0</v>
      </c>
      <c r="AF31" s="110">
        <v>0</v>
      </c>
      <c r="AG31" s="110">
        <v>0</v>
      </c>
      <c r="AH31" s="110">
        <v>0</v>
      </c>
      <c r="AI31" s="110">
        <v>0</v>
      </c>
      <c r="AJ31" s="110">
        <v>0</v>
      </c>
      <c r="AK31" s="110">
        <v>0</v>
      </c>
      <c r="AL31" s="110">
        <v>0</v>
      </c>
      <c r="AM31" s="110">
        <v>0</v>
      </c>
      <c r="AN31" s="110">
        <v>0</v>
      </c>
      <c r="AO31" s="110">
        <v>0</v>
      </c>
      <c r="AP31" s="110">
        <v>0</v>
      </c>
      <c r="AQ31" s="110">
        <v>0</v>
      </c>
      <c r="AR31" s="110">
        <v>0</v>
      </c>
      <c r="AS31" s="110">
        <v>0</v>
      </c>
      <c r="AT31" s="110">
        <v>0</v>
      </c>
      <c r="AU31" s="110">
        <v>0</v>
      </c>
      <c r="AV31" s="110">
        <v>0</v>
      </c>
      <c r="AW31" s="110">
        <v>0</v>
      </c>
      <c r="AX31" s="110">
        <v>0</v>
      </c>
      <c r="AY31" s="110">
        <v>0</v>
      </c>
    </row>
    <row r="32" spans="1:51">
      <c r="A32" s="128"/>
      <c r="B32" s="129">
        <v>8</v>
      </c>
      <c r="C32" s="128" t="s">
        <v>293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0</v>
      </c>
      <c r="U32" s="125">
        <v>0</v>
      </c>
      <c r="V32" s="125">
        <v>0</v>
      </c>
      <c r="W32" s="125">
        <v>0</v>
      </c>
      <c r="X32" s="125">
        <v>0</v>
      </c>
      <c r="Y32" s="125">
        <v>0</v>
      </c>
      <c r="Z32" s="125">
        <v>0</v>
      </c>
      <c r="AA32" s="125">
        <v>0</v>
      </c>
      <c r="AB32" s="125">
        <v>0</v>
      </c>
      <c r="AC32" s="125">
        <v>0</v>
      </c>
      <c r="AD32" s="125">
        <v>0</v>
      </c>
      <c r="AE32" s="125">
        <v>0</v>
      </c>
      <c r="AF32" s="125">
        <v>0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v>0</v>
      </c>
      <c r="AS32" s="125">
        <v>0</v>
      </c>
      <c r="AT32" s="125">
        <v>0</v>
      </c>
      <c r="AU32" s="125">
        <v>0</v>
      </c>
      <c r="AV32" s="125">
        <v>0</v>
      </c>
      <c r="AW32" s="125">
        <v>0</v>
      </c>
      <c r="AX32" s="125">
        <v>0</v>
      </c>
      <c r="AY32" s="125">
        <v>0</v>
      </c>
    </row>
    <row r="33" spans="1:51">
      <c r="A33" s="131" t="s">
        <v>134</v>
      </c>
      <c r="B33" s="119">
        <v>1</v>
      </c>
      <c r="C33" s="109" t="s">
        <v>293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</row>
    <row r="34" spans="1:51">
      <c r="A34" s="109"/>
      <c r="B34" s="119">
        <v>2</v>
      </c>
      <c r="C34" s="109" t="s">
        <v>293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</row>
    <row r="35" spans="1:51">
      <c r="A35" s="109"/>
      <c r="B35" s="119">
        <v>3</v>
      </c>
      <c r="C35" s="109" t="s">
        <v>293</v>
      </c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</row>
    <row r="36" spans="1:51">
      <c r="A36" s="109"/>
      <c r="B36" s="120">
        <v>4</v>
      </c>
      <c r="C36" s="109" t="s">
        <v>293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</row>
    <row r="37" spans="1:51">
      <c r="A37" s="109"/>
      <c r="B37" s="120">
        <v>5</v>
      </c>
      <c r="C37" s="109" t="s">
        <v>293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</row>
    <row r="38" spans="1:51">
      <c r="A38" s="109"/>
      <c r="B38" s="120">
        <v>6</v>
      </c>
      <c r="C38" s="109" t="s">
        <v>293</v>
      </c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</row>
    <row r="39" spans="1:51">
      <c r="A39" s="109"/>
      <c r="B39" s="127">
        <v>7</v>
      </c>
      <c r="C39" s="109" t="s">
        <v>293</v>
      </c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</row>
    <row r="40" spans="1:51">
      <c r="A40" s="109"/>
      <c r="B40" s="127">
        <v>8</v>
      </c>
      <c r="C40" s="109" t="s">
        <v>293</v>
      </c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>
        <v>423.43652589637372</v>
      </c>
      <c r="Q40" s="106"/>
      <c r="R40" s="106"/>
      <c r="S40" s="106"/>
      <c r="T40" s="106">
        <v>56.450069295945305</v>
      </c>
      <c r="U40" s="106"/>
      <c r="V40" s="106">
        <v>31.479013780287893</v>
      </c>
      <c r="W40" s="106"/>
      <c r="X40" s="106"/>
      <c r="Y40" s="106"/>
      <c r="Z40" s="106"/>
      <c r="AA40" s="106"/>
      <c r="AB40" s="106"/>
      <c r="AC40" s="106"/>
      <c r="AD40" s="106"/>
      <c r="AE40" s="106">
        <v>41.038949639402965</v>
      </c>
      <c r="AF40" s="106"/>
      <c r="AG40" s="106"/>
      <c r="AH40" s="106">
        <v>34.371769376336168</v>
      </c>
      <c r="AI40" s="106"/>
      <c r="AJ40" s="106">
        <v>141.48592751828065</v>
      </c>
      <c r="AK40" s="106"/>
      <c r="AL40" s="106">
        <v>6.5575109805334426</v>
      </c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</row>
    <row r="41" spans="1:51">
      <c r="A41" s="109"/>
      <c r="B41" s="127">
        <v>9</v>
      </c>
      <c r="C41" s="109" t="s">
        <v>293</v>
      </c>
      <c r="D41" s="106"/>
      <c r="E41" s="106"/>
      <c r="F41" s="106"/>
      <c r="G41" s="106"/>
      <c r="H41" s="106"/>
      <c r="I41" s="106"/>
      <c r="J41" s="106"/>
      <c r="K41" s="106"/>
      <c r="L41" s="106"/>
      <c r="M41" s="106">
        <v>353.54353787575388</v>
      </c>
      <c r="N41" s="106">
        <v>1937.3714850568042</v>
      </c>
      <c r="O41" s="106">
        <v>2156.4519541699124</v>
      </c>
      <c r="P41" s="106">
        <v>3012.2474562845746</v>
      </c>
      <c r="Q41" s="106">
        <v>2264.8726193653865</v>
      </c>
      <c r="R41" s="106">
        <v>2382.6240563533406</v>
      </c>
      <c r="S41" s="106">
        <v>3360.1461064356199</v>
      </c>
      <c r="T41" s="106">
        <v>3196.1246225115187</v>
      </c>
      <c r="U41" s="106">
        <v>2645.1727259081572</v>
      </c>
      <c r="V41" s="106">
        <v>3441.1974911716338</v>
      </c>
      <c r="W41" s="106">
        <v>3146.2940613990459</v>
      </c>
      <c r="X41" s="106">
        <v>2467.6415724389349</v>
      </c>
      <c r="Y41" s="106">
        <v>3515.3807595718954</v>
      </c>
      <c r="Z41" s="106">
        <v>2368.7446025378135</v>
      </c>
      <c r="AA41" s="106">
        <v>2355.9346525010446</v>
      </c>
      <c r="AB41" s="106">
        <v>2649.0717008305292</v>
      </c>
      <c r="AC41" s="106">
        <v>3437.5468016947802</v>
      </c>
      <c r="AD41" s="106">
        <v>2907.1700016150721</v>
      </c>
      <c r="AE41" s="106">
        <v>3581.3989197764618</v>
      </c>
      <c r="AF41" s="106">
        <v>2335.0025549671595</v>
      </c>
      <c r="AG41" s="106">
        <v>3240.5027740165638</v>
      </c>
      <c r="AH41" s="106">
        <v>3352.3726225644846</v>
      </c>
      <c r="AI41" s="106">
        <v>2848.4425556695205</v>
      </c>
      <c r="AJ41" s="106">
        <v>3246.4718983669372</v>
      </c>
      <c r="AK41" s="106">
        <v>2845.5026360881211</v>
      </c>
      <c r="AL41" s="106">
        <v>3486.4461900435031</v>
      </c>
      <c r="AM41" s="106">
        <v>2971.663779552136</v>
      </c>
      <c r="AN41" s="106">
        <v>2366.0537203581825</v>
      </c>
      <c r="AO41" s="106">
        <v>3214.1200074660283</v>
      </c>
      <c r="AP41" s="106">
        <v>3492.8831063712723</v>
      </c>
      <c r="AQ41" s="106">
        <v>3152.8233742767302</v>
      </c>
      <c r="AR41" s="106">
        <v>2362.4464592062659</v>
      </c>
      <c r="AS41" s="106">
        <v>3409.0472325579708</v>
      </c>
      <c r="AT41" s="106">
        <v>2436.2881553285088</v>
      </c>
      <c r="AU41" s="106">
        <v>3322.1430483133549</v>
      </c>
      <c r="AV41" s="106">
        <v>2083.244368413868</v>
      </c>
      <c r="AW41" s="106">
        <v>3093.9485830849594</v>
      </c>
      <c r="AX41" s="106">
        <v>2987.2451310443712</v>
      </c>
      <c r="AY41" s="106">
        <v>3176.104613457343</v>
      </c>
    </row>
    <row r="42" spans="1:51">
      <c r="A42" s="109"/>
      <c r="B42" s="130">
        <v>10</v>
      </c>
      <c r="C42" s="109" t="s">
        <v>293</v>
      </c>
      <c r="D42" s="106"/>
      <c r="E42" s="106"/>
      <c r="F42" s="106"/>
      <c r="G42" s="106"/>
      <c r="H42" s="106"/>
      <c r="I42" s="106"/>
      <c r="J42" s="106"/>
      <c r="K42" s="106"/>
      <c r="L42" s="106">
        <v>369.67451821736842</v>
      </c>
      <c r="M42" s="106">
        <v>551.93805539898244</v>
      </c>
      <c r="N42" s="106">
        <v>1449.0524434197173</v>
      </c>
      <c r="O42" s="106">
        <v>329.28200168913213</v>
      </c>
      <c r="P42" s="106">
        <v>391.10949222084218</v>
      </c>
      <c r="Q42" s="106">
        <v>0</v>
      </c>
      <c r="R42" s="106">
        <v>0</v>
      </c>
      <c r="S42" s="106">
        <v>390.65196770416378</v>
      </c>
      <c r="T42" s="106">
        <v>0</v>
      </c>
      <c r="U42" s="106">
        <v>0</v>
      </c>
      <c r="V42" s="106">
        <v>0</v>
      </c>
      <c r="W42" s="106">
        <v>0</v>
      </c>
      <c r="X42" s="106">
        <v>0</v>
      </c>
      <c r="Y42" s="106">
        <v>558.37529482381433</v>
      </c>
      <c r="Z42" s="106">
        <v>0</v>
      </c>
      <c r="AA42" s="106">
        <v>602.41216246642807</v>
      </c>
      <c r="AB42" s="106">
        <v>699.7974981027246</v>
      </c>
      <c r="AC42" s="106">
        <v>543.99040288713559</v>
      </c>
      <c r="AD42" s="106">
        <v>0</v>
      </c>
      <c r="AE42" s="106">
        <v>31.497136465403401</v>
      </c>
      <c r="AF42" s="106">
        <v>0</v>
      </c>
      <c r="AG42" s="106">
        <v>374.9849031694589</v>
      </c>
      <c r="AH42" s="106">
        <v>0</v>
      </c>
      <c r="AI42" s="106">
        <v>0</v>
      </c>
      <c r="AJ42" s="106">
        <v>0</v>
      </c>
      <c r="AK42" s="106">
        <v>0</v>
      </c>
      <c r="AL42" s="106">
        <v>0</v>
      </c>
      <c r="AM42" s="106">
        <v>0</v>
      </c>
      <c r="AN42" s="106">
        <v>0</v>
      </c>
      <c r="AO42" s="106">
        <v>727.05337610839388</v>
      </c>
      <c r="AP42" s="106">
        <v>0</v>
      </c>
      <c r="AQ42" s="106">
        <v>0</v>
      </c>
      <c r="AR42" s="106">
        <v>0</v>
      </c>
      <c r="AS42" s="106">
        <v>612.14600331302836</v>
      </c>
      <c r="AT42" s="106">
        <v>0</v>
      </c>
      <c r="AU42" s="106">
        <v>592.83793129753212</v>
      </c>
      <c r="AV42" s="106">
        <v>0</v>
      </c>
      <c r="AW42" s="106">
        <v>857.32912707014975</v>
      </c>
      <c r="AX42" s="106">
        <v>0</v>
      </c>
      <c r="AY42" s="106">
        <v>92.298876745554935</v>
      </c>
    </row>
    <row r="43" spans="1:51">
      <c r="A43" s="109"/>
      <c r="B43" s="130">
        <v>11</v>
      </c>
      <c r="C43" s="109" t="s">
        <v>293</v>
      </c>
      <c r="D43" s="106"/>
      <c r="E43" s="106"/>
      <c r="F43" s="106"/>
      <c r="G43" s="106"/>
      <c r="H43" s="106"/>
      <c r="I43" s="106"/>
      <c r="J43" s="106"/>
      <c r="K43" s="106">
        <v>417.60451038809867</v>
      </c>
      <c r="L43" s="106">
        <v>604.12794437617958</v>
      </c>
      <c r="M43" s="106">
        <v>0</v>
      </c>
      <c r="N43" s="106">
        <v>0</v>
      </c>
      <c r="O43" s="106">
        <v>0</v>
      </c>
      <c r="P43" s="106">
        <v>0</v>
      </c>
      <c r="Q43" s="106">
        <v>0</v>
      </c>
      <c r="R43" s="106">
        <v>0</v>
      </c>
      <c r="S43" s="106">
        <v>0</v>
      </c>
      <c r="T43" s="106">
        <v>0</v>
      </c>
      <c r="U43" s="106">
        <v>0</v>
      </c>
      <c r="V43" s="106">
        <v>0</v>
      </c>
      <c r="W43" s="106">
        <v>0</v>
      </c>
      <c r="X43" s="106">
        <v>0</v>
      </c>
      <c r="Y43" s="106">
        <v>0</v>
      </c>
      <c r="Z43" s="106">
        <v>0</v>
      </c>
      <c r="AA43" s="106">
        <v>0</v>
      </c>
      <c r="AB43" s="106">
        <v>0</v>
      </c>
      <c r="AC43" s="106">
        <v>0</v>
      </c>
      <c r="AD43" s="106">
        <v>0</v>
      </c>
      <c r="AE43" s="106">
        <v>0</v>
      </c>
      <c r="AF43" s="106">
        <v>0</v>
      </c>
      <c r="AG43" s="106">
        <v>0</v>
      </c>
      <c r="AH43" s="106">
        <v>0</v>
      </c>
      <c r="AI43" s="106">
        <v>0</v>
      </c>
      <c r="AJ43" s="106">
        <v>0</v>
      </c>
      <c r="AK43" s="106">
        <v>0</v>
      </c>
      <c r="AL43" s="106">
        <v>0</v>
      </c>
      <c r="AM43" s="106">
        <v>0</v>
      </c>
      <c r="AN43" s="106">
        <v>0</v>
      </c>
      <c r="AO43" s="106">
        <v>0</v>
      </c>
      <c r="AP43" s="106">
        <v>0</v>
      </c>
      <c r="AQ43" s="106">
        <v>0</v>
      </c>
      <c r="AR43" s="106">
        <v>0</v>
      </c>
      <c r="AS43" s="106">
        <v>0</v>
      </c>
      <c r="AT43" s="106">
        <v>0</v>
      </c>
      <c r="AU43" s="106">
        <v>0</v>
      </c>
      <c r="AV43" s="106">
        <v>0</v>
      </c>
      <c r="AW43" s="106">
        <v>0</v>
      </c>
      <c r="AX43" s="106">
        <v>0</v>
      </c>
      <c r="AY43" s="106">
        <v>0</v>
      </c>
    </row>
    <row r="44" spans="1:51">
      <c r="A44" s="109"/>
      <c r="B44" s="130">
        <v>12</v>
      </c>
      <c r="C44" s="128" t="s">
        <v>293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650.13528171589701</v>
      </c>
      <c r="K44" s="106">
        <v>423.61044200755578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  <c r="R44" s="106">
        <v>0</v>
      </c>
      <c r="S44" s="106">
        <v>0</v>
      </c>
      <c r="T44" s="106">
        <v>0</v>
      </c>
      <c r="U44" s="106">
        <v>0</v>
      </c>
      <c r="V44" s="106">
        <v>0</v>
      </c>
      <c r="W44" s="106">
        <v>0</v>
      </c>
      <c r="X44" s="106">
        <v>0</v>
      </c>
      <c r="Y44" s="106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>
        <v>0</v>
      </c>
      <c r="AO44" s="106">
        <v>0</v>
      </c>
      <c r="AP44" s="106">
        <v>0</v>
      </c>
      <c r="AQ44" s="106">
        <v>0</v>
      </c>
      <c r="AR44" s="106">
        <v>0</v>
      </c>
      <c r="AS44" s="106">
        <v>0</v>
      </c>
      <c r="AT44" s="106">
        <v>0</v>
      </c>
      <c r="AU44" s="106">
        <v>0</v>
      </c>
      <c r="AV44" s="106">
        <v>0</v>
      </c>
      <c r="AW44" s="106">
        <v>0</v>
      </c>
      <c r="AX44" s="106">
        <v>0</v>
      </c>
      <c r="AY44" s="106">
        <v>0</v>
      </c>
    </row>
    <row r="45" spans="1:51">
      <c r="A45" s="126" t="s">
        <v>123</v>
      </c>
      <c r="B45" s="123">
        <v>1</v>
      </c>
      <c r="C45" s="109" t="s">
        <v>293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</row>
    <row r="46" spans="1:51">
      <c r="A46" s="109"/>
      <c r="B46" s="119">
        <v>2</v>
      </c>
      <c r="C46" s="109" t="s">
        <v>293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</row>
    <row r="47" spans="1:51">
      <c r="A47" s="109"/>
      <c r="B47" s="119">
        <v>3</v>
      </c>
      <c r="C47" s="109" t="s">
        <v>293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1">
      <c r="A48" s="109"/>
      <c r="B48" s="119">
        <v>4</v>
      </c>
      <c r="C48" s="109" t="s">
        <v>293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1">
      <c r="A49" s="109"/>
      <c r="B49" s="119">
        <v>5</v>
      </c>
      <c r="C49" s="109" t="s">
        <v>293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1">
      <c r="A50" s="109"/>
      <c r="B50" s="119">
        <v>6</v>
      </c>
      <c r="C50" s="109" t="s">
        <v>293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</row>
    <row r="51" spans="1:51">
      <c r="A51" s="109"/>
      <c r="B51" s="119">
        <v>7</v>
      </c>
      <c r="C51" s="109" t="s">
        <v>293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</row>
    <row r="52" spans="1:51">
      <c r="A52" s="109"/>
      <c r="B52" s="119">
        <v>8</v>
      </c>
      <c r="C52" s="109" t="s">
        <v>293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</row>
    <row r="53" spans="1:51">
      <c r="A53" s="109"/>
      <c r="B53" s="119">
        <v>9</v>
      </c>
      <c r="C53" s="109" t="s">
        <v>293</v>
      </c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</row>
    <row r="54" spans="1:51">
      <c r="A54" s="109"/>
      <c r="B54" s="119">
        <v>10</v>
      </c>
      <c r="C54" s="109" t="s">
        <v>293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</row>
    <row r="55" spans="1:51">
      <c r="A55" s="109"/>
      <c r="B55" s="119">
        <v>11</v>
      </c>
      <c r="C55" s="109" t="s">
        <v>293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</row>
    <row r="56" spans="1:51">
      <c r="A56" s="109"/>
      <c r="B56" s="119">
        <v>12</v>
      </c>
      <c r="C56" s="109" t="s">
        <v>293</v>
      </c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</row>
    <row r="57" spans="1:51">
      <c r="A57" s="109"/>
      <c r="B57" s="120">
        <v>13</v>
      </c>
      <c r="C57" s="109" t="s">
        <v>293</v>
      </c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</row>
    <row r="58" spans="1:51">
      <c r="A58" s="109"/>
      <c r="B58" s="120">
        <v>14</v>
      </c>
      <c r="C58" s="109" t="s">
        <v>293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</row>
    <row r="59" spans="1:51">
      <c r="A59" s="109"/>
      <c r="B59" s="120">
        <v>15</v>
      </c>
      <c r="C59" s="109" t="s">
        <v>293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</row>
    <row r="60" spans="1:51">
      <c r="A60" s="109"/>
      <c r="B60" s="120">
        <v>16</v>
      </c>
      <c r="C60" s="109" t="s">
        <v>293</v>
      </c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</row>
    <row r="61" spans="1:51">
      <c r="A61" s="109"/>
      <c r="B61" s="120">
        <v>17</v>
      </c>
      <c r="C61" s="109" t="s">
        <v>293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</row>
    <row r="62" spans="1:51">
      <c r="A62" s="109"/>
      <c r="B62" s="120">
        <v>18</v>
      </c>
      <c r="C62" s="109" t="s">
        <v>293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</row>
    <row r="63" spans="1:51">
      <c r="A63" s="109"/>
      <c r="B63" s="120">
        <v>19</v>
      </c>
      <c r="C63" s="109" t="s">
        <v>293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</row>
    <row r="64" spans="1:51">
      <c r="A64" s="109"/>
      <c r="B64" s="120">
        <v>20</v>
      </c>
      <c r="C64" s="109" t="s">
        <v>293</v>
      </c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</row>
    <row r="65" spans="1:51">
      <c r="A65" s="109"/>
      <c r="B65" s="120">
        <v>21</v>
      </c>
      <c r="C65" s="109" t="s">
        <v>293</v>
      </c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</row>
    <row r="66" spans="1:51">
      <c r="A66" s="109"/>
      <c r="B66" s="120">
        <v>22</v>
      </c>
      <c r="C66" s="109" t="s">
        <v>293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</row>
    <row r="67" spans="1:51">
      <c r="A67" s="109"/>
      <c r="B67" s="120">
        <v>23</v>
      </c>
      <c r="C67" s="109" t="s">
        <v>293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</row>
    <row r="68" spans="1:51">
      <c r="A68" s="109"/>
      <c r="B68" s="120">
        <v>24</v>
      </c>
      <c r="C68" s="109" t="s">
        <v>293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</row>
    <row r="69" spans="1:51">
      <c r="A69" s="109"/>
      <c r="B69" s="127">
        <v>25</v>
      </c>
      <c r="C69" s="109" t="s">
        <v>293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</row>
    <row r="70" spans="1:51">
      <c r="A70" s="109"/>
      <c r="B70" s="127">
        <v>26</v>
      </c>
      <c r="C70" s="109" t="s">
        <v>293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</row>
    <row r="71" spans="1:51">
      <c r="A71" s="109"/>
      <c r="B71" s="127">
        <v>27</v>
      </c>
      <c r="C71" s="109" t="s">
        <v>293</v>
      </c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</row>
    <row r="72" spans="1:51">
      <c r="A72" s="109"/>
      <c r="B72" s="127">
        <v>28</v>
      </c>
      <c r="C72" s="109" t="s">
        <v>293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</row>
    <row r="73" spans="1:51">
      <c r="A73" s="109"/>
      <c r="B73" s="127">
        <v>29</v>
      </c>
      <c r="C73" s="109" t="s">
        <v>293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</row>
    <row r="74" spans="1:51">
      <c r="A74" s="109"/>
      <c r="B74" s="127">
        <v>30</v>
      </c>
      <c r="C74" s="109" t="s">
        <v>293</v>
      </c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</row>
    <row r="75" spans="1:51">
      <c r="A75" s="109"/>
      <c r="B75" s="127">
        <v>31</v>
      </c>
      <c r="C75" s="109" t="s">
        <v>293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</row>
    <row r="76" spans="1:51">
      <c r="A76" s="109"/>
      <c r="B76" s="127">
        <v>32</v>
      </c>
      <c r="C76" s="109" t="s">
        <v>293</v>
      </c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</row>
    <row r="77" spans="1:51">
      <c r="A77" s="109"/>
      <c r="B77" s="127">
        <v>33</v>
      </c>
      <c r="C77" s="109" t="s">
        <v>293</v>
      </c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</row>
    <row r="78" spans="1:51">
      <c r="A78" s="109"/>
      <c r="B78" s="127">
        <v>34</v>
      </c>
      <c r="C78" s="109" t="s">
        <v>293</v>
      </c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</row>
    <row r="79" spans="1:51">
      <c r="A79" s="109"/>
      <c r="B79" s="127">
        <v>35</v>
      </c>
      <c r="C79" s="109" t="s">
        <v>293</v>
      </c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</row>
    <row r="80" spans="1:51">
      <c r="A80" s="109"/>
      <c r="B80" s="127">
        <v>36</v>
      </c>
      <c r="C80" s="109" t="s">
        <v>293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</row>
    <row r="81" spans="1:52">
      <c r="A81" s="109"/>
      <c r="B81" s="130">
        <v>37</v>
      </c>
      <c r="C81" s="109" t="s">
        <v>293</v>
      </c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</row>
    <row r="82" spans="1:52">
      <c r="A82" s="109"/>
      <c r="B82" s="130">
        <v>38</v>
      </c>
      <c r="C82" s="109" t="s">
        <v>293</v>
      </c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</row>
    <row r="83" spans="1:52">
      <c r="A83" s="109"/>
      <c r="B83" s="130">
        <v>39</v>
      </c>
      <c r="C83" s="109" t="s">
        <v>293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</row>
    <row r="84" spans="1:52">
      <c r="A84" s="109"/>
      <c r="B84" s="130">
        <v>40</v>
      </c>
      <c r="C84" s="109" t="s">
        <v>293</v>
      </c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</row>
    <row r="85" spans="1:52">
      <c r="A85" s="109"/>
      <c r="B85" s="130">
        <v>41</v>
      </c>
      <c r="C85" s="109" t="s">
        <v>293</v>
      </c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</row>
    <row r="86" spans="1:52">
      <c r="A86" s="109"/>
      <c r="B86" s="130">
        <v>42</v>
      </c>
      <c r="C86" s="109" t="s">
        <v>293</v>
      </c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</row>
    <row r="87" spans="1:52">
      <c r="A87" s="109"/>
      <c r="B87" s="130">
        <v>43</v>
      </c>
      <c r="C87" s="109" t="s">
        <v>293</v>
      </c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</row>
    <row r="88" spans="1:52">
      <c r="A88" s="109"/>
      <c r="B88" s="130">
        <v>44</v>
      </c>
      <c r="C88" s="109" t="s">
        <v>293</v>
      </c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>
        <v>0</v>
      </c>
      <c r="Q88" s="110"/>
      <c r="R88" s="110"/>
      <c r="S88" s="110"/>
      <c r="T88" s="110">
        <v>0</v>
      </c>
      <c r="U88" s="110"/>
      <c r="V88" s="110">
        <v>0</v>
      </c>
      <c r="W88" s="110"/>
      <c r="X88" s="110"/>
      <c r="Y88" s="110"/>
      <c r="Z88" s="110"/>
      <c r="AA88" s="110"/>
      <c r="AB88" s="110"/>
      <c r="AC88" s="110"/>
      <c r="AD88" s="110"/>
      <c r="AE88" s="110">
        <v>0</v>
      </c>
      <c r="AF88" s="110"/>
      <c r="AG88" s="110"/>
      <c r="AH88" s="110">
        <v>0</v>
      </c>
      <c r="AI88" s="110"/>
      <c r="AJ88" s="110">
        <v>0</v>
      </c>
      <c r="AK88" s="110"/>
      <c r="AL88" s="110">
        <v>0</v>
      </c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</row>
    <row r="89" spans="1:52">
      <c r="A89" s="109"/>
      <c r="B89" s="130">
        <v>45</v>
      </c>
      <c r="C89" s="109" t="s">
        <v>293</v>
      </c>
      <c r="D89" s="110"/>
      <c r="E89" s="110"/>
      <c r="F89" s="110"/>
      <c r="G89" s="110"/>
      <c r="H89" s="110"/>
      <c r="I89" s="110"/>
      <c r="J89" s="110"/>
      <c r="K89" s="110"/>
      <c r="L89" s="110"/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0">
        <v>0</v>
      </c>
      <c r="U89" s="110">
        <v>0</v>
      </c>
      <c r="V89" s="110">
        <v>0</v>
      </c>
      <c r="W89" s="110">
        <v>0</v>
      </c>
      <c r="X89" s="110">
        <v>0</v>
      </c>
      <c r="Y89" s="110">
        <v>0</v>
      </c>
      <c r="Z89" s="110">
        <v>0</v>
      </c>
      <c r="AA89" s="110">
        <v>0</v>
      </c>
      <c r="AB89" s="110">
        <v>0</v>
      </c>
      <c r="AC89" s="110">
        <v>0</v>
      </c>
      <c r="AD89" s="110">
        <v>0</v>
      </c>
      <c r="AE89" s="110">
        <v>0</v>
      </c>
      <c r="AF89" s="110">
        <v>0</v>
      </c>
      <c r="AG89" s="110">
        <v>0</v>
      </c>
      <c r="AH89" s="110">
        <v>0</v>
      </c>
      <c r="AI89" s="110">
        <v>0</v>
      </c>
      <c r="AJ89" s="110">
        <v>0</v>
      </c>
      <c r="AK89" s="110">
        <v>0</v>
      </c>
      <c r="AL89" s="110">
        <v>0</v>
      </c>
      <c r="AM89" s="110">
        <v>0</v>
      </c>
      <c r="AN89" s="110">
        <v>0</v>
      </c>
      <c r="AO89" s="110">
        <v>0</v>
      </c>
      <c r="AP89" s="110">
        <v>0</v>
      </c>
      <c r="AQ89" s="110">
        <v>0</v>
      </c>
      <c r="AR89" s="110">
        <v>0</v>
      </c>
      <c r="AS89" s="110">
        <v>0</v>
      </c>
      <c r="AT89" s="110">
        <v>0</v>
      </c>
      <c r="AU89" s="110">
        <v>0</v>
      </c>
      <c r="AV89" s="110">
        <v>0</v>
      </c>
      <c r="AW89" s="110">
        <v>0</v>
      </c>
      <c r="AX89" s="110">
        <v>0</v>
      </c>
      <c r="AY89" s="110">
        <v>0</v>
      </c>
    </row>
    <row r="90" spans="1:52">
      <c r="A90" s="109"/>
      <c r="B90" s="130">
        <v>46</v>
      </c>
      <c r="C90" s="109" t="s">
        <v>293</v>
      </c>
      <c r="D90" s="110"/>
      <c r="E90" s="110"/>
      <c r="F90" s="110"/>
      <c r="G90" s="110"/>
      <c r="H90" s="110"/>
      <c r="I90" s="110"/>
      <c r="J90" s="110"/>
      <c r="K90" s="110"/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0">
        <v>0</v>
      </c>
      <c r="U90" s="110">
        <v>0</v>
      </c>
      <c r="V90" s="110">
        <v>0</v>
      </c>
      <c r="W90" s="110">
        <v>0</v>
      </c>
      <c r="X90" s="110">
        <v>0</v>
      </c>
      <c r="Y90" s="110">
        <v>0</v>
      </c>
      <c r="Z90" s="110">
        <v>0</v>
      </c>
      <c r="AA90" s="110">
        <v>0</v>
      </c>
      <c r="AB90" s="110">
        <v>0</v>
      </c>
      <c r="AC90" s="110">
        <v>0</v>
      </c>
      <c r="AD90" s="110">
        <v>0</v>
      </c>
      <c r="AE90" s="110">
        <v>0</v>
      </c>
      <c r="AF90" s="110">
        <v>0</v>
      </c>
      <c r="AG90" s="110">
        <v>0</v>
      </c>
      <c r="AH90" s="110">
        <v>0</v>
      </c>
      <c r="AI90" s="110">
        <v>0</v>
      </c>
      <c r="AJ90" s="110">
        <v>0</v>
      </c>
      <c r="AK90" s="110">
        <v>0</v>
      </c>
      <c r="AL90" s="110">
        <v>0</v>
      </c>
      <c r="AM90" s="110">
        <v>0</v>
      </c>
      <c r="AN90" s="110">
        <v>0</v>
      </c>
      <c r="AO90" s="110">
        <v>0</v>
      </c>
      <c r="AP90" s="110">
        <v>0</v>
      </c>
      <c r="AQ90" s="110">
        <v>0</v>
      </c>
      <c r="AR90" s="110">
        <v>0</v>
      </c>
      <c r="AS90" s="110">
        <v>0</v>
      </c>
      <c r="AT90" s="110">
        <v>0</v>
      </c>
      <c r="AU90" s="110">
        <v>0</v>
      </c>
      <c r="AV90" s="110">
        <v>0</v>
      </c>
      <c r="AW90" s="110">
        <v>0</v>
      </c>
      <c r="AX90" s="110">
        <v>0</v>
      </c>
      <c r="AY90" s="110">
        <v>0</v>
      </c>
    </row>
    <row r="91" spans="1:52">
      <c r="A91" s="109"/>
      <c r="B91" s="130">
        <v>47</v>
      </c>
      <c r="C91" s="109" t="s">
        <v>293</v>
      </c>
      <c r="D91" s="110"/>
      <c r="E91" s="110"/>
      <c r="F91" s="110"/>
      <c r="G91" s="110"/>
      <c r="H91" s="110"/>
      <c r="I91" s="110"/>
      <c r="J91" s="110"/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0">
        <v>0</v>
      </c>
      <c r="U91" s="110">
        <v>0</v>
      </c>
      <c r="V91" s="110">
        <v>0</v>
      </c>
      <c r="W91" s="110">
        <v>0</v>
      </c>
      <c r="X91" s="110">
        <v>0</v>
      </c>
      <c r="Y91" s="110">
        <v>0</v>
      </c>
      <c r="Z91" s="110">
        <v>0</v>
      </c>
      <c r="AA91" s="110">
        <v>0</v>
      </c>
      <c r="AB91" s="110">
        <v>0</v>
      </c>
      <c r="AC91" s="110">
        <v>0</v>
      </c>
      <c r="AD91" s="110">
        <v>0</v>
      </c>
      <c r="AE91" s="110">
        <v>0</v>
      </c>
      <c r="AF91" s="110">
        <v>0</v>
      </c>
      <c r="AG91" s="110">
        <v>0</v>
      </c>
      <c r="AH91" s="110">
        <v>0</v>
      </c>
      <c r="AI91" s="110">
        <v>0</v>
      </c>
      <c r="AJ91" s="110">
        <v>0</v>
      </c>
      <c r="AK91" s="110">
        <v>0</v>
      </c>
      <c r="AL91" s="110">
        <v>0</v>
      </c>
      <c r="AM91" s="110">
        <v>0</v>
      </c>
      <c r="AN91" s="110">
        <v>0</v>
      </c>
      <c r="AO91" s="110">
        <v>0</v>
      </c>
      <c r="AP91" s="110">
        <v>0</v>
      </c>
      <c r="AQ91" s="110">
        <v>0</v>
      </c>
      <c r="AR91" s="110">
        <v>0</v>
      </c>
      <c r="AS91" s="110">
        <v>0</v>
      </c>
      <c r="AT91" s="110">
        <v>0</v>
      </c>
      <c r="AU91" s="110">
        <v>0</v>
      </c>
      <c r="AV91" s="110">
        <v>0</v>
      </c>
      <c r="AW91" s="110">
        <v>0</v>
      </c>
      <c r="AX91" s="110">
        <v>0</v>
      </c>
      <c r="AY91" s="110">
        <v>0</v>
      </c>
    </row>
    <row r="92" spans="1:52">
      <c r="A92" s="128"/>
      <c r="B92" s="129">
        <v>48</v>
      </c>
      <c r="C92" s="128" t="s">
        <v>293</v>
      </c>
      <c r="D92" s="125">
        <v>0</v>
      </c>
      <c r="E92" s="125">
        <v>0</v>
      </c>
      <c r="F92" s="125">
        <v>0</v>
      </c>
      <c r="G92" s="125">
        <v>0</v>
      </c>
      <c r="H92" s="125">
        <v>0</v>
      </c>
      <c r="I92" s="125">
        <v>0</v>
      </c>
      <c r="J92" s="125">
        <v>0</v>
      </c>
      <c r="K92" s="125">
        <v>0</v>
      </c>
      <c r="L92" s="125">
        <v>0</v>
      </c>
      <c r="M92" s="125">
        <v>0</v>
      </c>
      <c r="N92" s="125">
        <v>0</v>
      </c>
      <c r="O92" s="125">
        <v>0</v>
      </c>
      <c r="P92" s="125">
        <v>0</v>
      </c>
      <c r="Q92" s="125">
        <v>0</v>
      </c>
      <c r="R92" s="125">
        <v>0</v>
      </c>
      <c r="S92" s="125">
        <v>0</v>
      </c>
      <c r="T92" s="125">
        <v>0</v>
      </c>
      <c r="U92" s="125">
        <v>0</v>
      </c>
      <c r="V92" s="125">
        <v>0</v>
      </c>
      <c r="W92" s="125">
        <v>0</v>
      </c>
      <c r="X92" s="125">
        <v>0</v>
      </c>
      <c r="Y92" s="125">
        <v>0</v>
      </c>
      <c r="Z92" s="125">
        <v>0</v>
      </c>
      <c r="AA92" s="125">
        <v>0</v>
      </c>
      <c r="AB92" s="125">
        <v>0</v>
      </c>
      <c r="AC92" s="125">
        <v>0</v>
      </c>
      <c r="AD92" s="125">
        <v>0</v>
      </c>
      <c r="AE92" s="125">
        <v>0</v>
      </c>
      <c r="AF92" s="125">
        <v>0</v>
      </c>
      <c r="AG92" s="125">
        <v>0</v>
      </c>
      <c r="AH92" s="125">
        <v>0</v>
      </c>
      <c r="AI92" s="125">
        <v>0</v>
      </c>
      <c r="AJ92" s="125">
        <v>0</v>
      </c>
      <c r="AK92" s="125">
        <v>0</v>
      </c>
      <c r="AL92" s="125">
        <v>0</v>
      </c>
      <c r="AM92" s="125">
        <v>0</v>
      </c>
      <c r="AN92" s="125">
        <v>0</v>
      </c>
      <c r="AO92" s="125">
        <v>0</v>
      </c>
      <c r="AP92" s="125">
        <v>0</v>
      </c>
      <c r="AQ92" s="125">
        <v>0</v>
      </c>
      <c r="AR92" s="125">
        <v>0</v>
      </c>
      <c r="AS92" s="125">
        <v>0</v>
      </c>
      <c r="AT92" s="125">
        <v>0</v>
      </c>
      <c r="AU92" s="125">
        <v>0</v>
      </c>
      <c r="AV92" s="125">
        <v>0</v>
      </c>
      <c r="AW92" s="125">
        <v>0</v>
      </c>
      <c r="AX92" s="125">
        <v>0</v>
      </c>
      <c r="AY92" s="125">
        <v>0</v>
      </c>
      <c r="AZ92" s="107">
        <f>SUM(D21:AY92)</f>
        <v>280715.0863423358</v>
      </c>
    </row>
    <row r="94" spans="1:52">
      <c r="A94" s="102" t="s">
        <v>295</v>
      </c>
      <c r="B94" s="106"/>
      <c r="C94" s="106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</row>
    <row r="95" spans="1:52">
      <c r="A95" s="126" t="s">
        <v>125</v>
      </c>
      <c r="B95" s="123">
        <v>1</v>
      </c>
      <c r="C95" s="124">
        <v>3440.6512500843255</v>
      </c>
      <c r="D95" s="110">
        <v>2297.9708840043463</v>
      </c>
      <c r="E95" s="110">
        <v>2297.9708840043463</v>
      </c>
      <c r="F95" s="110">
        <v>2297.9708840043463</v>
      </c>
      <c r="G95" s="110">
        <v>2297.9708840043463</v>
      </c>
      <c r="H95" s="110">
        <v>2297.9708840043463</v>
      </c>
      <c r="I95" s="110">
        <v>2297.9708840043463</v>
      </c>
      <c r="J95" s="110">
        <v>2297.9708840043463</v>
      </c>
      <c r="K95" s="110">
        <v>2297.9708840043463</v>
      </c>
      <c r="L95" s="110">
        <v>2297.9708840043463</v>
      </c>
      <c r="M95" s="110">
        <v>1915.396814632282</v>
      </c>
      <c r="N95" s="110">
        <v>598.50059654622055</v>
      </c>
      <c r="O95" s="110">
        <v>626.40364107543678</v>
      </c>
      <c r="P95" s="110">
        <v>0</v>
      </c>
      <c r="Q95" s="110">
        <v>291.48319268859927</v>
      </c>
      <c r="R95" s="110">
        <v>588.72052034289163</v>
      </c>
      <c r="S95" s="110">
        <v>120.81659203091749</v>
      </c>
      <c r="T95" s="110">
        <v>0</v>
      </c>
      <c r="U95" s="110">
        <v>189.960493352306</v>
      </c>
      <c r="V95" s="110">
        <v>0</v>
      </c>
      <c r="W95" s="110">
        <v>112.06125565288085</v>
      </c>
      <c r="X95" s="110">
        <v>638.4623987079699</v>
      </c>
      <c r="Y95" s="110">
        <v>99.968838883175522</v>
      </c>
      <c r="Z95" s="110">
        <v>690.9280141513691</v>
      </c>
      <c r="AA95" s="110">
        <v>747.93240334718143</v>
      </c>
      <c r="AB95" s="110">
        <v>615.44320381517673</v>
      </c>
      <c r="AC95" s="110">
        <v>109.53550914215202</v>
      </c>
      <c r="AD95" s="110">
        <v>275.18392447893279</v>
      </c>
      <c r="AE95" s="110">
        <v>0</v>
      </c>
      <c r="AF95" s="110">
        <v>585.30271756947513</v>
      </c>
      <c r="AG95" s="110">
        <v>132.96032535105724</v>
      </c>
      <c r="AH95" s="110">
        <v>0</v>
      </c>
      <c r="AI95" s="110">
        <v>145.33135132761117</v>
      </c>
      <c r="AJ95" s="110">
        <v>0</v>
      </c>
      <c r="AK95" s="110">
        <v>124.6891486472432</v>
      </c>
      <c r="AL95" s="110">
        <v>0</v>
      </c>
      <c r="AM95" s="110">
        <v>112.62430202969063</v>
      </c>
      <c r="AN95" s="110">
        <v>736.52478003743636</v>
      </c>
      <c r="AO95" s="110">
        <v>185.92049267384346</v>
      </c>
      <c r="AP95" s="110">
        <v>40.372355677369796</v>
      </c>
      <c r="AQ95" s="110">
        <v>55.134506989324564</v>
      </c>
      <c r="AR95" s="110">
        <v>648.16671040613096</v>
      </c>
      <c r="AS95" s="110">
        <v>128.28126230804764</v>
      </c>
      <c r="AT95" s="110">
        <v>629.32443035660367</v>
      </c>
      <c r="AU95" s="110">
        <v>161.32744339218016</v>
      </c>
      <c r="AV95" s="110">
        <v>857.58302756432522</v>
      </c>
      <c r="AW95" s="110">
        <v>202.10217001338697</v>
      </c>
      <c r="AX95" s="110">
        <v>308.54477640327491</v>
      </c>
      <c r="AY95" s="110">
        <v>280.06808542874842</v>
      </c>
    </row>
    <row r="96" spans="1:52">
      <c r="A96" s="109"/>
      <c r="B96" s="120">
        <v>2</v>
      </c>
      <c r="C96" s="110">
        <v>3440.6512500843255</v>
      </c>
      <c r="D96" s="110">
        <v>3440.6512500843255</v>
      </c>
      <c r="E96" s="110">
        <v>2297.9708840043463</v>
      </c>
      <c r="F96" s="110">
        <v>2297.9708840043463</v>
      </c>
      <c r="G96" s="110">
        <v>2297.9708840043463</v>
      </c>
      <c r="H96" s="110">
        <v>2297.9708840043463</v>
      </c>
      <c r="I96" s="110">
        <v>2297.9708840043463</v>
      </c>
      <c r="J96" s="110">
        <v>2297.9708840043463</v>
      </c>
      <c r="K96" s="110">
        <v>2297.9708840043463</v>
      </c>
      <c r="L96" s="110">
        <v>1128.9915694172498</v>
      </c>
      <c r="M96" s="110">
        <v>0</v>
      </c>
      <c r="N96" s="110">
        <v>0</v>
      </c>
      <c r="O96" s="110">
        <v>0</v>
      </c>
      <c r="P96" s="110">
        <v>0</v>
      </c>
      <c r="Q96" s="110">
        <v>0</v>
      </c>
      <c r="R96" s="110">
        <v>0</v>
      </c>
      <c r="S96" s="110">
        <v>0</v>
      </c>
      <c r="T96" s="110">
        <v>0</v>
      </c>
      <c r="U96" s="110">
        <v>0</v>
      </c>
      <c r="V96" s="110">
        <v>0</v>
      </c>
      <c r="W96" s="110">
        <v>0</v>
      </c>
      <c r="X96" s="110">
        <v>0</v>
      </c>
      <c r="Y96" s="110">
        <v>0</v>
      </c>
      <c r="Z96" s="110">
        <v>0</v>
      </c>
      <c r="AA96" s="110">
        <v>0</v>
      </c>
      <c r="AB96" s="110">
        <v>0</v>
      </c>
      <c r="AC96" s="110">
        <v>0</v>
      </c>
      <c r="AD96" s="110">
        <v>0</v>
      </c>
      <c r="AE96" s="110">
        <v>0</v>
      </c>
      <c r="AF96" s="110">
        <v>0</v>
      </c>
      <c r="AG96" s="110">
        <v>0</v>
      </c>
      <c r="AH96" s="110">
        <v>0</v>
      </c>
      <c r="AI96" s="110">
        <v>0</v>
      </c>
      <c r="AJ96" s="110">
        <v>0</v>
      </c>
      <c r="AK96" s="110">
        <v>0</v>
      </c>
      <c r="AL96" s="110">
        <v>0</v>
      </c>
      <c r="AM96" s="110">
        <v>0</v>
      </c>
      <c r="AN96" s="110">
        <v>0</v>
      </c>
      <c r="AO96" s="110">
        <v>0</v>
      </c>
      <c r="AP96" s="110">
        <v>0</v>
      </c>
      <c r="AQ96" s="110">
        <v>0</v>
      </c>
      <c r="AR96" s="110">
        <v>0</v>
      </c>
      <c r="AS96" s="110">
        <v>0</v>
      </c>
      <c r="AT96" s="110">
        <v>0</v>
      </c>
      <c r="AU96" s="110">
        <v>0</v>
      </c>
      <c r="AV96" s="110">
        <v>0</v>
      </c>
      <c r="AW96" s="110">
        <v>0</v>
      </c>
      <c r="AX96" s="110">
        <v>0</v>
      </c>
      <c r="AY96" s="110">
        <v>0</v>
      </c>
    </row>
    <row r="97" spans="1:52">
      <c r="A97" s="109"/>
      <c r="B97" s="127">
        <v>3</v>
      </c>
      <c r="C97" s="110">
        <v>3440.6512500843255</v>
      </c>
      <c r="D97" s="110">
        <v>3440.6512500843255</v>
      </c>
      <c r="E97" s="110">
        <v>3440.6512500843255</v>
      </c>
      <c r="F97" s="110">
        <v>2297.9708840043463</v>
      </c>
      <c r="G97" s="110">
        <v>2297.9708840043463</v>
      </c>
      <c r="H97" s="110">
        <v>2297.9708840043463</v>
      </c>
      <c r="I97" s="110">
        <v>2297.9708840043463</v>
      </c>
      <c r="J97" s="110">
        <v>2297.9708840043463</v>
      </c>
      <c r="K97" s="110">
        <v>931.8061630379018</v>
      </c>
      <c r="L97" s="110">
        <v>0</v>
      </c>
      <c r="M97" s="110">
        <v>0</v>
      </c>
      <c r="N97" s="110">
        <v>0</v>
      </c>
      <c r="O97" s="110">
        <v>0</v>
      </c>
      <c r="P97" s="110">
        <v>0</v>
      </c>
      <c r="Q97" s="110">
        <v>0</v>
      </c>
      <c r="R97" s="110">
        <v>0</v>
      </c>
      <c r="S97" s="110">
        <v>0</v>
      </c>
      <c r="T97" s="110">
        <v>0</v>
      </c>
      <c r="U97" s="110">
        <v>0</v>
      </c>
      <c r="V97" s="110">
        <v>0</v>
      </c>
      <c r="W97" s="110">
        <v>0</v>
      </c>
      <c r="X97" s="110">
        <v>0</v>
      </c>
      <c r="Y97" s="110">
        <v>0</v>
      </c>
      <c r="Z97" s="110">
        <v>0</v>
      </c>
      <c r="AA97" s="110">
        <v>0</v>
      </c>
      <c r="AB97" s="110">
        <v>0</v>
      </c>
      <c r="AC97" s="110">
        <v>0</v>
      </c>
      <c r="AD97" s="110">
        <v>0</v>
      </c>
      <c r="AE97" s="110">
        <v>0</v>
      </c>
      <c r="AF97" s="110">
        <v>0</v>
      </c>
      <c r="AG97" s="110">
        <v>0</v>
      </c>
      <c r="AH97" s="110">
        <v>0</v>
      </c>
      <c r="AI97" s="110">
        <v>0</v>
      </c>
      <c r="AJ97" s="110">
        <v>0</v>
      </c>
      <c r="AK97" s="110">
        <v>0</v>
      </c>
      <c r="AL97" s="110">
        <v>0</v>
      </c>
      <c r="AM97" s="110">
        <v>0</v>
      </c>
      <c r="AN97" s="110">
        <v>0</v>
      </c>
      <c r="AO97" s="110">
        <v>0</v>
      </c>
      <c r="AP97" s="110">
        <v>0</v>
      </c>
      <c r="AQ97" s="110">
        <v>0</v>
      </c>
      <c r="AR97" s="110">
        <v>0</v>
      </c>
      <c r="AS97" s="110">
        <v>0</v>
      </c>
      <c r="AT97" s="110">
        <v>0</v>
      </c>
      <c r="AU97" s="110">
        <v>0</v>
      </c>
      <c r="AV97" s="110">
        <v>0</v>
      </c>
      <c r="AW97" s="110">
        <v>0</v>
      </c>
      <c r="AX97" s="110">
        <v>0</v>
      </c>
      <c r="AY97" s="110">
        <v>0</v>
      </c>
    </row>
    <row r="98" spans="1:52">
      <c r="A98" s="109"/>
      <c r="B98" s="130">
        <v>4</v>
      </c>
      <c r="C98" s="106">
        <v>3440.6512500843255</v>
      </c>
      <c r="D98" s="110">
        <v>3440.6512500843255</v>
      </c>
      <c r="E98" s="110">
        <v>3440.6512500843255</v>
      </c>
      <c r="F98" s="110">
        <v>3440.6512500843255</v>
      </c>
      <c r="G98" s="110">
        <v>2297.9708840043463</v>
      </c>
      <c r="H98" s="110">
        <v>2297.9708840043463</v>
      </c>
      <c r="I98" s="110">
        <v>2297.9708840043463</v>
      </c>
      <c r="J98" s="110">
        <v>143.66771584450089</v>
      </c>
      <c r="K98" s="110">
        <v>0</v>
      </c>
      <c r="L98" s="110">
        <v>0</v>
      </c>
      <c r="M98" s="110">
        <v>0</v>
      </c>
      <c r="N98" s="110">
        <v>0</v>
      </c>
      <c r="O98" s="110">
        <v>0</v>
      </c>
      <c r="P98" s="110">
        <v>0</v>
      </c>
      <c r="Q98" s="110">
        <v>0</v>
      </c>
      <c r="R98" s="110">
        <v>0</v>
      </c>
      <c r="S98" s="110">
        <v>0</v>
      </c>
      <c r="T98" s="110">
        <v>0</v>
      </c>
      <c r="U98" s="110">
        <v>0</v>
      </c>
      <c r="V98" s="110">
        <v>0</v>
      </c>
      <c r="W98" s="110">
        <v>0</v>
      </c>
      <c r="X98" s="110">
        <v>0</v>
      </c>
      <c r="Y98" s="110">
        <v>0</v>
      </c>
      <c r="Z98" s="110">
        <v>0</v>
      </c>
      <c r="AA98" s="110">
        <v>0</v>
      </c>
      <c r="AB98" s="110">
        <v>0</v>
      </c>
      <c r="AC98" s="110">
        <v>0</v>
      </c>
      <c r="AD98" s="110">
        <v>0</v>
      </c>
      <c r="AE98" s="110">
        <v>0</v>
      </c>
      <c r="AF98" s="110">
        <v>0</v>
      </c>
      <c r="AG98" s="110">
        <v>0</v>
      </c>
      <c r="AH98" s="110">
        <v>0</v>
      </c>
      <c r="AI98" s="110">
        <v>0</v>
      </c>
      <c r="AJ98" s="110">
        <v>0</v>
      </c>
      <c r="AK98" s="110">
        <v>0</v>
      </c>
      <c r="AL98" s="110">
        <v>0</v>
      </c>
      <c r="AM98" s="110">
        <v>0</v>
      </c>
      <c r="AN98" s="110">
        <v>0</v>
      </c>
      <c r="AO98" s="110">
        <v>0</v>
      </c>
      <c r="AP98" s="110">
        <v>0</v>
      </c>
      <c r="AQ98" s="110">
        <v>0</v>
      </c>
      <c r="AR98" s="110">
        <v>0</v>
      </c>
      <c r="AS98" s="110">
        <v>0</v>
      </c>
      <c r="AT98" s="110">
        <v>0</v>
      </c>
      <c r="AU98" s="110">
        <v>0</v>
      </c>
      <c r="AV98" s="110">
        <v>0</v>
      </c>
      <c r="AW98" s="110">
        <v>0</v>
      </c>
      <c r="AX98" s="110">
        <v>0</v>
      </c>
      <c r="AY98" s="110">
        <v>0</v>
      </c>
    </row>
    <row r="99" spans="1:52">
      <c r="A99" s="128"/>
      <c r="B99" s="132" t="s">
        <v>296</v>
      </c>
      <c r="C99" s="125">
        <v>2987.6512500843255</v>
      </c>
      <c r="D99" s="125">
        <v>2924.6512500843255</v>
      </c>
      <c r="E99" s="125">
        <v>3162.6512500843255</v>
      </c>
      <c r="F99" s="125">
        <v>3163.6512500843255</v>
      </c>
      <c r="G99" s="125">
        <v>3144.6512500843255</v>
      </c>
      <c r="H99" s="125">
        <v>2004.9708840043463</v>
      </c>
      <c r="I99" s="125">
        <v>1980.9708840043463</v>
      </c>
      <c r="J99" s="125">
        <v>2007.9708840043463</v>
      </c>
      <c r="K99" s="125">
        <v>0</v>
      </c>
      <c r="L99" s="125">
        <v>0</v>
      </c>
      <c r="M99" s="125">
        <v>0</v>
      </c>
      <c r="N99" s="125">
        <v>0</v>
      </c>
      <c r="O99" s="125">
        <v>0</v>
      </c>
      <c r="P99" s="125">
        <v>0</v>
      </c>
      <c r="Q99" s="125">
        <v>0</v>
      </c>
      <c r="R99" s="125">
        <v>0</v>
      </c>
      <c r="S99" s="125">
        <v>0</v>
      </c>
      <c r="T99" s="125">
        <v>0</v>
      </c>
      <c r="U99" s="125">
        <v>0</v>
      </c>
      <c r="V99" s="125">
        <v>0</v>
      </c>
      <c r="W99" s="125">
        <v>0</v>
      </c>
      <c r="X99" s="125">
        <v>0</v>
      </c>
      <c r="Y99" s="125">
        <v>0</v>
      </c>
      <c r="Z99" s="125">
        <v>0</v>
      </c>
      <c r="AA99" s="125">
        <v>0</v>
      </c>
      <c r="AB99" s="125">
        <v>0</v>
      </c>
      <c r="AC99" s="125">
        <v>0</v>
      </c>
      <c r="AD99" s="125">
        <v>0</v>
      </c>
      <c r="AE99" s="125">
        <v>0</v>
      </c>
      <c r="AF99" s="125">
        <v>0</v>
      </c>
      <c r="AG99" s="125">
        <v>0</v>
      </c>
      <c r="AH99" s="125">
        <v>0</v>
      </c>
      <c r="AI99" s="125">
        <v>0</v>
      </c>
      <c r="AJ99" s="125">
        <v>0</v>
      </c>
      <c r="AK99" s="125">
        <v>0</v>
      </c>
      <c r="AL99" s="125">
        <v>0</v>
      </c>
      <c r="AM99" s="125">
        <v>0</v>
      </c>
      <c r="AN99" s="125">
        <v>0</v>
      </c>
      <c r="AO99" s="125">
        <v>0</v>
      </c>
      <c r="AP99" s="125">
        <v>0</v>
      </c>
      <c r="AQ99" s="125">
        <v>0</v>
      </c>
      <c r="AR99" s="125">
        <v>0</v>
      </c>
      <c r="AS99" s="125">
        <v>0</v>
      </c>
      <c r="AT99" s="125">
        <v>0</v>
      </c>
      <c r="AU99" s="125">
        <v>0</v>
      </c>
      <c r="AV99" s="125">
        <v>0</v>
      </c>
      <c r="AW99" s="125">
        <v>0</v>
      </c>
      <c r="AX99" s="125">
        <v>0</v>
      </c>
      <c r="AY99" s="125">
        <v>0</v>
      </c>
      <c r="AZ99" s="107">
        <f>SUM($D99:$AY99)</f>
        <v>18389.51765235034</v>
      </c>
    </row>
    <row r="100" spans="1:52">
      <c r="A100" s="131" t="s">
        <v>133</v>
      </c>
      <c r="B100" s="119">
        <v>1</v>
      </c>
      <c r="C100" s="106">
        <v>241.49999999999997</v>
      </c>
      <c r="D100" s="106">
        <v>241.49999999999997</v>
      </c>
      <c r="E100" s="106">
        <v>1450.5445150389614</v>
      </c>
      <c r="F100" s="106">
        <v>1815.7695993380721</v>
      </c>
      <c r="G100" s="106">
        <v>267.76959933807217</v>
      </c>
      <c r="H100" s="106">
        <v>3234.5708756199583</v>
      </c>
      <c r="I100" s="106">
        <v>0</v>
      </c>
      <c r="J100" s="106">
        <v>1815.7695993380721</v>
      </c>
      <c r="K100" s="106">
        <v>87.370875619958454</v>
      </c>
      <c r="L100" s="106">
        <v>543.76959933807211</v>
      </c>
      <c r="M100" s="106">
        <v>1539.7695993380721</v>
      </c>
      <c r="N100" s="106">
        <v>1999.4952912138135</v>
      </c>
      <c r="O100" s="106">
        <v>1359.3708756199585</v>
      </c>
      <c r="P100" s="106">
        <v>1987.4952912138135</v>
      </c>
      <c r="Q100" s="106">
        <v>1539.7695993380721</v>
      </c>
      <c r="R100" s="106">
        <v>543.76959933807211</v>
      </c>
      <c r="S100" s="106">
        <v>1723.4952912138135</v>
      </c>
      <c r="T100" s="106">
        <v>1999.4952912138135</v>
      </c>
      <c r="U100" s="106">
        <v>1359.3708756199585</v>
      </c>
      <c r="V100" s="106">
        <v>1999.4952912138135</v>
      </c>
      <c r="W100" s="106">
        <v>1635.3708756199585</v>
      </c>
      <c r="X100" s="106">
        <v>531.76959933807211</v>
      </c>
      <c r="Y100" s="106">
        <v>1731.7256918757414</v>
      </c>
      <c r="Z100" s="106">
        <v>543.76959933807211</v>
      </c>
      <c r="AA100" s="106">
        <v>1635.3708756199585</v>
      </c>
      <c r="AB100" s="106">
        <v>543.76959933807211</v>
      </c>
      <c r="AC100" s="106">
        <v>1723.4952912138135</v>
      </c>
      <c r="AD100" s="106">
        <v>543.76959933807211</v>
      </c>
      <c r="AE100" s="106">
        <v>1999.4952912138135</v>
      </c>
      <c r="AF100" s="106">
        <v>543.76959933807211</v>
      </c>
      <c r="AG100" s="106">
        <v>1539.7695993380721</v>
      </c>
      <c r="AH100" s="106">
        <v>1987.4952912138135</v>
      </c>
      <c r="AI100" s="106">
        <v>1539.7695993380721</v>
      </c>
      <c r="AJ100" s="106">
        <v>1999.4952912138135</v>
      </c>
      <c r="AK100" s="106">
        <v>1539.7695993380721</v>
      </c>
      <c r="AL100" s="106">
        <v>1999.4952912138135</v>
      </c>
      <c r="AM100" s="106">
        <v>1723.4952912138135</v>
      </c>
      <c r="AN100" s="106">
        <v>543.76959933807211</v>
      </c>
      <c r="AO100" s="106">
        <v>1543.0965674956999</v>
      </c>
      <c r="AP100" s="106">
        <v>1987.4952912138135</v>
      </c>
      <c r="AQ100" s="106">
        <v>1999.4952912138135</v>
      </c>
      <c r="AR100" s="106">
        <v>543.76959933807211</v>
      </c>
      <c r="AS100" s="106">
        <v>1819.0965674956999</v>
      </c>
      <c r="AT100" s="106">
        <v>543.76959933807211</v>
      </c>
      <c r="AU100" s="106">
        <v>1723.4952912138135</v>
      </c>
      <c r="AV100" s="106">
        <v>276</v>
      </c>
      <c r="AW100" s="106">
        <v>1815.7695993380721</v>
      </c>
      <c r="AX100" s="106">
        <v>1819.0965674956999</v>
      </c>
      <c r="AY100" s="106">
        <v>1723.4952912138135</v>
      </c>
    </row>
    <row r="101" spans="1:52">
      <c r="A101" s="109"/>
      <c r="B101" s="119">
        <v>2</v>
      </c>
      <c r="C101" s="106">
        <v>0</v>
      </c>
      <c r="D101" s="106">
        <v>0</v>
      </c>
      <c r="E101" s="106">
        <v>0</v>
      </c>
      <c r="F101" s="106">
        <v>1042.5445150389614</v>
      </c>
      <c r="G101" s="106">
        <v>1815.7695993380721</v>
      </c>
      <c r="H101" s="106">
        <v>543.76959933807211</v>
      </c>
      <c r="I101" s="106">
        <v>3234.5708756199583</v>
      </c>
      <c r="J101" s="106">
        <v>1731.7256918757414</v>
      </c>
      <c r="K101" s="106">
        <v>1815.7695993380721</v>
      </c>
      <c r="L101" s="106">
        <v>543.76959933807211</v>
      </c>
      <c r="M101" s="106">
        <v>543.76959933807211</v>
      </c>
      <c r="N101" s="106">
        <v>3414.9695993380719</v>
      </c>
      <c r="O101" s="106">
        <v>1999.4952912138135</v>
      </c>
      <c r="P101" s="106">
        <v>1999.4952912138135</v>
      </c>
      <c r="Q101" s="106">
        <v>1999.4952912138135</v>
      </c>
      <c r="R101" s="106">
        <v>1999.4952912138135</v>
      </c>
      <c r="S101" s="106">
        <v>1999.4952912138135</v>
      </c>
      <c r="T101" s="106">
        <v>1999.4952912138135</v>
      </c>
      <c r="U101" s="106">
        <v>1999.4952912138135</v>
      </c>
      <c r="V101" s="106">
        <v>1819.0965674956999</v>
      </c>
      <c r="W101" s="106">
        <v>1999.4952912138135</v>
      </c>
      <c r="X101" s="106">
        <v>1819.0965674956999</v>
      </c>
      <c r="Y101" s="106">
        <v>1987.4952912138135</v>
      </c>
      <c r="Z101" s="106">
        <v>1731.7256918757414</v>
      </c>
      <c r="AA101" s="106">
        <v>543.76959933807211</v>
      </c>
      <c r="AB101" s="106">
        <v>3414.9695993380719</v>
      </c>
      <c r="AC101" s="106">
        <v>1999.4952912138135</v>
      </c>
      <c r="AD101" s="106">
        <v>1723.4952912138135</v>
      </c>
      <c r="AE101" s="106">
        <v>1999.4952912138135</v>
      </c>
      <c r="AF101" s="106">
        <v>1999.4952912138135</v>
      </c>
      <c r="AG101" s="106">
        <v>1999.4952912138135</v>
      </c>
      <c r="AH101" s="106">
        <v>1999.4952912138135</v>
      </c>
      <c r="AI101" s="106">
        <v>1999.4952912138135</v>
      </c>
      <c r="AJ101" s="106">
        <v>1999.4952912138135</v>
      </c>
      <c r="AK101" s="106">
        <v>1999.4952912138135</v>
      </c>
      <c r="AL101" s="106">
        <v>1999.4952912138135</v>
      </c>
      <c r="AM101" s="106">
        <v>1999.4952912138135</v>
      </c>
      <c r="AN101" s="106">
        <v>1723.4952912138135</v>
      </c>
      <c r="AO101" s="106">
        <v>1999.4952912138135</v>
      </c>
      <c r="AP101" s="106">
        <v>1999.4952912138135</v>
      </c>
      <c r="AQ101" s="106">
        <v>1999.4952912138135</v>
      </c>
      <c r="AR101" s="106">
        <v>1999.4952912138135</v>
      </c>
      <c r="AS101" s="106">
        <v>1999.4952912138135</v>
      </c>
      <c r="AT101" s="106">
        <v>1999.4952912138135</v>
      </c>
      <c r="AU101" s="106">
        <v>1999.4952912138135</v>
      </c>
      <c r="AV101" s="106">
        <v>1723.4952912138135</v>
      </c>
      <c r="AW101" s="106">
        <v>1731.7256918757414</v>
      </c>
      <c r="AX101" s="106">
        <v>1815.7695993380721</v>
      </c>
      <c r="AY101" s="106">
        <v>1999.4952912138135</v>
      </c>
    </row>
    <row r="102" spans="1:52">
      <c r="A102" s="109"/>
      <c r="B102" s="120">
        <v>3</v>
      </c>
      <c r="C102" s="106">
        <v>0</v>
      </c>
      <c r="D102" s="106">
        <v>0</v>
      </c>
      <c r="E102" s="106">
        <v>0</v>
      </c>
      <c r="F102" s="106">
        <v>0</v>
      </c>
      <c r="G102" s="106">
        <v>593.54451503896144</v>
      </c>
      <c r="H102" s="106">
        <v>1999.4952912138135</v>
      </c>
      <c r="I102" s="106">
        <v>543.76959933807211</v>
      </c>
      <c r="J102" s="106">
        <v>3414.9695993380719</v>
      </c>
      <c r="K102" s="106">
        <v>1731.7256918757414</v>
      </c>
      <c r="L102" s="106">
        <v>1999.4952912138135</v>
      </c>
      <c r="M102" s="106">
        <v>1999.4952912138135</v>
      </c>
      <c r="N102" s="106">
        <v>543.76959933807211</v>
      </c>
      <c r="O102" s="106">
        <v>3414.9695993380719</v>
      </c>
      <c r="P102" s="106">
        <v>1999.4952912138135</v>
      </c>
      <c r="Q102" s="106">
        <v>1999.4952912138135</v>
      </c>
      <c r="R102" s="106">
        <v>1999.4952912138135</v>
      </c>
      <c r="S102" s="106">
        <v>1999.4952912138135</v>
      </c>
      <c r="T102" s="106">
        <v>1999.4952912138135</v>
      </c>
      <c r="U102" s="106">
        <v>1999.4952912138135</v>
      </c>
      <c r="V102" s="106">
        <v>1999.4952912138135</v>
      </c>
      <c r="W102" s="106">
        <v>1999.4952912138135</v>
      </c>
      <c r="X102" s="106">
        <v>1999.4952912138135</v>
      </c>
      <c r="Y102" s="106">
        <v>1999.4952912138135</v>
      </c>
      <c r="Z102" s="106">
        <v>1999.4952912138135</v>
      </c>
      <c r="AA102" s="106">
        <v>1731.7256918757414</v>
      </c>
      <c r="AB102" s="106">
        <v>543.76959933807211</v>
      </c>
      <c r="AC102" s="106">
        <v>3414.9695993380719</v>
      </c>
      <c r="AD102" s="106">
        <v>1999.4952912138135</v>
      </c>
      <c r="AE102" s="106">
        <v>1999.4952912138135</v>
      </c>
      <c r="AF102" s="106">
        <v>1999.4952912138135</v>
      </c>
      <c r="AG102" s="106">
        <v>1999.4952912138135</v>
      </c>
      <c r="AH102" s="106">
        <v>1999.4952912138135</v>
      </c>
      <c r="AI102" s="106">
        <v>1999.4952912138135</v>
      </c>
      <c r="AJ102" s="106">
        <v>1999.4952912138135</v>
      </c>
      <c r="AK102" s="106">
        <v>1999.4952912138135</v>
      </c>
      <c r="AL102" s="106">
        <v>1999.4952912138135</v>
      </c>
      <c r="AM102" s="106">
        <v>1999.4952912138135</v>
      </c>
      <c r="AN102" s="106">
        <v>1999.4952912138135</v>
      </c>
      <c r="AO102" s="106">
        <v>1999.4952912138135</v>
      </c>
      <c r="AP102" s="106">
        <v>1999.4952912138135</v>
      </c>
      <c r="AQ102" s="106">
        <v>1999.4952912138135</v>
      </c>
      <c r="AR102" s="106">
        <v>1999.4952912138135</v>
      </c>
      <c r="AS102" s="106">
        <v>1999.4952912138135</v>
      </c>
      <c r="AT102" s="106">
        <v>1999.4952912138135</v>
      </c>
      <c r="AU102" s="106">
        <v>1999.4952912138135</v>
      </c>
      <c r="AV102" s="106">
        <v>1999.4952912138135</v>
      </c>
      <c r="AW102" s="106">
        <v>1999.4952912138135</v>
      </c>
      <c r="AX102" s="106">
        <v>1731.7256918757414</v>
      </c>
      <c r="AY102" s="106">
        <v>1999.4952912138135</v>
      </c>
    </row>
    <row r="103" spans="1:52">
      <c r="A103" s="109"/>
      <c r="B103" s="120">
        <v>4</v>
      </c>
      <c r="C103" s="106">
        <v>0</v>
      </c>
      <c r="D103" s="106">
        <v>0</v>
      </c>
      <c r="E103" s="106">
        <v>0</v>
      </c>
      <c r="F103" s="106">
        <v>0</v>
      </c>
      <c r="G103" s="106">
        <v>0</v>
      </c>
      <c r="H103" s="106">
        <v>190.54451503896144</v>
      </c>
      <c r="I103" s="106">
        <v>1703.039806252775</v>
      </c>
      <c r="J103" s="106">
        <v>543.76959933807211</v>
      </c>
      <c r="K103" s="106">
        <v>3414.9695993380719</v>
      </c>
      <c r="L103" s="106">
        <v>1731.7256918757414</v>
      </c>
      <c r="M103" s="106">
        <v>1999.4952912138135</v>
      </c>
      <c r="N103" s="106">
        <v>1999.4952912138135</v>
      </c>
      <c r="O103" s="106">
        <v>543.76959933807211</v>
      </c>
      <c r="P103" s="106">
        <v>2988.0777072758565</v>
      </c>
      <c r="Q103" s="106">
        <v>1999.4952912138135</v>
      </c>
      <c r="R103" s="106">
        <v>1999.4952912138135</v>
      </c>
      <c r="S103" s="106">
        <v>1999.4952912138135</v>
      </c>
      <c r="T103" s="106">
        <v>1966.0319002396966</v>
      </c>
      <c r="U103" s="106">
        <v>1999.4952912138135</v>
      </c>
      <c r="V103" s="106">
        <v>1982.6931060867721</v>
      </c>
      <c r="W103" s="106">
        <v>1999.4952912138135</v>
      </c>
      <c r="X103" s="106">
        <v>1999.4952912138135</v>
      </c>
      <c r="Y103" s="106">
        <v>1999.4952912138135</v>
      </c>
      <c r="Z103" s="106">
        <v>1999.4952912138135</v>
      </c>
      <c r="AA103" s="106">
        <v>1999.4952912138135</v>
      </c>
      <c r="AB103" s="106">
        <v>1731.7256918757414</v>
      </c>
      <c r="AC103" s="106">
        <v>543.76959933807211</v>
      </c>
      <c r="AD103" s="106">
        <v>3414.9695993380719</v>
      </c>
      <c r="AE103" s="106">
        <v>1976.4715598572461</v>
      </c>
      <c r="AF103" s="106">
        <v>1999.4952912138135</v>
      </c>
      <c r="AG103" s="106">
        <v>1999.4952912138135</v>
      </c>
      <c r="AH103" s="106">
        <v>1979.7697474246445</v>
      </c>
      <c r="AI103" s="106">
        <v>1999.4952912138135</v>
      </c>
      <c r="AJ103" s="106">
        <v>1920.2125046283195</v>
      </c>
      <c r="AK103" s="106">
        <v>1999.4952912138135</v>
      </c>
      <c r="AL103" s="106">
        <v>1995.7612173894106</v>
      </c>
      <c r="AM103" s="106">
        <v>1999.4952912138135</v>
      </c>
      <c r="AN103" s="106">
        <v>1999.4952912138135</v>
      </c>
      <c r="AO103" s="106">
        <v>1999.4952912138135</v>
      </c>
      <c r="AP103" s="106">
        <v>1999.4952912138135</v>
      </c>
      <c r="AQ103" s="106">
        <v>1999.4952912138135</v>
      </c>
      <c r="AR103" s="106">
        <v>1999.4952912138135</v>
      </c>
      <c r="AS103" s="106">
        <v>1999.4952912138135</v>
      </c>
      <c r="AT103" s="106">
        <v>1999.4952912138135</v>
      </c>
      <c r="AU103" s="106">
        <v>1999.4952912138135</v>
      </c>
      <c r="AV103" s="106">
        <v>1999.4952912138135</v>
      </c>
      <c r="AW103" s="106">
        <v>1999.4952912138135</v>
      </c>
      <c r="AX103" s="106">
        <v>1999.4952912138135</v>
      </c>
      <c r="AY103" s="106">
        <v>1731.7256918757414</v>
      </c>
    </row>
    <row r="104" spans="1:52">
      <c r="A104" s="109"/>
      <c r="B104" s="127">
        <v>5</v>
      </c>
      <c r="C104" s="106">
        <v>0</v>
      </c>
      <c r="D104" s="106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1248.039806252775</v>
      </c>
      <c r="K104" s="106">
        <v>543.76959933807211</v>
      </c>
      <c r="L104" s="106">
        <v>3414.9695993380719</v>
      </c>
      <c r="M104" s="106">
        <v>1443.4220629704926</v>
      </c>
      <c r="N104" s="106">
        <v>520.76339735754573</v>
      </c>
      <c r="O104" s="106">
        <v>545.04221069458731</v>
      </c>
      <c r="P104" s="106">
        <v>0</v>
      </c>
      <c r="Q104" s="106">
        <v>310.65014540797438</v>
      </c>
      <c r="R104" s="106">
        <v>456.05806193148487</v>
      </c>
      <c r="S104" s="106">
        <v>105.12413736303097</v>
      </c>
      <c r="T104" s="106">
        <v>0</v>
      </c>
      <c r="U104" s="106">
        <v>120.19674358894122</v>
      </c>
      <c r="V104" s="106">
        <v>0</v>
      </c>
      <c r="W104" s="106">
        <v>72.108923288267761</v>
      </c>
      <c r="X104" s="106">
        <v>426.37054049658946</v>
      </c>
      <c r="Y104" s="106">
        <v>86.984227696874541</v>
      </c>
      <c r="Z104" s="106">
        <v>451.44795763563411</v>
      </c>
      <c r="AA104" s="106">
        <v>638.23828541450894</v>
      </c>
      <c r="AB104" s="106">
        <v>535.5053872108424</v>
      </c>
      <c r="AC104" s="106">
        <v>82.544760107498405</v>
      </c>
      <c r="AD104" s="106">
        <v>9.0189571791849943</v>
      </c>
      <c r="AE104" s="106">
        <v>0</v>
      </c>
      <c r="AF104" s="106">
        <v>405.35440871026117</v>
      </c>
      <c r="AG104" s="106">
        <v>107.20566593917192</v>
      </c>
      <c r="AH104" s="106">
        <v>0</v>
      </c>
      <c r="AI104" s="106">
        <v>97.063963221884933</v>
      </c>
      <c r="AJ104" s="106">
        <v>0</v>
      </c>
      <c r="AK104" s="106">
        <v>73.20900352452054</v>
      </c>
      <c r="AL104" s="106">
        <v>0</v>
      </c>
      <c r="AM104" s="106">
        <v>77.326591522497665</v>
      </c>
      <c r="AN104" s="106">
        <v>461.15813654208489</v>
      </c>
      <c r="AO104" s="106">
        <v>155.06947979794927</v>
      </c>
      <c r="AP104" s="106">
        <v>28.752311652097887</v>
      </c>
      <c r="AQ104" s="106">
        <v>36.834722441328267</v>
      </c>
      <c r="AR104" s="106">
        <v>420.92728089994375</v>
      </c>
      <c r="AS104" s="106">
        <v>105.13963718687637</v>
      </c>
      <c r="AT104" s="106">
        <v>446.29332779790298</v>
      </c>
      <c r="AU104" s="106">
        <v>130.63536735300841</v>
      </c>
      <c r="AV104" s="106">
        <v>640.07205360194121</v>
      </c>
      <c r="AW104" s="106">
        <v>175.8518091324504</v>
      </c>
      <c r="AX104" s="106">
        <v>210.44512094947186</v>
      </c>
      <c r="AY104" s="106">
        <v>197.91977576861404</v>
      </c>
    </row>
    <row r="105" spans="1:52">
      <c r="A105" s="109"/>
      <c r="B105" s="127">
        <v>6</v>
      </c>
      <c r="C105" s="106">
        <v>0</v>
      </c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867.03980625277495</v>
      </c>
      <c r="L105" s="106">
        <v>267.15364308198002</v>
      </c>
      <c r="M105" s="106">
        <v>0</v>
      </c>
      <c r="N105" s="106">
        <v>0</v>
      </c>
      <c r="O105" s="106">
        <v>0</v>
      </c>
      <c r="P105" s="106">
        <v>0</v>
      </c>
      <c r="Q105" s="106">
        <v>0</v>
      </c>
      <c r="R105" s="106">
        <v>0</v>
      </c>
      <c r="S105" s="106">
        <v>0</v>
      </c>
      <c r="T105" s="106">
        <v>0</v>
      </c>
      <c r="U105" s="106">
        <v>0</v>
      </c>
      <c r="V105" s="106">
        <v>0</v>
      </c>
      <c r="W105" s="106">
        <v>0</v>
      </c>
      <c r="X105" s="106">
        <v>0</v>
      </c>
      <c r="Y105" s="106">
        <v>0</v>
      </c>
      <c r="Z105" s="106">
        <v>0</v>
      </c>
      <c r="AA105" s="106">
        <v>0</v>
      </c>
      <c r="AB105" s="106">
        <v>0</v>
      </c>
      <c r="AC105" s="106">
        <v>0</v>
      </c>
      <c r="AD105" s="106">
        <v>0</v>
      </c>
      <c r="AE105" s="106">
        <v>0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6">
        <v>0</v>
      </c>
      <c r="AL105" s="106">
        <v>0</v>
      </c>
      <c r="AM105" s="106">
        <v>0</v>
      </c>
      <c r="AN105" s="106">
        <v>0</v>
      </c>
      <c r="AO105" s="106">
        <v>0</v>
      </c>
      <c r="AP105" s="106">
        <v>0</v>
      </c>
      <c r="AQ105" s="106">
        <v>0</v>
      </c>
      <c r="AR105" s="106">
        <v>0</v>
      </c>
      <c r="AS105" s="106">
        <v>0</v>
      </c>
      <c r="AT105" s="106">
        <v>0</v>
      </c>
      <c r="AU105" s="106">
        <v>0</v>
      </c>
      <c r="AV105" s="106">
        <v>0</v>
      </c>
      <c r="AW105" s="106">
        <v>0</v>
      </c>
      <c r="AX105" s="106">
        <v>0</v>
      </c>
      <c r="AY105" s="106">
        <v>0</v>
      </c>
    </row>
    <row r="106" spans="1:52">
      <c r="A106" s="109"/>
      <c r="B106" s="130">
        <v>7</v>
      </c>
      <c r="C106" s="106">
        <v>0</v>
      </c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06">
        <v>0</v>
      </c>
      <c r="N106" s="106">
        <v>0</v>
      </c>
      <c r="O106" s="106">
        <v>0</v>
      </c>
      <c r="P106" s="106">
        <v>0</v>
      </c>
      <c r="Q106" s="106">
        <v>0</v>
      </c>
      <c r="R106" s="106">
        <v>0</v>
      </c>
      <c r="S106" s="106">
        <v>0</v>
      </c>
      <c r="T106" s="106">
        <v>0</v>
      </c>
      <c r="U106" s="106">
        <v>0</v>
      </c>
      <c r="V106" s="106">
        <v>0</v>
      </c>
      <c r="W106" s="106">
        <v>0</v>
      </c>
      <c r="X106" s="106">
        <v>0</v>
      </c>
      <c r="Y106" s="106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6">
        <v>0</v>
      </c>
      <c r="AL106" s="106">
        <v>0</v>
      </c>
      <c r="AM106" s="106">
        <v>0</v>
      </c>
      <c r="AN106" s="106">
        <v>0</v>
      </c>
      <c r="AO106" s="106">
        <v>0</v>
      </c>
      <c r="AP106" s="106">
        <v>0</v>
      </c>
      <c r="AQ106" s="106">
        <v>0</v>
      </c>
      <c r="AR106" s="106">
        <v>0</v>
      </c>
      <c r="AS106" s="106">
        <v>0</v>
      </c>
      <c r="AT106" s="106">
        <v>0</v>
      </c>
      <c r="AU106" s="106">
        <v>0</v>
      </c>
      <c r="AV106" s="106">
        <v>0</v>
      </c>
      <c r="AW106" s="106">
        <v>0</v>
      </c>
      <c r="AX106" s="106">
        <v>0</v>
      </c>
      <c r="AY106" s="106">
        <v>0</v>
      </c>
    </row>
    <row r="107" spans="1:52">
      <c r="A107" s="109"/>
      <c r="B107" s="130">
        <v>8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</v>
      </c>
      <c r="O107" s="106">
        <v>0</v>
      </c>
      <c r="P107" s="106">
        <v>0</v>
      </c>
      <c r="Q107" s="106">
        <v>0</v>
      </c>
      <c r="R107" s="106">
        <v>0</v>
      </c>
      <c r="S107" s="106">
        <v>0</v>
      </c>
      <c r="T107" s="106">
        <v>0</v>
      </c>
      <c r="U107" s="106">
        <v>0</v>
      </c>
      <c r="V107" s="106">
        <v>0</v>
      </c>
      <c r="W107" s="106">
        <v>0</v>
      </c>
      <c r="X107" s="106">
        <v>0</v>
      </c>
      <c r="Y107" s="106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6">
        <v>0</v>
      </c>
      <c r="AL107" s="106">
        <v>0</v>
      </c>
      <c r="AM107" s="106">
        <v>0</v>
      </c>
      <c r="AN107" s="106">
        <v>0</v>
      </c>
      <c r="AO107" s="106">
        <v>0</v>
      </c>
      <c r="AP107" s="106">
        <v>0</v>
      </c>
      <c r="AQ107" s="106">
        <v>0</v>
      </c>
      <c r="AR107" s="106">
        <v>0</v>
      </c>
      <c r="AS107" s="106">
        <v>0</v>
      </c>
      <c r="AT107" s="106">
        <v>0</v>
      </c>
      <c r="AU107" s="106">
        <v>0</v>
      </c>
      <c r="AV107" s="106">
        <v>0</v>
      </c>
      <c r="AW107" s="106">
        <v>0</v>
      </c>
      <c r="AX107" s="106">
        <v>0</v>
      </c>
      <c r="AY107" s="106">
        <v>0</v>
      </c>
    </row>
    <row r="108" spans="1:52">
      <c r="A108" s="128"/>
      <c r="B108" s="132" t="s">
        <v>296</v>
      </c>
      <c r="C108" s="114">
        <v>0</v>
      </c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5">
        <v>0</v>
      </c>
      <c r="S108" s="125">
        <v>0</v>
      </c>
      <c r="T108" s="125">
        <v>0</v>
      </c>
      <c r="U108" s="125">
        <v>0</v>
      </c>
      <c r="V108" s="125">
        <v>0</v>
      </c>
      <c r="W108" s="125">
        <v>0</v>
      </c>
      <c r="X108" s="125">
        <v>0</v>
      </c>
      <c r="Y108" s="125">
        <v>0</v>
      </c>
      <c r="Z108" s="125">
        <v>0</v>
      </c>
      <c r="AA108" s="125">
        <v>0</v>
      </c>
      <c r="AB108" s="125">
        <v>0</v>
      </c>
      <c r="AC108" s="125">
        <v>0</v>
      </c>
      <c r="AD108" s="125">
        <v>0</v>
      </c>
      <c r="AE108" s="125">
        <v>0</v>
      </c>
      <c r="AF108" s="125">
        <v>0</v>
      </c>
      <c r="AG108" s="125">
        <v>0</v>
      </c>
      <c r="AH108" s="125">
        <v>0</v>
      </c>
      <c r="AI108" s="125">
        <v>0</v>
      </c>
      <c r="AJ108" s="125">
        <v>0</v>
      </c>
      <c r="AK108" s="125">
        <v>0</v>
      </c>
      <c r="AL108" s="125">
        <v>0</v>
      </c>
      <c r="AM108" s="125">
        <v>0</v>
      </c>
      <c r="AN108" s="125">
        <v>0</v>
      </c>
      <c r="AO108" s="125">
        <v>0</v>
      </c>
      <c r="AP108" s="125">
        <v>0</v>
      </c>
      <c r="AQ108" s="125">
        <v>0</v>
      </c>
      <c r="AR108" s="125">
        <v>0</v>
      </c>
      <c r="AS108" s="125">
        <v>0</v>
      </c>
      <c r="AT108" s="125">
        <v>0</v>
      </c>
      <c r="AU108" s="125">
        <v>0</v>
      </c>
      <c r="AV108" s="125">
        <v>0</v>
      </c>
      <c r="AW108" s="125">
        <v>0</v>
      </c>
      <c r="AX108" s="125">
        <v>0</v>
      </c>
      <c r="AY108" s="125">
        <v>0</v>
      </c>
      <c r="AZ108" s="107">
        <f>SUM($D108:$AY108)</f>
        <v>0</v>
      </c>
    </row>
    <row r="109" spans="1:52">
      <c r="A109" s="131" t="s">
        <v>134</v>
      </c>
      <c r="B109" s="119">
        <v>1</v>
      </c>
      <c r="C109" s="106">
        <v>726.70343163591849</v>
      </c>
      <c r="D109" s="106">
        <v>621.90914198043242</v>
      </c>
      <c r="E109" s="106">
        <v>2123.5959812954711</v>
      </c>
      <c r="F109" s="106">
        <v>2619.6534867459363</v>
      </c>
      <c r="G109" s="106">
        <v>2964.5614463907546</v>
      </c>
      <c r="H109" s="106">
        <v>3012.2474562845746</v>
      </c>
      <c r="I109" s="106">
        <v>3387.3280099091216</v>
      </c>
      <c r="J109" s="106">
        <v>3264.2571594101428</v>
      </c>
      <c r="K109" s="106">
        <v>3546.6103376580809</v>
      </c>
      <c r="L109" s="106">
        <v>3369.6603912890578</v>
      </c>
      <c r="M109" s="106">
        <v>3372.9889428492065</v>
      </c>
      <c r="N109" s="106">
        <v>3543.83134352653</v>
      </c>
      <c r="O109" s="106">
        <v>3746.068701769113</v>
      </c>
      <c r="P109" s="106">
        <v>3623.72124067297</v>
      </c>
      <c r="Q109" s="106">
        <v>3675.2662035125468</v>
      </c>
      <c r="R109" s="106">
        <v>3596.2713210635902</v>
      </c>
      <c r="S109" s="106">
        <v>3492.7321506037692</v>
      </c>
      <c r="T109" s="106">
        <v>3618.0621037176647</v>
      </c>
      <c r="U109" s="106">
        <v>3609.6028027303719</v>
      </c>
      <c r="V109" s="106">
        <v>3519.6111370448839</v>
      </c>
      <c r="W109" s="106">
        <v>3581.3989197764618</v>
      </c>
      <c r="X109" s="106">
        <v>3564.0264077760212</v>
      </c>
      <c r="Y109" s="106">
        <v>3439.5125670229568</v>
      </c>
      <c r="Z109" s="106">
        <v>3644.3628295580916</v>
      </c>
      <c r="AA109" s="106">
        <v>3484.1214900451773</v>
      </c>
      <c r="AB109" s="106">
        <v>3488.1647333676165</v>
      </c>
      <c r="AC109" s="106">
        <v>3568.2454922388115</v>
      </c>
      <c r="AD109" s="106">
        <v>3702.1892614110934</v>
      </c>
      <c r="AE109" s="106">
        <v>3511.3693366135599</v>
      </c>
      <c r="AF109" s="106">
        <v>3701.9590503856862</v>
      </c>
      <c r="AG109" s="106">
        <v>3497.0539647967043</v>
      </c>
      <c r="AH109" s="106">
        <v>3610.4119462742565</v>
      </c>
      <c r="AI109" s="106">
        <v>3640.8648319885488</v>
      </c>
      <c r="AJ109" s="106">
        <v>3565.0882075738155</v>
      </c>
      <c r="AK109" s="106">
        <v>3610.6045787734133</v>
      </c>
      <c r="AL109" s="106">
        <v>3547.5687404105984</v>
      </c>
      <c r="AM109" s="106">
        <v>3572.9817396833764</v>
      </c>
      <c r="AN109" s="106">
        <v>3519.7348041139962</v>
      </c>
      <c r="AO109" s="106">
        <v>3392.2944281167447</v>
      </c>
      <c r="AP109" s="106">
        <v>3591.1981627581408</v>
      </c>
      <c r="AQ109" s="106">
        <v>3616.9214550020961</v>
      </c>
      <c r="AR109" s="106">
        <v>3606.9837777470079</v>
      </c>
      <c r="AS109" s="106">
        <v>3448.4198927583989</v>
      </c>
      <c r="AT109" s="106">
        <v>3620.461127706496</v>
      </c>
      <c r="AU109" s="106">
        <v>3483.6910707290785</v>
      </c>
      <c r="AV109" s="106">
        <v>3622.0609160186095</v>
      </c>
      <c r="AW109" s="106">
        <v>3402.1773363984039</v>
      </c>
      <c r="AX109" s="106">
        <v>3595.1652482461641</v>
      </c>
      <c r="AY109" s="106">
        <v>3545.5365824920423</v>
      </c>
    </row>
    <row r="110" spans="1:52">
      <c r="A110" s="109"/>
      <c r="B110" s="119">
        <v>2</v>
      </c>
      <c r="C110" s="106">
        <v>663.29665681608049</v>
      </c>
      <c r="D110" s="106">
        <v>726.70343163591849</v>
      </c>
      <c r="E110" s="106">
        <v>621.90914198043242</v>
      </c>
      <c r="F110" s="106">
        <v>2123.5959812954711</v>
      </c>
      <c r="G110" s="106">
        <v>2619.6534867459363</v>
      </c>
      <c r="H110" s="106">
        <v>2964.5614463907546</v>
      </c>
      <c r="I110" s="106">
        <v>3012.2474562845746</v>
      </c>
      <c r="J110" s="106">
        <v>3387.3280099091216</v>
      </c>
      <c r="K110" s="106">
        <v>3264.2571594101428</v>
      </c>
      <c r="L110" s="106">
        <v>3546.6103376580809</v>
      </c>
      <c r="M110" s="106">
        <v>3369.6603912890578</v>
      </c>
      <c r="N110" s="106">
        <v>3372.9889428492065</v>
      </c>
      <c r="O110" s="106">
        <v>3543.83134352653</v>
      </c>
      <c r="P110" s="106">
        <v>3746.068701769113</v>
      </c>
      <c r="Q110" s="106">
        <v>3623.72124067297</v>
      </c>
      <c r="R110" s="106">
        <v>3675.2662035125468</v>
      </c>
      <c r="S110" s="106">
        <v>3596.2713210635902</v>
      </c>
      <c r="T110" s="106">
        <v>3492.7321506037692</v>
      </c>
      <c r="U110" s="106">
        <v>3618.0621037176647</v>
      </c>
      <c r="V110" s="106">
        <v>3609.6028027303719</v>
      </c>
      <c r="W110" s="106">
        <v>3519.6111370448839</v>
      </c>
      <c r="X110" s="106">
        <v>3581.3989197764618</v>
      </c>
      <c r="Y110" s="106">
        <v>3564.0264077760212</v>
      </c>
      <c r="Z110" s="106">
        <v>3439.5125670229568</v>
      </c>
      <c r="AA110" s="106">
        <v>3644.3628295580916</v>
      </c>
      <c r="AB110" s="106">
        <v>3484.1214900451773</v>
      </c>
      <c r="AC110" s="106">
        <v>3488.1647333676165</v>
      </c>
      <c r="AD110" s="106">
        <v>3568.2454922388115</v>
      </c>
      <c r="AE110" s="106">
        <v>3702.1892614110934</v>
      </c>
      <c r="AF110" s="106">
        <v>3511.3693366135599</v>
      </c>
      <c r="AG110" s="106">
        <v>3701.9590503856862</v>
      </c>
      <c r="AH110" s="106">
        <v>3497.0539647967043</v>
      </c>
      <c r="AI110" s="106">
        <v>3610.4119462742565</v>
      </c>
      <c r="AJ110" s="106">
        <v>3640.8648319885488</v>
      </c>
      <c r="AK110" s="106">
        <v>3565.0882075738155</v>
      </c>
      <c r="AL110" s="106">
        <v>3610.6045787734133</v>
      </c>
      <c r="AM110" s="106">
        <v>3547.5687404105984</v>
      </c>
      <c r="AN110" s="106">
        <v>3572.9817396833764</v>
      </c>
      <c r="AO110" s="106">
        <v>3519.7348041139962</v>
      </c>
      <c r="AP110" s="106">
        <v>3392.2944281167447</v>
      </c>
      <c r="AQ110" s="106">
        <v>3591.1981627581408</v>
      </c>
      <c r="AR110" s="106">
        <v>3616.9214550020961</v>
      </c>
      <c r="AS110" s="106">
        <v>3606.9837777470079</v>
      </c>
      <c r="AT110" s="106">
        <v>3448.4198927583989</v>
      </c>
      <c r="AU110" s="106">
        <v>3620.461127706496</v>
      </c>
      <c r="AV110" s="106">
        <v>3483.6910707290785</v>
      </c>
      <c r="AW110" s="106">
        <v>3622.0609160186095</v>
      </c>
      <c r="AX110" s="106">
        <v>3402.1773363984039</v>
      </c>
      <c r="AY110" s="106">
        <v>3595.1652482461641</v>
      </c>
    </row>
    <row r="111" spans="1:52">
      <c r="A111" s="109"/>
      <c r="B111" s="119">
        <v>3</v>
      </c>
      <c r="C111" s="106">
        <v>702.43579794819777</v>
      </c>
      <c r="D111" s="106">
        <v>663.29665681608049</v>
      </c>
      <c r="E111" s="106">
        <v>726.70343163591849</v>
      </c>
      <c r="F111" s="106">
        <v>621.90914198043242</v>
      </c>
      <c r="G111" s="106">
        <v>2123.5959812954711</v>
      </c>
      <c r="H111" s="106">
        <v>2619.6534867459363</v>
      </c>
      <c r="I111" s="106">
        <v>2964.5614463907546</v>
      </c>
      <c r="J111" s="106">
        <v>3012.2474562845746</v>
      </c>
      <c r="K111" s="106">
        <v>3387.3280099091216</v>
      </c>
      <c r="L111" s="106">
        <v>3264.2571594101428</v>
      </c>
      <c r="M111" s="106">
        <v>3546.6103376580809</v>
      </c>
      <c r="N111" s="106">
        <v>3369.6603912890578</v>
      </c>
      <c r="O111" s="106">
        <v>3372.9889428492065</v>
      </c>
      <c r="P111" s="106">
        <v>3543.83134352653</v>
      </c>
      <c r="Q111" s="106">
        <v>3746.068701769113</v>
      </c>
      <c r="R111" s="106">
        <v>3623.72124067297</v>
      </c>
      <c r="S111" s="106">
        <v>3675.2662035125468</v>
      </c>
      <c r="T111" s="106">
        <v>3596.2713210635902</v>
      </c>
      <c r="U111" s="106">
        <v>3492.7321506037692</v>
      </c>
      <c r="V111" s="106">
        <v>3618.0621037176647</v>
      </c>
      <c r="W111" s="106">
        <v>3609.6028027303719</v>
      </c>
      <c r="X111" s="106">
        <v>3519.6111370448839</v>
      </c>
      <c r="Y111" s="106">
        <v>3581.3989197764618</v>
      </c>
      <c r="Z111" s="106">
        <v>3564.0264077760212</v>
      </c>
      <c r="AA111" s="106">
        <v>3439.5125670229568</v>
      </c>
      <c r="AB111" s="106">
        <v>3644.3628295580916</v>
      </c>
      <c r="AC111" s="106">
        <v>3484.1214900451773</v>
      </c>
      <c r="AD111" s="106">
        <v>3488.1647333676165</v>
      </c>
      <c r="AE111" s="106">
        <v>3568.2454922388115</v>
      </c>
      <c r="AF111" s="106">
        <v>3702.1892614110934</v>
      </c>
      <c r="AG111" s="106">
        <v>3511.3693366135599</v>
      </c>
      <c r="AH111" s="106">
        <v>3701.9590503856862</v>
      </c>
      <c r="AI111" s="106">
        <v>3497.0539647967043</v>
      </c>
      <c r="AJ111" s="106">
        <v>3610.4119462742565</v>
      </c>
      <c r="AK111" s="106">
        <v>3640.8648319885488</v>
      </c>
      <c r="AL111" s="106">
        <v>3565.0882075738155</v>
      </c>
      <c r="AM111" s="106">
        <v>3610.6045787734133</v>
      </c>
      <c r="AN111" s="106">
        <v>3547.5687404105984</v>
      </c>
      <c r="AO111" s="106">
        <v>3572.9817396833764</v>
      </c>
      <c r="AP111" s="106">
        <v>3519.7348041139962</v>
      </c>
      <c r="AQ111" s="106">
        <v>3392.2944281167447</v>
      </c>
      <c r="AR111" s="106">
        <v>3591.1981627581408</v>
      </c>
      <c r="AS111" s="106">
        <v>3616.9214550020961</v>
      </c>
      <c r="AT111" s="106">
        <v>3606.9837777470079</v>
      </c>
      <c r="AU111" s="106">
        <v>3448.4198927583989</v>
      </c>
      <c r="AV111" s="106">
        <v>3620.461127706496</v>
      </c>
      <c r="AW111" s="106">
        <v>3483.6910707290785</v>
      </c>
      <c r="AX111" s="106">
        <v>3622.0609160186095</v>
      </c>
      <c r="AY111" s="106">
        <v>3402.1773363984039</v>
      </c>
    </row>
    <row r="112" spans="1:52">
      <c r="A112" s="109"/>
      <c r="B112" s="120">
        <v>4</v>
      </c>
      <c r="C112" s="106">
        <v>820.25375373149154</v>
      </c>
      <c r="D112" s="106">
        <v>702.43579794819777</v>
      </c>
      <c r="E112" s="106">
        <v>663.29665681608049</v>
      </c>
      <c r="F112" s="106">
        <v>726.70343163591849</v>
      </c>
      <c r="G112" s="106">
        <v>621.90914198043242</v>
      </c>
      <c r="H112" s="106">
        <v>2123.5959812954711</v>
      </c>
      <c r="I112" s="106">
        <v>2619.6534867459363</v>
      </c>
      <c r="J112" s="106">
        <v>2964.5614463907546</v>
      </c>
      <c r="K112" s="106">
        <v>3012.2474562845746</v>
      </c>
      <c r="L112" s="106">
        <v>3387.3280099091216</v>
      </c>
      <c r="M112" s="106">
        <v>3264.2571594101428</v>
      </c>
      <c r="N112" s="106">
        <v>3546.6103376580809</v>
      </c>
      <c r="O112" s="106">
        <v>3369.6603912890578</v>
      </c>
      <c r="P112" s="106">
        <v>3372.9889428492065</v>
      </c>
      <c r="Q112" s="106">
        <v>3543.83134352653</v>
      </c>
      <c r="R112" s="106">
        <v>3746.068701769113</v>
      </c>
      <c r="S112" s="106">
        <v>3623.72124067297</v>
      </c>
      <c r="T112" s="106">
        <v>3675.2662035125468</v>
      </c>
      <c r="U112" s="106">
        <v>3596.2713210635902</v>
      </c>
      <c r="V112" s="106">
        <v>3492.7321506037692</v>
      </c>
      <c r="W112" s="106">
        <v>3618.0621037176647</v>
      </c>
      <c r="X112" s="106">
        <v>3609.6028027303719</v>
      </c>
      <c r="Y112" s="106">
        <v>3519.6111370448839</v>
      </c>
      <c r="Z112" s="106">
        <v>3581.3989197764618</v>
      </c>
      <c r="AA112" s="106">
        <v>3564.0264077760212</v>
      </c>
      <c r="AB112" s="106">
        <v>3439.5125670229568</v>
      </c>
      <c r="AC112" s="106">
        <v>3644.3628295580916</v>
      </c>
      <c r="AD112" s="106">
        <v>3484.1214900451773</v>
      </c>
      <c r="AE112" s="106">
        <v>3488.1647333676165</v>
      </c>
      <c r="AF112" s="106">
        <v>3568.2454922388115</v>
      </c>
      <c r="AG112" s="106">
        <v>3702.1892614110934</v>
      </c>
      <c r="AH112" s="106">
        <v>3511.3693366135599</v>
      </c>
      <c r="AI112" s="106">
        <v>3701.9590503856862</v>
      </c>
      <c r="AJ112" s="106">
        <v>3497.0539647967043</v>
      </c>
      <c r="AK112" s="106">
        <v>3610.4119462742565</v>
      </c>
      <c r="AL112" s="106">
        <v>3640.8648319885488</v>
      </c>
      <c r="AM112" s="106">
        <v>3565.0882075738155</v>
      </c>
      <c r="AN112" s="106">
        <v>3610.6045787734133</v>
      </c>
      <c r="AO112" s="106">
        <v>3547.5687404105984</v>
      </c>
      <c r="AP112" s="106">
        <v>3572.9817396833764</v>
      </c>
      <c r="AQ112" s="106">
        <v>3519.7348041139962</v>
      </c>
      <c r="AR112" s="106">
        <v>3392.2944281167447</v>
      </c>
      <c r="AS112" s="106">
        <v>3591.1981627581408</v>
      </c>
      <c r="AT112" s="106">
        <v>3616.9214550020961</v>
      </c>
      <c r="AU112" s="106">
        <v>3606.9837777470079</v>
      </c>
      <c r="AV112" s="106">
        <v>3448.4198927583989</v>
      </c>
      <c r="AW112" s="106">
        <v>3620.461127706496</v>
      </c>
      <c r="AX112" s="106">
        <v>3483.6910707290785</v>
      </c>
      <c r="AY112" s="106">
        <v>3622.0609160186095</v>
      </c>
    </row>
    <row r="113" spans="1:52">
      <c r="A113" s="109"/>
      <c r="B113" s="120">
        <v>5</v>
      </c>
      <c r="C113" s="106">
        <v>693.49196999196124</v>
      </c>
      <c r="D113" s="106">
        <v>820.25375373149154</v>
      </c>
      <c r="E113" s="106">
        <v>702.43579794819777</v>
      </c>
      <c r="F113" s="106">
        <v>663.29665681608049</v>
      </c>
      <c r="G113" s="106">
        <v>726.70343163591849</v>
      </c>
      <c r="H113" s="106">
        <v>621.90914198043242</v>
      </c>
      <c r="I113" s="106">
        <v>2123.5959812954711</v>
      </c>
      <c r="J113" s="106">
        <v>2619.6534867459363</v>
      </c>
      <c r="K113" s="106">
        <v>2964.5614463907546</v>
      </c>
      <c r="L113" s="106">
        <v>3012.2474562845746</v>
      </c>
      <c r="M113" s="106">
        <v>3387.3280099091216</v>
      </c>
      <c r="N113" s="106">
        <v>3264.2571594101428</v>
      </c>
      <c r="O113" s="106">
        <v>3546.6103376580809</v>
      </c>
      <c r="P113" s="106">
        <v>3369.6603912890578</v>
      </c>
      <c r="Q113" s="106">
        <v>3372.9889428492065</v>
      </c>
      <c r="R113" s="106">
        <v>3543.83134352653</v>
      </c>
      <c r="S113" s="106">
        <v>3746.068701769113</v>
      </c>
      <c r="T113" s="106">
        <v>3623.72124067297</v>
      </c>
      <c r="U113" s="106">
        <v>3675.2662035125468</v>
      </c>
      <c r="V113" s="106">
        <v>3596.2713210635902</v>
      </c>
      <c r="W113" s="106">
        <v>3492.7321506037692</v>
      </c>
      <c r="X113" s="106">
        <v>3618.0621037176647</v>
      </c>
      <c r="Y113" s="106">
        <v>3609.6028027303719</v>
      </c>
      <c r="Z113" s="106">
        <v>3519.6111370448839</v>
      </c>
      <c r="AA113" s="106">
        <v>3581.3989197764618</v>
      </c>
      <c r="AB113" s="106">
        <v>3564.0264077760212</v>
      </c>
      <c r="AC113" s="106">
        <v>3439.5125670229568</v>
      </c>
      <c r="AD113" s="106">
        <v>3644.3628295580916</v>
      </c>
      <c r="AE113" s="106">
        <v>3484.1214900451773</v>
      </c>
      <c r="AF113" s="106">
        <v>3488.1647333676165</v>
      </c>
      <c r="AG113" s="106">
        <v>3568.2454922388115</v>
      </c>
      <c r="AH113" s="106">
        <v>3702.1892614110934</v>
      </c>
      <c r="AI113" s="106">
        <v>3511.3693366135599</v>
      </c>
      <c r="AJ113" s="106">
        <v>3701.9590503856862</v>
      </c>
      <c r="AK113" s="106">
        <v>3497.0539647967043</v>
      </c>
      <c r="AL113" s="106">
        <v>3610.4119462742565</v>
      </c>
      <c r="AM113" s="106">
        <v>3640.8648319885488</v>
      </c>
      <c r="AN113" s="106">
        <v>3565.0882075738155</v>
      </c>
      <c r="AO113" s="106">
        <v>3610.6045787734133</v>
      </c>
      <c r="AP113" s="106">
        <v>3547.5687404105984</v>
      </c>
      <c r="AQ113" s="106">
        <v>3572.9817396833764</v>
      </c>
      <c r="AR113" s="106">
        <v>3519.7348041139962</v>
      </c>
      <c r="AS113" s="106">
        <v>3392.2944281167447</v>
      </c>
      <c r="AT113" s="106">
        <v>3591.1981627581408</v>
      </c>
      <c r="AU113" s="106">
        <v>3616.9214550020961</v>
      </c>
      <c r="AV113" s="106">
        <v>3606.9837777470079</v>
      </c>
      <c r="AW113" s="106">
        <v>3448.4198927583989</v>
      </c>
      <c r="AX113" s="106">
        <v>3620.461127706496</v>
      </c>
      <c r="AY113" s="106">
        <v>3483.6910707290785</v>
      </c>
    </row>
    <row r="114" spans="1:52">
      <c r="A114" s="109"/>
      <c r="B114" s="120">
        <v>6</v>
      </c>
      <c r="C114" s="106">
        <v>657.52968319712932</v>
      </c>
      <c r="D114" s="106">
        <v>693.49196999196124</v>
      </c>
      <c r="E114" s="106">
        <v>820.25375373149154</v>
      </c>
      <c r="F114" s="106">
        <v>702.43579794819777</v>
      </c>
      <c r="G114" s="106">
        <v>663.29665681608049</v>
      </c>
      <c r="H114" s="106">
        <v>726.70343163591849</v>
      </c>
      <c r="I114" s="106">
        <v>621.90914198043242</v>
      </c>
      <c r="J114" s="106">
        <v>2123.5959812954711</v>
      </c>
      <c r="K114" s="106">
        <v>2619.6534867459363</v>
      </c>
      <c r="L114" s="106">
        <v>2964.5614463907546</v>
      </c>
      <c r="M114" s="106">
        <v>3012.2474562845746</v>
      </c>
      <c r="N114" s="106">
        <v>3387.3280099091216</v>
      </c>
      <c r="O114" s="106">
        <v>3264.2571594101428</v>
      </c>
      <c r="P114" s="106">
        <v>3546.6103376580809</v>
      </c>
      <c r="Q114" s="106">
        <v>3369.6603912890578</v>
      </c>
      <c r="R114" s="106">
        <v>3372.9889428492065</v>
      </c>
      <c r="S114" s="106">
        <v>3543.83134352653</v>
      </c>
      <c r="T114" s="106">
        <v>3746.068701769113</v>
      </c>
      <c r="U114" s="106">
        <v>3623.72124067297</v>
      </c>
      <c r="V114" s="106">
        <v>3675.2662035125468</v>
      </c>
      <c r="W114" s="106">
        <v>3596.2713210635902</v>
      </c>
      <c r="X114" s="106">
        <v>3492.7321506037692</v>
      </c>
      <c r="Y114" s="106">
        <v>3618.0621037176647</v>
      </c>
      <c r="Z114" s="106">
        <v>3609.6028027303719</v>
      </c>
      <c r="AA114" s="106">
        <v>3519.6111370448839</v>
      </c>
      <c r="AB114" s="106">
        <v>3581.3989197764618</v>
      </c>
      <c r="AC114" s="106">
        <v>3564.0264077760212</v>
      </c>
      <c r="AD114" s="106">
        <v>3439.5125670229568</v>
      </c>
      <c r="AE114" s="106">
        <v>3644.3628295580916</v>
      </c>
      <c r="AF114" s="106">
        <v>3484.1214900451773</v>
      </c>
      <c r="AG114" s="106">
        <v>3488.1647333676165</v>
      </c>
      <c r="AH114" s="106">
        <v>3568.2454922388115</v>
      </c>
      <c r="AI114" s="106">
        <v>3702.1892614110934</v>
      </c>
      <c r="AJ114" s="106">
        <v>3511.3693366135599</v>
      </c>
      <c r="AK114" s="106">
        <v>3701.9590503856862</v>
      </c>
      <c r="AL114" s="106">
        <v>3497.0539647967043</v>
      </c>
      <c r="AM114" s="106">
        <v>3610.4119462742565</v>
      </c>
      <c r="AN114" s="106">
        <v>3640.8648319885488</v>
      </c>
      <c r="AO114" s="106">
        <v>3565.0882075738155</v>
      </c>
      <c r="AP114" s="106">
        <v>3610.6045787734133</v>
      </c>
      <c r="AQ114" s="106">
        <v>3547.5687404105984</v>
      </c>
      <c r="AR114" s="106">
        <v>3572.9817396833764</v>
      </c>
      <c r="AS114" s="106">
        <v>3519.7348041139962</v>
      </c>
      <c r="AT114" s="106">
        <v>3392.2944281167447</v>
      </c>
      <c r="AU114" s="106">
        <v>3591.1981627581408</v>
      </c>
      <c r="AV114" s="106">
        <v>3616.9214550020961</v>
      </c>
      <c r="AW114" s="106">
        <v>3606.9837777470079</v>
      </c>
      <c r="AX114" s="106">
        <v>3448.4198927583989</v>
      </c>
      <c r="AY114" s="106">
        <v>3620.461127706496</v>
      </c>
    </row>
    <row r="115" spans="1:52">
      <c r="A115" s="109"/>
      <c r="B115" s="127">
        <v>7</v>
      </c>
      <c r="C115" s="106">
        <v>525.28927628794258</v>
      </c>
      <c r="D115" s="106">
        <v>657.52968319712932</v>
      </c>
      <c r="E115" s="106">
        <v>693.49196999196124</v>
      </c>
      <c r="F115" s="106">
        <v>820.25375373149154</v>
      </c>
      <c r="G115" s="106">
        <v>702.43579794819777</v>
      </c>
      <c r="H115" s="106">
        <v>663.29665681608049</v>
      </c>
      <c r="I115" s="106">
        <v>726.70343163591849</v>
      </c>
      <c r="J115" s="106">
        <v>621.90914198043242</v>
      </c>
      <c r="K115" s="106">
        <v>2123.5959812954711</v>
      </c>
      <c r="L115" s="106">
        <v>2619.6534867459363</v>
      </c>
      <c r="M115" s="106">
        <v>2964.5614463907546</v>
      </c>
      <c r="N115" s="106">
        <v>3012.2474562845746</v>
      </c>
      <c r="O115" s="106">
        <v>3387.3280099091216</v>
      </c>
      <c r="P115" s="106">
        <v>3264.2571594101428</v>
      </c>
      <c r="Q115" s="106">
        <v>3546.6103376580809</v>
      </c>
      <c r="R115" s="106">
        <v>3369.6603912890578</v>
      </c>
      <c r="S115" s="106">
        <v>3372.9889428492065</v>
      </c>
      <c r="T115" s="106">
        <v>3543.83134352653</v>
      </c>
      <c r="U115" s="106">
        <v>3746.068701769113</v>
      </c>
      <c r="V115" s="106">
        <v>3623.72124067297</v>
      </c>
      <c r="W115" s="106">
        <v>3675.2662035125468</v>
      </c>
      <c r="X115" s="106">
        <v>3596.2713210635902</v>
      </c>
      <c r="Y115" s="106">
        <v>3492.7321506037692</v>
      </c>
      <c r="Z115" s="106">
        <v>3618.0621037176647</v>
      </c>
      <c r="AA115" s="106">
        <v>3609.6028027303719</v>
      </c>
      <c r="AB115" s="106">
        <v>3519.6111370448839</v>
      </c>
      <c r="AC115" s="106">
        <v>3581.3989197764618</v>
      </c>
      <c r="AD115" s="106">
        <v>3564.0264077760212</v>
      </c>
      <c r="AE115" s="106">
        <v>3439.5125670229568</v>
      </c>
      <c r="AF115" s="106">
        <v>3644.3628295580916</v>
      </c>
      <c r="AG115" s="106">
        <v>3484.1214900451773</v>
      </c>
      <c r="AH115" s="106">
        <v>3488.1647333676165</v>
      </c>
      <c r="AI115" s="106">
        <v>3568.2454922388115</v>
      </c>
      <c r="AJ115" s="106">
        <v>3702.1892614110934</v>
      </c>
      <c r="AK115" s="106">
        <v>3511.3693366135599</v>
      </c>
      <c r="AL115" s="106">
        <v>3701.9590503856862</v>
      </c>
      <c r="AM115" s="106">
        <v>3497.0539647967043</v>
      </c>
      <c r="AN115" s="106">
        <v>3610.4119462742565</v>
      </c>
      <c r="AO115" s="106">
        <v>3640.8648319885488</v>
      </c>
      <c r="AP115" s="106">
        <v>3565.0882075738155</v>
      </c>
      <c r="AQ115" s="106">
        <v>3610.6045787734133</v>
      </c>
      <c r="AR115" s="106">
        <v>3547.5687404105984</v>
      </c>
      <c r="AS115" s="106">
        <v>3572.9817396833764</v>
      </c>
      <c r="AT115" s="106">
        <v>3519.7348041139962</v>
      </c>
      <c r="AU115" s="106">
        <v>3392.2944281167447</v>
      </c>
      <c r="AV115" s="106">
        <v>3591.1981627581408</v>
      </c>
      <c r="AW115" s="106">
        <v>3616.9214550020961</v>
      </c>
      <c r="AX115" s="106">
        <v>3606.9837777470079</v>
      </c>
      <c r="AY115" s="106">
        <v>3448.4198927583989</v>
      </c>
    </row>
    <row r="116" spans="1:52">
      <c r="A116" s="109"/>
      <c r="B116" s="127">
        <v>8</v>
      </c>
      <c r="C116" s="106">
        <v>674.25584776808512</v>
      </c>
      <c r="D116" s="106">
        <v>525.28927628794258</v>
      </c>
      <c r="E116" s="106">
        <v>657.52968319712932</v>
      </c>
      <c r="F116" s="106">
        <v>693.49196999196124</v>
      </c>
      <c r="G116" s="106">
        <v>820.25375373149154</v>
      </c>
      <c r="H116" s="106">
        <v>702.43579794819777</v>
      </c>
      <c r="I116" s="106">
        <v>663.29665681608049</v>
      </c>
      <c r="J116" s="106">
        <v>726.70343163591849</v>
      </c>
      <c r="K116" s="106">
        <v>621.90914198043242</v>
      </c>
      <c r="L116" s="106">
        <v>2123.5959812954711</v>
      </c>
      <c r="M116" s="106">
        <v>2619.6534867459363</v>
      </c>
      <c r="N116" s="106">
        <v>2964.5614463907546</v>
      </c>
      <c r="O116" s="106">
        <v>3012.2474562845746</v>
      </c>
      <c r="P116" s="106">
        <v>2963.8914840127482</v>
      </c>
      <c r="Q116" s="106">
        <v>3264.2571594101428</v>
      </c>
      <c r="R116" s="106">
        <v>3546.6103376580809</v>
      </c>
      <c r="S116" s="106">
        <v>3369.6603912890578</v>
      </c>
      <c r="T116" s="106">
        <v>3316.5388735532611</v>
      </c>
      <c r="U116" s="106">
        <v>3543.83134352653</v>
      </c>
      <c r="V116" s="106">
        <v>3714.5896879888251</v>
      </c>
      <c r="W116" s="106">
        <v>3623.72124067297</v>
      </c>
      <c r="X116" s="106">
        <v>3675.2662035125468</v>
      </c>
      <c r="Y116" s="106">
        <v>3596.2713210635902</v>
      </c>
      <c r="Z116" s="106">
        <v>3492.7321506037692</v>
      </c>
      <c r="AA116" s="106">
        <v>3618.0621037176647</v>
      </c>
      <c r="AB116" s="106">
        <v>3609.6028027303719</v>
      </c>
      <c r="AC116" s="106">
        <v>3519.6111370448839</v>
      </c>
      <c r="AD116" s="106">
        <v>3581.3989197764618</v>
      </c>
      <c r="AE116" s="106">
        <v>3522.9874581366184</v>
      </c>
      <c r="AF116" s="106">
        <v>3439.5125670229568</v>
      </c>
      <c r="AG116" s="106">
        <v>3644.3628295580916</v>
      </c>
      <c r="AH116" s="106">
        <v>3449.7497206688413</v>
      </c>
      <c r="AI116" s="106">
        <v>3488.1647333676165</v>
      </c>
      <c r="AJ116" s="106">
        <v>3426.7595647205308</v>
      </c>
      <c r="AK116" s="106">
        <v>3702.1892614110934</v>
      </c>
      <c r="AL116" s="106">
        <v>3504.8118256330263</v>
      </c>
      <c r="AM116" s="106">
        <v>3701.9590503856862</v>
      </c>
      <c r="AN116" s="106">
        <v>3497.0539647967043</v>
      </c>
      <c r="AO116" s="106">
        <v>3610.4119462742565</v>
      </c>
      <c r="AP116" s="106">
        <v>3640.8648319885488</v>
      </c>
      <c r="AQ116" s="106">
        <v>3565.0882075738155</v>
      </c>
      <c r="AR116" s="106">
        <v>3610.6045787734133</v>
      </c>
      <c r="AS116" s="106">
        <v>3547.5687404105984</v>
      </c>
      <c r="AT116" s="106">
        <v>3572.9817396833764</v>
      </c>
      <c r="AU116" s="106">
        <v>3519.7348041139962</v>
      </c>
      <c r="AV116" s="106">
        <v>3392.2944281167447</v>
      </c>
      <c r="AW116" s="106">
        <v>3591.1981627581408</v>
      </c>
      <c r="AX116" s="106">
        <v>3616.9214550020961</v>
      </c>
      <c r="AY116" s="106">
        <v>3606.9837777470079</v>
      </c>
    </row>
    <row r="117" spans="1:52">
      <c r="A117" s="109"/>
      <c r="B117" s="127">
        <v>9</v>
      </c>
      <c r="C117" s="106">
        <v>814.26583745837809</v>
      </c>
      <c r="D117" s="106">
        <v>674.25584776808512</v>
      </c>
      <c r="E117" s="106">
        <v>525.28927628794258</v>
      </c>
      <c r="F117" s="106">
        <v>657.52968319712932</v>
      </c>
      <c r="G117" s="106">
        <v>693.49196999196124</v>
      </c>
      <c r="H117" s="106">
        <v>820.25375373149154</v>
      </c>
      <c r="I117" s="106">
        <v>702.43579794819777</v>
      </c>
      <c r="J117" s="106">
        <v>663.29665681608049</v>
      </c>
      <c r="K117" s="106">
        <v>726.70343163591849</v>
      </c>
      <c r="L117" s="106">
        <v>621.90914198043242</v>
      </c>
      <c r="M117" s="106">
        <v>1770.0524434197173</v>
      </c>
      <c r="N117" s="106">
        <v>682.28200168913213</v>
      </c>
      <c r="O117" s="106">
        <v>808.10949222084218</v>
      </c>
      <c r="P117" s="106">
        <v>0</v>
      </c>
      <c r="Q117" s="106">
        <v>329.01886464736162</v>
      </c>
      <c r="R117" s="106">
        <v>820.65196770416378</v>
      </c>
      <c r="S117" s="106">
        <v>186.46423122246097</v>
      </c>
      <c r="T117" s="106">
        <v>0</v>
      </c>
      <c r="U117" s="106">
        <v>238.36614764510387</v>
      </c>
      <c r="V117" s="106">
        <v>0</v>
      </c>
      <c r="W117" s="106">
        <v>161.2956265897792</v>
      </c>
      <c r="X117" s="106">
        <v>949.37529482381433</v>
      </c>
      <c r="Y117" s="106">
        <v>159.88544394065138</v>
      </c>
      <c r="Z117" s="106">
        <v>1018.4121624664281</v>
      </c>
      <c r="AA117" s="106">
        <v>1136.7974981027246</v>
      </c>
      <c r="AB117" s="106">
        <v>968.99040288713559</v>
      </c>
      <c r="AC117" s="106">
        <v>172.05600103559163</v>
      </c>
      <c r="AD117" s="106">
        <v>395.4971364654034</v>
      </c>
      <c r="AE117" s="106">
        <v>0</v>
      </c>
      <c r="AF117" s="106">
        <v>797.9849031694589</v>
      </c>
      <c r="AG117" s="106">
        <v>199.00979300639301</v>
      </c>
      <c r="AH117" s="106">
        <v>0</v>
      </c>
      <c r="AI117" s="106">
        <v>192.30716499932078</v>
      </c>
      <c r="AJ117" s="106">
        <v>0</v>
      </c>
      <c r="AK117" s="106">
        <v>163.25692863240965</v>
      </c>
      <c r="AL117" s="106">
        <v>0</v>
      </c>
      <c r="AM117" s="106">
        <v>153.14804608089025</v>
      </c>
      <c r="AN117" s="106">
        <v>1116.0533761083939</v>
      </c>
      <c r="AO117" s="106">
        <v>282.93395733067609</v>
      </c>
      <c r="AP117" s="106">
        <v>62.46279723366024</v>
      </c>
      <c r="AQ117" s="106">
        <v>77.504254945478806</v>
      </c>
      <c r="AR117" s="106">
        <v>928.14600331302836</v>
      </c>
      <c r="AS117" s="106">
        <v>201.55734621544252</v>
      </c>
      <c r="AT117" s="106">
        <v>918.83793129753212</v>
      </c>
      <c r="AU117" s="106">
        <v>250.83869137002148</v>
      </c>
      <c r="AV117" s="106">
        <v>1240.3291270701498</v>
      </c>
      <c r="AW117" s="106">
        <v>298.3458450317853</v>
      </c>
      <c r="AX117" s="106">
        <v>463.29887674555494</v>
      </c>
      <c r="AY117" s="106">
        <v>440.81684154475306</v>
      </c>
    </row>
    <row r="118" spans="1:52">
      <c r="A118" s="109"/>
      <c r="B118" s="130">
        <v>10</v>
      </c>
      <c r="C118" s="106">
        <v>413.82247760510768</v>
      </c>
      <c r="D118" s="106">
        <v>621.62013324530392</v>
      </c>
      <c r="E118" s="106">
        <v>674.25584776808512</v>
      </c>
      <c r="F118" s="106">
        <v>525.28927628794258</v>
      </c>
      <c r="G118" s="106">
        <v>657.52968319712932</v>
      </c>
      <c r="H118" s="106">
        <v>693.49196999196124</v>
      </c>
      <c r="I118" s="106">
        <v>820.25375373149154</v>
      </c>
      <c r="J118" s="106">
        <v>702.43579794819777</v>
      </c>
      <c r="K118" s="106">
        <v>663.29665681608049</v>
      </c>
      <c r="L118" s="106">
        <v>357.02891341855008</v>
      </c>
      <c r="M118" s="106">
        <v>0</v>
      </c>
      <c r="N118" s="106">
        <v>0</v>
      </c>
      <c r="O118" s="106">
        <v>0</v>
      </c>
      <c r="P118" s="106">
        <v>0</v>
      </c>
      <c r="Q118" s="106">
        <v>0</v>
      </c>
      <c r="R118" s="106">
        <v>0</v>
      </c>
      <c r="S118" s="106">
        <v>0</v>
      </c>
      <c r="T118" s="106">
        <v>0</v>
      </c>
      <c r="U118" s="106">
        <v>0</v>
      </c>
      <c r="V118" s="106">
        <v>0</v>
      </c>
      <c r="W118" s="106">
        <v>0</v>
      </c>
      <c r="X118" s="106">
        <v>0</v>
      </c>
      <c r="Y118" s="106">
        <v>0</v>
      </c>
      <c r="Z118" s="106">
        <v>0</v>
      </c>
      <c r="AA118" s="106">
        <v>0</v>
      </c>
      <c r="AB118" s="106">
        <v>0</v>
      </c>
      <c r="AC118" s="106">
        <v>0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6">
        <v>0</v>
      </c>
      <c r="AL118" s="106">
        <v>0</v>
      </c>
      <c r="AM118" s="106">
        <v>0</v>
      </c>
      <c r="AN118" s="106">
        <v>0</v>
      </c>
      <c r="AO118" s="106">
        <v>0</v>
      </c>
      <c r="AP118" s="106">
        <v>0</v>
      </c>
      <c r="AQ118" s="106">
        <v>0</v>
      </c>
      <c r="AR118" s="106">
        <v>0</v>
      </c>
      <c r="AS118" s="106">
        <v>0</v>
      </c>
      <c r="AT118" s="106">
        <v>0</v>
      </c>
      <c r="AU118" s="106">
        <v>0</v>
      </c>
      <c r="AV118" s="106">
        <v>0</v>
      </c>
      <c r="AW118" s="106">
        <v>0</v>
      </c>
      <c r="AX118" s="106">
        <v>0</v>
      </c>
      <c r="AY118" s="106">
        <v>0</v>
      </c>
    </row>
    <row r="119" spans="1:52">
      <c r="A119" s="109"/>
      <c r="B119" s="130">
        <v>11</v>
      </c>
      <c r="C119" s="106">
        <v>0</v>
      </c>
      <c r="D119" s="106">
        <v>0</v>
      </c>
      <c r="E119" s="106">
        <v>211.44990402603833</v>
      </c>
      <c r="F119" s="106">
        <v>478.70575179412344</v>
      </c>
      <c r="G119" s="106">
        <v>525.28927628794258</v>
      </c>
      <c r="H119" s="106">
        <v>657.52968319712932</v>
      </c>
      <c r="I119" s="106">
        <v>693.49196999196124</v>
      </c>
      <c r="J119" s="106">
        <v>820.25375373149154</v>
      </c>
      <c r="K119" s="106">
        <v>284.8312875600991</v>
      </c>
      <c r="L119" s="106">
        <v>0</v>
      </c>
      <c r="M119" s="106">
        <v>0</v>
      </c>
      <c r="N119" s="106">
        <v>0</v>
      </c>
      <c r="O119" s="106">
        <v>0</v>
      </c>
      <c r="P119" s="106">
        <v>0</v>
      </c>
      <c r="Q119" s="106">
        <v>0</v>
      </c>
      <c r="R119" s="106">
        <v>0</v>
      </c>
      <c r="S119" s="106">
        <v>0</v>
      </c>
      <c r="T119" s="106">
        <v>0</v>
      </c>
      <c r="U119" s="106">
        <v>0</v>
      </c>
      <c r="V119" s="106">
        <v>0</v>
      </c>
      <c r="W119" s="106">
        <v>0</v>
      </c>
      <c r="X119" s="106">
        <v>0</v>
      </c>
      <c r="Y119" s="106">
        <v>0</v>
      </c>
      <c r="Z119" s="106">
        <v>0</v>
      </c>
      <c r="AA119" s="106">
        <v>0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6">
        <v>0</v>
      </c>
      <c r="AL119" s="106">
        <v>0</v>
      </c>
      <c r="AM119" s="106">
        <v>0</v>
      </c>
      <c r="AN119" s="106">
        <v>0</v>
      </c>
      <c r="AO119" s="106">
        <v>0</v>
      </c>
      <c r="AP119" s="106">
        <v>0</v>
      </c>
      <c r="AQ119" s="106">
        <v>0</v>
      </c>
      <c r="AR119" s="106">
        <v>0</v>
      </c>
      <c r="AS119" s="106">
        <v>0</v>
      </c>
      <c r="AT119" s="106">
        <v>0</v>
      </c>
      <c r="AU119" s="106">
        <v>0</v>
      </c>
      <c r="AV119" s="106">
        <v>0</v>
      </c>
      <c r="AW119" s="106">
        <v>0</v>
      </c>
      <c r="AX119" s="106">
        <v>0</v>
      </c>
      <c r="AY119" s="106">
        <v>0</v>
      </c>
    </row>
    <row r="120" spans="1:52">
      <c r="A120" s="109"/>
      <c r="B120" s="130">
        <v>12</v>
      </c>
      <c r="C120" s="106">
        <v>0</v>
      </c>
      <c r="D120" s="106">
        <v>0</v>
      </c>
      <c r="E120" s="106">
        <v>0</v>
      </c>
      <c r="F120" s="106">
        <v>0</v>
      </c>
      <c r="G120" s="106">
        <v>140.70575179412344</v>
      </c>
      <c r="H120" s="106">
        <v>235.99502808206603</v>
      </c>
      <c r="I120" s="106">
        <v>547.52471127919534</v>
      </c>
      <c r="J120" s="106">
        <v>43.356688276064233</v>
      </c>
      <c r="K120" s="106">
        <v>0</v>
      </c>
      <c r="L120" s="106">
        <v>0</v>
      </c>
      <c r="M120" s="106">
        <v>0</v>
      </c>
      <c r="N120" s="106">
        <v>0</v>
      </c>
      <c r="O120" s="106">
        <v>0</v>
      </c>
      <c r="P120" s="106">
        <v>0</v>
      </c>
      <c r="Q120" s="106">
        <v>0</v>
      </c>
      <c r="R120" s="106">
        <v>0</v>
      </c>
      <c r="S120" s="106">
        <v>0</v>
      </c>
      <c r="T120" s="106">
        <v>0</v>
      </c>
      <c r="U120" s="106">
        <v>0</v>
      </c>
      <c r="V120" s="106">
        <v>0</v>
      </c>
      <c r="W120" s="106">
        <v>0</v>
      </c>
      <c r="X120" s="106">
        <v>0</v>
      </c>
      <c r="Y120" s="106">
        <v>0</v>
      </c>
      <c r="Z120" s="106">
        <v>0</v>
      </c>
      <c r="AA120" s="106">
        <v>0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6">
        <v>0</v>
      </c>
      <c r="AL120" s="106">
        <v>0</v>
      </c>
      <c r="AM120" s="106">
        <v>0</v>
      </c>
      <c r="AN120" s="106">
        <v>0</v>
      </c>
      <c r="AO120" s="106">
        <v>0</v>
      </c>
      <c r="AP120" s="106">
        <v>0</v>
      </c>
      <c r="AQ120" s="106">
        <v>0</v>
      </c>
      <c r="AR120" s="106">
        <v>0</v>
      </c>
      <c r="AS120" s="106">
        <v>0</v>
      </c>
      <c r="AT120" s="106">
        <v>0</v>
      </c>
      <c r="AU120" s="106">
        <v>0</v>
      </c>
      <c r="AV120" s="106">
        <v>0</v>
      </c>
      <c r="AW120" s="106">
        <v>0</v>
      </c>
      <c r="AX120" s="106">
        <v>0</v>
      </c>
      <c r="AY120" s="106">
        <v>0</v>
      </c>
    </row>
    <row r="121" spans="1:52">
      <c r="A121" s="128"/>
      <c r="B121" s="132" t="s">
        <v>296</v>
      </c>
      <c r="C121" s="114">
        <v>0</v>
      </c>
      <c r="D121" s="125">
        <v>0</v>
      </c>
      <c r="E121" s="125">
        <v>0</v>
      </c>
      <c r="F121" s="125">
        <v>0</v>
      </c>
      <c r="G121" s="125">
        <v>0</v>
      </c>
      <c r="H121" s="125">
        <v>0</v>
      </c>
      <c r="I121" s="125">
        <v>0</v>
      </c>
      <c r="J121" s="125">
        <v>114.52471127919534</v>
      </c>
      <c r="K121" s="125">
        <v>0</v>
      </c>
      <c r="L121" s="125">
        <v>0</v>
      </c>
      <c r="M121" s="125">
        <v>0</v>
      </c>
      <c r="N121" s="125">
        <v>0</v>
      </c>
      <c r="O121" s="125">
        <v>0</v>
      </c>
      <c r="P121" s="125">
        <v>0</v>
      </c>
      <c r="Q121" s="125">
        <v>0</v>
      </c>
      <c r="R121" s="125">
        <v>0</v>
      </c>
      <c r="S121" s="125">
        <v>0</v>
      </c>
      <c r="T121" s="125">
        <v>0</v>
      </c>
      <c r="U121" s="125">
        <v>0</v>
      </c>
      <c r="V121" s="125">
        <v>0</v>
      </c>
      <c r="W121" s="125">
        <v>0</v>
      </c>
      <c r="X121" s="125">
        <v>0</v>
      </c>
      <c r="Y121" s="125">
        <v>0</v>
      </c>
      <c r="Z121" s="125">
        <v>0</v>
      </c>
      <c r="AA121" s="125">
        <v>0</v>
      </c>
      <c r="AB121" s="125">
        <v>0</v>
      </c>
      <c r="AC121" s="125">
        <v>0</v>
      </c>
      <c r="AD121" s="125">
        <v>0</v>
      </c>
      <c r="AE121" s="125">
        <v>0</v>
      </c>
      <c r="AF121" s="125">
        <v>0</v>
      </c>
      <c r="AG121" s="125">
        <v>0</v>
      </c>
      <c r="AH121" s="125">
        <v>0</v>
      </c>
      <c r="AI121" s="125">
        <v>0</v>
      </c>
      <c r="AJ121" s="125">
        <v>0</v>
      </c>
      <c r="AK121" s="125">
        <v>0</v>
      </c>
      <c r="AL121" s="125">
        <v>0</v>
      </c>
      <c r="AM121" s="125">
        <v>0</v>
      </c>
      <c r="AN121" s="125">
        <v>0</v>
      </c>
      <c r="AO121" s="125">
        <v>0</v>
      </c>
      <c r="AP121" s="125">
        <v>0</v>
      </c>
      <c r="AQ121" s="125">
        <v>0</v>
      </c>
      <c r="AR121" s="125">
        <v>0</v>
      </c>
      <c r="AS121" s="125">
        <v>0</v>
      </c>
      <c r="AT121" s="125">
        <v>0</v>
      </c>
      <c r="AU121" s="125">
        <v>0</v>
      </c>
      <c r="AV121" s="125">
        <v>0</v>
      </c>
      <c r="AW121" s="125">
        <v>0</v>
      </c>
      <c r="AX121" s="125">
        <v>0</v>
      </c>
      <c r="AY121" s="125">
        <v>0</v>
      </c>
      <c r="AZ121" s="107">
        <f>SUM($D121:$AY121)</f>
        <v>114.52471127919534</v>
      </c>
    </row>
    <row r="122" spans="1:52">
      <c r="A122" s="131" t="s">
        <v>123</v>
      </c>
      <c r="B122" s="119">
        <v>1</v>
      </c>
      <c r="C122" s="106">
        <v>874.37923391506524</v>
      </c>
      <c r="D122" s="106">
        <v>4593.6691693700996</v>
      </c>
      <c r="E122" s="106">
        <v>3715.7411181318216</v>
      </c>
      <c r="F122" s="106">
        <v>3807.0473892065993</v>
      </c>
      <c r="G122" s="106">
        <v>3420.0473892065993</v>
      </c>
      <c r="H122" s="106">
        <v>4139.476513586641</v>
      </c>
      <c r="I122" s="106">
        <v>3320.0473892065993</v>
      </c>
      <c r="J122" s="106">
        <v>3807.0473892065993</v>
      </c>
      <c r="K122" s="106">
        <v>3352.6765135866408</v>
      </c>
      <c r="L122" s="106">
        <v>3489.0473892065993</v>
      </c>
      <c r="M122" s="106">
        <v>3738.0473892065993</v>
      </c>
      <c r="N122" s="106">
        <v>3852.9788121755346</v>
      </c>
      <c r="O122" s="106">
        <v>3670.6765135866408</v>
      </c>
      <c r="P122" s="106">
        <v>3849.9788121755346</v>
      </c>
      <c r="Q122" s="106">
        <v>3738.0473892065993</v>
      </c>
      <c r="R122" s="106">
        <v>3489.0473892065993</v>
      </c>
      <c r="S122" s="106">
        <v>3783.9788121755346</v>
      </c>
      <c r="T122" s="106">
        <v>3852.9788121755346</v>
      </c>
      <c r="U122" s="106">
        <v>3670.6765135866408</v>
      </c>
      <c r="V122" s="106">
        <v>3852.9788121755346</v>
      </c>
      <c r="W122" s="106">
        <v>3739.6765135866408</v>
      </c>
      <c r="X122" s="106">
        <v>3486.0473892065993</v>
      </c>
      <c r="Y122" s="106">
        <v>3752.9788121755346</v>
      </c>
      <c r="Z122" s="106">
        <v>3489.0473892065993</v>
      </c>
      <c r="AA122" s="106">
        <v>3739.6765135866408</v>
      </c>
      <c r="AB122" s="106">
        <v>3489.0473892065993</v>
      </c>
      <c r="AC122" s="106">
        <v>3783.9788121755346</v>
      </c>
      <c r="AD122" s="106">
        <v>3489.0473892065993</v>
      </c>
      <c r="AE122" s="106">
        <v>3852.9788121755346</v>
      </c>
      <c r="AF122" s="106">
        <v>3489.0473892065993</v>
      </c>
      <c r="AG122" s="106">
        <v>3738.0473892065993</v>
      </c>
      <c r="AH122" s="106">
        <v>3849.9788121755346</v>
      </c>
      <c r="AI122" s="106">
        <v>3738.0473892065993</v>
      </c>
      <c r="AJ122" s="106">
        <v>3852.9788121755346</v>
      </c>
      <c r="AK122" s="106">
        <v>3738.0473892065993</v>
      </c>
      <c r="AL122" s="106">
        <v>3852.9788121755346</v>
      </c>
      <c r="AM122" s="106">
        <v>3783.9788121755346</v>
      </c>
      <c r="AN122" s="106">
        <v>3489.0473892065993</v>
      </c>
      <c r="AO122" s="106">
        <v>3716.6079365555761</v>
      </c>
      <c r="AP122" s="106">
        <v>3849.9788121755346</v>
      </c>
      <c r="AQ122" s="106">
        <v>3852.9788121755346</v>
      </c>
      <c r="AR122" s="106">
        <v>3489.0473892065993</v>
      </c>
      <c r="AS122" s="106">
        <v>3785.6079365555761</v>
      </c>
      <c r="AT122" s="106">
        <v>3489.0473892065993</v>
      </c>
      <c r="AU122" s="106">
        <v>3783.9788121755346</v>
      </c>
      <c r="AV122" s="106">
        <v>3389.0473892065993</v>
      </c>
      <c r="AW122" s="106">
        <v>3807.0473892065993</v>
      </c>
      <c r="AX122" s="106">
        <v>3785.6079365555761</v>
      </c>
      <c r="AY122" s="106">
        <v>3783.9788121755346</v>
      </c>
    </row>
    <row r="123" spans="1:52">
      <c r="A123" s="109"/>
      <c r="B123" s="119">
        <v>2</v>
      </c>
      <c r="C123" s="106">
        <v>609.8189506249015</v>
      </c>
      <c r="D123" s="106">
        <v>609.8189506249015</v>
      </c>
      <c r="E123" s="106">
        <v>2834.0025877097819</v>
      </c>
      <c r="F123" s="106">
        <v>2292.376650512947</v>
      </c>
      <c r="G123" s="106">
        <v>2348.706829931491</v>
      </c>
      <c r="H123" s="106">
        <v>2178.9523700420609</v>
      </c>
      <c r="I123" s="106">
        <v>2553.7945199647547</v>
      </c>
      <c r="J123" s="106">
        <v>2481.1901341248386</v>
      </c>
      <c r="K123" s="106">
        <v>2348.706829931491</v>
      </c>
      <c r="L123" s="106">
        <v>2204.7596874684245</v>
      </c>
      <c r="M123" s="106">
        <v>2152.5209946735094</v>
      </c>
      <c r="N123" s="106">
        <v>2774.9382053000418</v>
      </c>
      <c r="O123" s="106">
        <v>2377.0436053395042</v>
      </c>
      <c r="P123" s="106">
        <v>2446.876945695341</v>
      </c>
      <c r="Q123" s="106">
        <v>2378.1927955729193</v>
      </c>
      <c r="R123" s="106">
        <v>2421.0696282689773</v>
      </c>
      <c r="S123" s="106">
        <v>2516.4524176424447</v>
      </c>
      <c r="T123" s="106">
        <v>2403.4749807080552</v>
      </c>
      <c r="U123" s="106">
        <v>2377.0436053395042</v>
      </c>
      <c r="V123" s="106">
        <v>2379.5060700753825</v>
      </c>
      <c r="W123" s="106">
        <v>2377.0436053395042</v>
      </c>
      <c r="X123" s="106">
        <v>2353.0746947068315</v>
      </c>
      <c r="Y123" s="106">
        <v>2514.6016078758603</v>
      </c>
      <c r="Z123" s="106">
        <v>2315.3499464533465</v>
      </c>
      <c r="AA123" s="106">
        <v>2152.5209946735094</v>
      </c>
      <c r="AB123" s="106">
        <v>2774.3141473578544</v>
      </c>
      <c r="AC123" s="106">
        <v>2516.4524176424447</v>
      </c>
      <c r="AD123" s="106">
        <v>2334.4749807080552</v>
      </c>
      <c r="AE123" s="106">
        <v>2516.4524176424447</v>
      </c>
      <c r="AF123" s="106">
        <v>2377.0436053395042</v>
      </c>
      <c r="AG123" s="106">
        <v>2516.4524176424447</v>
      </c>
      <c r="AH123" s="106">
        <v>2421.0696282689773</v>
      </c>
      <c r="AI123" s="106">
        <v>2378.1927955729193</v>
      </c>
      <c r="AJ123" s="106">
        <v>2421.0696282689773</v>
      </c>
      <c r="AK123" s="106">
        <v>2377.0436053395042</v>
      </c>
      <c r="AL123" s="106">
        <v>2421.0696282689773</v>
      </c>
      <c r="AM123" s="106">
        <v>2377.0436053395042</v>
      </c>
      <c r="AN123" s="106">
        <v>2334.4749807080552</v>
      </c>
      <c r="AO123" s="106">
        <v>2516.4524176424447</v>
      </c>
      <c r="AP123" s="106">
        <v>2429.2822981344193</v>
      </c>
      <c r="AQ123" s="106">
        <v>2378.1927955729193</v>
      </c>
      <c r="AR123" s="106">
        <v>2377.0436053395042</v>
      </c>
      <c r="AS123" s="106">
        <v>2516.4524176424447</v>
      </c>
      <c r="AT123" s="106">
        <v>2402.8509227658678</v>
      </c>
      <c r="AU123" s="106">
        <v>2516.4524176424447</v>
      </c>
      <c r="AV123" s="106">
        <v>2334.4749807080552</v>
      </c>
      <c r="AW123" s="106">
        <v>2454.7587587562871</v>
      </c>
      <c r="AX123" s="106">
        <v>2348.706829931491</v>
      </c>
      <c r="AY123" s="106">
        <v>2402.8509227658678</v>
      </c>
    </row>
    <row r="124" spans="1:52">
      <c r="A124" s="109"/>
      <c r="B124" s="119">
        <v>3</v>
      </c>
      <c r="C124" s="106">
        <v>571.22915461666503</v>
      </c>
      <c r="D124" s="106">
        <v>340.23106473311606</v>
      </c>
      <c r="E124" s="106">
        <v>288.95038650359834</v>
      </c>
      <c r="F124" s="106">
        <v>1639.6639550863185</v>
      </c>
      <c r="G124" s="106">
        <v>1414.2510311533845</v>
      </c>
      <c r="H124" s="106">
        <v>1494.9346028627569</v>
      </c>
      <c r="I124" s="106">
        <v>1344.2754424655973</v>
      </c>
      <c r="J124" s="106">
        <v>1642.9001554204021</v>
      </c>
      <c r="K124" s="106">
        <v>1530.7369776639759</v>
      </c>
      <c r="L124" s="106">
        <v>1494.9346028627569</v>
      </c>
      <c r="M124" s="106">
        <v>1724.1283438152211</v>
      </c>
      <c r="N124" s="106">
        <v>1327.9689599068031</v>
      </c>
      <c r="O124" s="106">
        <v>1711.9609106794735</v>
      </c>
      <c r="P124" s="106">
        <v>1466.4851734533779</v>
      </c>
      <c r="Q124" s="106">
        <v>1509.5679162413173</v>
      </c>
      <c r="R124" s="106">
        <v>1467.194150955934</v>
      </c>
      <c r="S124" s="106">
        <v>1493.6464378606286</v>
      </c>
      <c r="T124" s="106">
        <v>1552.4915705727979</v>
      </c>
      <c r="U124" s="106">
        <v>1482.7916560121716</v>
      </c>
      <c r="V124" s="106">
        <v>1466.4851734533779</v>
      </c>
      <c r="W124" s="106">
        <v>1535.375233667681</v>
      </c>
      <c r="X124" s="106">
        <v>1466.4851734533779</v>
      </c>
      <c r="Y124" s="106">
        <v>1519.0687511088872</v>
      </c>
      <c r="Z124" s="106">
        <v>1554.3497383087695</v>
      </c>
      <c r="AA124" s="106">
        <v>1428.424097985762</v>
      </c>
      <c r="AB124" s="106">
        <v>1327.9689599068031</v>
      </c>
      <c r="AC124" s="106">
        <v>1711.5759065013685</v>
      </c>
      <c r="AD124" s="106">
        <v>1552.4915705727979</v>
      </c>
      <c r="AE124" s="106">
        <v>1509.2230313807229</v>
      </c>
      <c r="AF124" s="106">
        <v>1552.4915705727979</v>
      </c>
      <c r="AG124" s="106">
        <v>1466.4851734533779</v>
      </c>
      <c r="AH124" s="106">
        <v>1552.4915705727979</v>
      </c>
      <c r="AI124" s="106">
        <v>1493.6464378606286</v>
      </c>
      <c r="AJ124" s="106">
        <v>1467.194150955934</v>
      </c>
      <c r="AK124" s="106">
        <v>1493.6464378606286</v>
      </c>
      <c r="AL124" s="106">
        <v>1466.4851734533779</v>
      </c>
      <c r="AM124" s="106">
        <v>1493.6464378606286</v>
      </c>
      <c r="AN124" s="106">
        <v>1466.4851734533779</v>
      </c>
      <c r="AO124" s="106">
        <v>1509.2230313807229</v>
      </c>
      <c r="AP124" s="106">
        <v>1552.4915705727979</v>
      </c>
      <c r="AQ124" s="106">
        <v>1498.7131343928606</v>
      </c>
      <c r="AR124" s="106">
        <v>1467.194150955934</v>
      </c>
      <c r="AS124" s="106">
        <v>1466.4851734533779</v>
      </c>
      <c r="AT124" s="106">
        <v>1552.4915705727979</v>
      </c>
      <c r="AU124" s="106">
        <v>1482.4066518340665</v>
      </c>
      <c r="AV124" s="106">
        <v>1552.4915705727979</v>
      </c>
      <c r="AW124" s="106">
        <v>1509.2230313807229</v>
      </c>
      <c r="AX124" s="106">
        <v>1514.430495105182</v>
      </c>
      <c r="AY124" s="106">
        <v>1494.9346028627569</v>
      </c>
    </row>
    <row r="125" spans="1:52">
      <c r="A125" s="109"/>
      <c r="B125" s="119">
        <v>4</v>
      </c>
      <c r="C125" s="106">
        <v>0</v>
      </c>
      <c r="D125" s="106">
        <v>0</v>
      </c>
      <c r="E125" s="106">
        <v>0</v>
      </c>
      <c r="F125" s="106">
        <v>0</v>
      </c>
      <c r="G125" s="106">
        <v>680.56868733023498</v>
      </c>
      <c r="H125" s="106">
        <v>872.50320695373659</v>
      </c>
      <c r="I125" s="106">
        <v>922.27985446128525</v>
      </c>
      <c r="J125" s="106">
        <v>829.33270596511238</v>
      </c>
      <c r="K125" s="106">
        <v>1013.5652177252172</v>
      </c>
      <c r="L125" s="106">
        <v>944.36764944429297</v>
      </c>
      <c r="M125" s="106">
        <v>922.27985446128525</v>
      </c>
      <c r="N125" s="106">
        <v>1063.6778591929224</v>
      </c>
      <c r="O125" s="106">
        <v>819.27264023895907</v>
      </c>
      <c r="P125" s="106">
        <v>1056.1713244989528</v>
      </c>
      <c r="Q125" s="106">
        <v>904.72836052640469</v>
      </c>
      <c r="R125" s="106">
        <v>931.30768090079675</v>
      </c>
      <c r="S125" s="106">
        <v>905.1657546884112</v>
      </c>
      <c r="T125" s="106">
        <v>921.4851383389813</v>
      </c>
      <c r="U125" s="106">
        <v>957.78885378553377</v>
      </c>
      <c r="V125" s="106">
        <v>914.78842625255766</v>
      </c>
      <c r="W125" s="106">
        <v>904.72836052640469</v>
      </c>
      <c r="X125" s="106">
        <v>947.22915928148541</v>
      </c>
      <c r="Y125" s="106">
        <v>904.72836052640469</v>
      </c>
      <c r="Z125" s="106">
        <v>937.16909355533244</v>
      </c>
      <c r="AA125" s="106">
        <v>958.93522545009671</v>
      </c>
      <c r="AB125" s="106">
        <v>881.24709045901068</v>
      </c>
      <c r="AC125" s="106">
        <v>819.27264023895907</v>
      </c>
      <c r="AD125" s="106">
        <v>1055.9338013346153</v>
      </c>
      <c r="AE125" s="106">
        <v>957.78885378553377</v>
      </c>
      <c r="AF125" s="106">
        <v>931.09490881135162</v>
      </c>
      <c r="AG125" s="106">
        <v>957.78885378553377</v>
      </c>
      <c r="AH125" s="106">
        <v>904.72836052640469</v>
      </c>
      <c r="AI125" s="106">
        <v>957.78885378553377</v>
      </c>
      <c r="AJ125" s="106">
        <v>921.4851383389813</v>
      </c>
      <c r="AK125" s="106">
        <v>905.1657546884112</v>
      </c>
      <c r="AL125" s="106">
        <v>921.4851383389813</v>
      </c>
      <c r="AM125" s="106">
        <v>904.72836052640469</v>
      </c>
      <c r="AN125" s="106">
        <v>921.4851383389813</v>
      </c>
      <c r="AO125" s="106">
        <v>904.72836052640469</v>
      </c>
      <c r="AP125" s="106">
        <v>931.09490881135162</v>
      </c>
      <c r="AQ125" s="106">
        <v>957.78885378553377</v>
      </c>
      <c r="AR125" s="106">
        <v>924.61096881437334</v>
      </c>
      <c r="AS125" s="106">
        <v>905.1657546884112</v>
      </c>
      <c r="AT125" s="106">
        <v>904.72836052640469</v>
      </c>
      <c r="AU125" s="106">
        <v>957.78885378553377</v>
      </c>
      <c r="AV125" s="106">
        <v>914.55090308822002</v>
      </c>
      <c r="AW125" s="106">
        <v>957.78885378553377</v>
      </c>
      <c r="AX125" s="106">
        <v>931.09490881135162</v>
      </c>
      <c r="AY125" s="106">
        <v>934.30758371813977</v>
      </c>
    </row>
    <row r="126" spans="1:52">
      <c r="A126" s="109"/>
      <c r="B126" s="119">
        <v>5</v>
      </c>
      <c r="C126" s="106">
        <v>0</v>
      </c>
      <c r="D126" s="106">
        <v>0</v>
      </c>
      <c r="E126" s="106">
        <v>0</v>
      </c>
      <c r="F126" s="106">
        <v>0</v>
      </c>
      <c r="G126" s="106">
        <v>0</v>
      </c>
      <c r="H126" s="106">
        <v>156.86772444751614</v>
      </c>
      <c r="I126" s="106">
        <v>381.05659109195301</v>
      </c>
      <c r="J126" s="106">
        <v>498.07594085858693</v>
      </c>
      <c r="K126" s="106">
        <v>511.64569064945749</v>
      </c>
      <c r="L126" s="106">
        <v>625.30546801213688</v>
      </c>
      <c r="M126" s="106">
        <v>582.61495627938746</v>
      </c>
      <c r="N126" s="106">
        <v>568.98818738709679</v>
      </c>
      <c r="O126" s="106">
        <v>656.22179009806609</v>
      </c>
      <c r="P126" s="106">
        <v>505.43926801664117</v>
      </c>
      <c r="Q126" s="106">
        <v>651.59073418979744</v>
      </c>
      <c r="R126" s="106">
        <v>558.16002858948696</v>
      </c>
      <c r="S126" s="106">
        <v>574.55778383552342</v>
      </c>
      <c r="T126" s="106">
        <v>558.42987305178315</v>
      </c>
      <c r="U126" s="106">
        <v>568.4978979334893</v>
      </c>
      <c r="V126" s="106">
        <v>590.89498830408672</v>
      </c>
      <c r="W126" s="106">
        <v>564.366451222303</v>
      </c>
      <c r="X126" s="106">
        <v>558.16002858948696</v>
      </c>
      <c r="Y126" s="106">
        <v>584.38032639733876</v>
      </c>
      <c r="Z126" s="106">
        <v>558.16002858948696</v>
      </c>
      <c r="AA126" s="106">
        <v>578.17390376452272</v>
      </c>
      <c r="AB126" s="106">
        <v>591.60222692838977</v>
      </c>
      <c r="AC126" s="106">
        <v>543.67357393197142</v>
      </c>
      <c r="AD126" s="106">
        <v>505.43926801664117</v>
      </c>
      <c r="AE126" s="106">
        <v>651.44419745901541</v>
      </c>
      <c r="AF126" s="106">
        <v>590.89498830408672</v>
      </c>
      <c r="AG126" s="106">
        <v>574.42651694845608</v>
      </c>
      <c r="AH126" s="106">
        <v>590.89498830408672</v>
      </c>
      <c r="AI126" s="106">
        <v>558.16002858948696</v>
      </c>
      <c r="AJ126" s="106">
        <v>590.89498830408672</v>
      </c>
      <c r="AK126" s="106">
        <v>568.4978979334893</v>
      </c>
      <c r="AL126" s="106">
        <v>558.42987305178315</v>
      </c>
      <c r="AM126" s="106">
        <v>568.4978979334893</v>
      </c>
      <c r="AN126" s="106">
        <v>558.16002858948696</v>
      </c>
      <c r="AO126" s="106">
        <v>568.4978979334893</v>
      </c>
      <c r="AP126" s="106">
        <v>558.16002858948696</v>
      </c>
      <c r="AQ126" s="106">
        <v>574.42651694845608</v>
      </c>
      <c r="AR126" s="106">
        <v>590.89498830408672</v>
      </c>
      <c r="AS126" s="106">
        <v>570.42633712433724</v>
      </c>
      <c r="AT126" s="106">
        <v>558.42987305178315</v>
      </c>
      <c r="AU126" s="106">
        <v>558.16002858948696</v>
      </c>
      <c r="AV126" s="106">
        <v>590.89498830408672</v>
      </c>
      <c r="AW126" s="106">
        <v>564.21991449152097</v>
      </c>
      <c r="AX126" s="106">
        <v>590.89498830408672</v>
      </c>
      <c r="AY126" s="106">
        <v>574.42651694845608</v>
      </c>
    </row>
    <row r="127" spans="1:52">
      <c r="A127" s="109"/>
      <c r="B127" s="119">
        <v>6</v>
      </c>
      <c r="C127" s="106">
        <v>0</v>
      </c>
      <c r="D127" s="106">
        <v>0</v>
      </c>
      <c r="E127" s="106">
        <v>0</v>
      </c>
      <c r="F127" s="106">
        <v>0</v>
      </c>
      <c r="G127" s="106">
        <v>0</v>
      </c>
      <c r="H127" s="106">
        <v>0</v>
      </c>
      <c r="I127" s="106">
        <v>0</v>
      </c>
      <c r="J127" s="106">
        <v>0</v>
      </c>
      <c r="K127" s="106">
        <v>39.281271947317066</v>
      </c>
      <c r="L127" s="106">
        <v>46.887001016323552</v>
      </c>
      <c r="M127" s="106">
        <v>131.70012890085945</v>
      </c>
      <c r="N127" s="106">
        <v>190.68711202346819</v>
      </c>
      <c r="O127" s="106">
        <v>224.67148786075091</v>
      </c>
      <c r="P127" s="106">
        <v>269.45529405500537</v>
      </c>
      <c r="Q127" s="106">
        <v>206.060807851867</v>
      </c>
      <c r="R127" s="106">
        <v>251.11661677905568</v>
      </c>
      <c r="S127" s="106">
        <v>171.27237303900864</v>
      </c>
      <c r="T127" s="106">
        <v>134.12991285226849</v>
      </c>
      <c r="U127" s="106">
        <v>131.26547189834957</v>
      </c>
      <c r="V127" s="106">
        <v>144.70962639433662</v>
      </c>
      <c r="W127" s="106">
        <v>182.8214017428798</v>
      </c>
      <c r="X127" s="106">
        <v>167.96752524714526</v>
      </c>
      <c r="Y127" s="106">
        <v>237.97465614237282</v>
      </c>
      <c r="Z127" s="106">
        <v>241.34087776137119</v>
      </c>
      <c r="AA127" s="106">
        <v>248.24136195583736</v>
      </c>
      <c r="AB127" s="106">
        <v>250.84581501665249</v>
      </c>
      <c r="AC127" s="106">
        <v>289.73702129068892</v>
      </c>
      <c r="AD127" s="106">
        <v>229.16148973776436</v>
      </c>
      <c r="AE127" s="106">
        <v>176.20208566413245</v>
      </c>
      <c r="AF127" s="106">
        <v>188.60527469395765</v>
      </c>
      <c r="AG127" s="106">
        <v>171.90223327071544</v>
      </c>
      <c r="AH127" s="106">
        <v>185.4375133295394</v>
      </c>
      <c r="AI127" s="106">
        <v>180.94792538022375</v>
      </c>
      <c r="AJ127" s="106">
        <v>171.98273992253263</v>
      </c>
      <c r="AK127" s="106">
        <v>178.64718337059955</v>
      </c>
      <c r="AL127" s="106">
        <v>106.94113784445</v>
      </c>
      <c r="AM127" s="106">
        <v>60.491721789701103</v>
      </c>
      <c r="AN127" s="106">
        <v>86.04671042136539</v>
      </c>
      <c r="AO127" s="106">
        <v>159.4347080869953</v>
      </c>
      <c r="AP127" s="106">
        <v>121.08825887939582</v>
      </c>
      <c r="AQ127" s="106">
        <v>154.05312146112024</v>
      </c>
      <c r="AR127" s="106">
        <v>153.42574317551885</v>
      </c>
      <c r="AS127" s="106">
        <v>207.1986930979815</v>
      </c>
      <c r="AT127" s="106">
        <v>186.74533355873785</v>
      </c>
      <c r="AU127" s="106">
        <v>156.72585007051555</v>
      </c>
      <c r="AV127" s="106">
        <v>100.03925540581304</v>
      </c>
      <c r="AW127" s="106">
        <v>92.262615442038907</v>
      </c>
      <c r="AX127" s="106">
        <v>85.008092664428375</v>
      </c>
      <c r="AY127" s="106">
        <v>111.98934117374583</v>
      </c>
    </row>
    <row r="128" spans="1:52">
      <c r="A128" s="109"/>
      <c r="B128" s="119">
        <v>7</v>
      </c>
      <c r="C128" s="106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106">
        <v>0</v>
      </c>
      <c r="M128" s="106">
        <v>0</v>
      </c>
      <c r="N128" s="106">
        <v>0</v>
      </c>
      <c r="O128" s="106">
        <v>0</v>
      </c>
      <c r="P128" s="106">
        <v>0</v>
      </c>
      <c r="Q128" s="106">
        <v>0</v>
      </c>
      <c r="R128" s="106">
        <v>0</v>
      </c>
      <c r="S128" s="106">
        <v>0</v>
      </c>
      <c r="T128" s="106">
        <v>0</v>
      </c>
      <c r="U128" s="106">
        <v>0</v>
      </c>
      <c r="V128" s="106">
        <v>0</v>
      </c>
      <c r="W128" s="106">
        <v>0</v>
      </c>
      <c r="X128" s="106">
        <v>0</v>
      </c>
      <c r="Y128" s="106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6">
        <v>0</v>
      </c>
      <c r="AL128" s="106">
        <v>0</v>
      </c>
      <c r="AM128" s="106">
        <v>0</v>
      </c>
      <c r="AN128" s="106">
        <v>0</v>
      </c>
      <c r="AO128" s="106">
        <v>0</v>
      </c>
      <c r="AP128" s="106">
        <v>0</v>
      </c>
      <c r="AQ128" s="106">
        <v>0</v>
      </c>
      <c r="AR128" s="106">
        <v>0</v>
      </c>
      <c r="AS128" s="106">
        <v>0</v>
      </c>
      <c r="AT128" s="106">
        <v>0</v>
      </c>
      <c r="AU128" s="106">
        <v>0</v>
      </c>
      <c r="AV128" s="106">
        <v>0</v>
      </c>
      <c r="AW128" s="106">
        <v>0</v>
      </c>
      <c r="AX128" s="106">
        <v>0</v>
      </c>
      <c r="AY128" s="106">
        <v>0</v>
      </c>
    </row>
    <row r="129" spans="1:51">
      <c r="A129" s="109"/>
      <c r="B129" s="119">
        <v>8</v>
      </c>
      <c r="C129" s="106">
        <v>0</v>
      </c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6">
        <v>0</v>
      </c>
      <c r="Q129" s="106">
        <v>0</v>
      </c>
      <c r="R129" s="106">
        <v>0</v>
      </c>
      <c r="S129" s="106">
        <v>0</v>
      </c>
      <c r="T129" s="106">
        <v>0</v>
      </c>
      <c r="U129" s="106">
        <v>0</v>
      </c>
      <c r="V129" s="106">
        <v>0</v>
      </c>
      <c r="W129" s="106">
        <v>0</v>
      </c>
      <c r="X129" s="106">
        <v>0</v>
      </c>
      <c r="Y129" s="106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6">
        <v>0</v>
      </c>
      <c r="AL129" s="106">
        <v>0</v>
      </c>
      <c r="AM129" s="106">
        <v>0</v>
      </c>
      <c r="AN129" s="106">
        <v>0</v>
      </c>
      <c r="AO129" s="106">
        <v>0</v>
      </c>
      <c r="AP129" s="106">
        <v>0</v>
      </c>
      <c r="AQ129" s="106">
        <v>0</v>
      </c>
      <c r="AR129" s="106">
        <v>0</v>
      </c>
      <c r="AS129" s="106">
        <v>0</v>
      </c>
      <c r="AT129" s="106">
        <v>0</v>
      </c>
      <c r="AU129" s="106">
        <v>0</v>
      </c>
      <c r="AV129" s="106">
        <v>0</v>
      </c>
      <c r="AW129" s="106">
        <v>0</v>
      </c>
      <c r="AX129" s="106">
        <v>0</v>
      </c>
      <c r="AY129" s="106">
        <v>0</v>
      </c>
    </row>
    <row r="130" spans="1:51">
      <c r="A130" s="109"/>
      <c r="B130" s="119">
        <v>9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0</v>
      </c>
      <c r="N130" s="106">
        <v>0</v>
      </c>
      <c r="O130" s="106">
        <v>0</v>
      </c>
      <c r="P130" s="106">
        <v>0</v>
      </c>
      <c r="Q130" s="106">
        <v>0</v>
      </c>
      <c r="R130" s="106">
        <v>0</v>
      </c>
      <c r="S130" s="106">
        <v>0</v>
      </c>
      <c r="T130" s="106">
        <v>0</v>
      </c>
      <c r="U130" s="106">
        <v>0</v>
      </c>
      <c r="V130" s="106">
        <v>0</v>
      </c>
      <c r="W130" s="106">
        <v>0</v>
      </c>
      <c r="X130" s="106">
        <v>0</v>
      </c>
      <c r="Y130" s="106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6">
        <v>0</v>
      </c>
      <c r="AL130" s="106">
        <v>0</v>
      </c>
      <c r="AM130" s="106">
        <v>0</v>
      </c>
      <c r="AN130" s="106">
        <v>0</v>
      </c>
      <c r="AO130" s="106">
        <v>0</v>
      </c>
      <c r="AP130" s="106">
        <v>0</v>
      </c>
      <c r="AQ130" s="106">
        <v>0</v>
      </c>
      <c r="AR130" s="106">
        <v>0</v>
      </c>
      <c r="AS130" s="106">
        <v>0</v>
      </c>
      <c r="AT130" s="106">
        <v>0</v>
      </c>
      <c r="AU130" s="106">
        <v>0</v>
      </c>
      <c r="AV130" s="106">
        <v>0</v>
      </c>
      <c r="AW130" s="106">
        <v>0</v>
      </c>
      <c r="AX130" s="106">
        <v>0</v>
      </c>
      <c r="AY130" s="106">
        <v>0</v>
      </c>
    </row>
    <row r="131" spans="1:51">
      <c r="A131" s="109"/>
      <c r="B131" s="119">
        <v>10</v>
      </c>
      <c r="C131" s="106">
        <v>0</v>
      </c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0</v>
      </c>
      <c r="L131" s="106">
        <v>0</v>
      </c>
      <c r="M131" s="106">
        <v>0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6">
        <v>0</v>
      </c>
      <c r="AL131" s="106">
        <v>0</v>
      </c>
      <c r="AM131" s="106">
        <v>0</v>
      </c>
      <c r="AN131" s="106">
        <v>0</v>
      </c>
      <c r="AO131" s="106">
        <v>0</v>
      </c>
      <c r="AP131" s="106">
        <v>0</v>
      </c>
      <c r="AQ131" s="106">
        <v>0</v>
      </c>
      <c r="AR131" s="106">
        <v>0</v>
      </c>
      <c r="AS131" s="106">
        <v>0</v>
      </c>
      <c r="AT131" s="106">
        <v>0</v>
      </c>
      <c r="AU131" s="106">
        <v>0</v>
      </c>
      <c r="AV131" s="106">
        <v>0</v>
      </c>
      <c r="AW131" s="106">
        <v>0</v>
      </c>
      <c r="AX131" s="106">
        <v>0</v>
      </c>
      <c r="AY131" s="106">
        <v>0</v>
      </c>
    </row>
    <row r="132" spans="1:51">
      <c r="A132" s="109"/>
      <c r="B132" s="119">
        <v>11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>
        <v>0</v>
      </c>
      <c r="S132" s="106">
        <v>0</v>
      </c>
      <c r="T132" s="106">
        <v>0</v>
      </c>
      <c r="U132" s="106">
        <v>0</v>
      </c>
      <c r="V132" s="106">
        <v>0</v>
      </c>
      <c r="W132" s="106">
        <v>0</v>
      </c>
      <c r="X132" s="106">
        <v>0</v>
      </c>
      <c r="Y132" s="106">
        <v>0</v>
      </c>
      <c r="Z132" s="106">
        <v>0</v>
      </c>
      <c r="AA132" s="106">
        <v>0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6">
        <v>0</v>
      </c>
      <c r="AL132" s="106">
        <v>0</v>
      </c>
      <c r="AM132" s="106">
        <v>0</v>
      </c>
      <c r="AN132" s="106">
        <v>0</v>
      </c>
      <c r="AO132" s="106">
        <v>0</v>
      </c>
      <c r="AP132" s="106">
        <v>0</v>
      </c>
      <c r="AQ132" s="106">
        <v>0</v>
      </c>
      <c r="AR132" s="106">
        <v>0</v>
      </c>
      <c r="AS132" s="106">
        <v>0</v>
      </c>
      <c r="AT132" s="106">
        <v>0</v>
      </c>
      <c r="AU132" s="106">
        <v>0</v>
      </c>
      <c r="AV132" s="106">
        <v>0</v>
      </c>
      <c r="AW132" s="106">
        <v>0</v>
      </c>
      <c r="AX132" s="106">
        <v>0</v>
      </c>
      <c r="AY132" s="106">
        <v>0</v>
      </c>
    </row>
    <row r="133" spans="1:51">
      <c r="A133" s="109"/>
      <c r="B133" s="119">
        <v>12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106">
        <v>0</v>
      </c>
      <c r="Z133" s="106">
        <v>0</v>
      </c>
      <c r="AA133" s="106">
        <v>0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6">
        <v>0</v>
      </c>
      <c r="AL133" s="106">
        <v>0</v>
      </c>
      <c r="AM133" s="106">
        <v>0</v>
      </c>
      <c r="AN133" s="106">
        <v>0</v>
      </c>
      <c r="AO133" s="106">
        <v>0</v>
      </c>
      <c r="AP133" s="106">
        <v>0</v>
      </c>
      <c r="AQ133" s="106">
        <v>0</v>
      </c>
      <c r="AR133" s="106">
        <v>0</v>
      </c>
      <c r="AS133" s="106">
        <v>0</v>
      </c>
      <c r="AT133" s="106">
        <v>0</v>
      </c>
      <c r="AU133" s="106">
        <v>0</v>
      </c>
      <c r="AV133" s="106">
        <v>0</v>
      </c>
      <c r="AW133" s="106">
        <v>0</v>
      </c>
      <c r="AX133" s="106">
        <v>0</v>
      </c>
      <c r="AY133" s="106">
        <v>0</v>
      </c>
    </row>
    <row r="134" spans="1:51">
      <c r="A134" s="109"/>
      <c r="B134" s="120">
        <v>13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P134" s="106">
        <v>0</v>
      </c>
      <c r="Q134" s="106">
        <v>0</v>
      </c>
      <c r="R134" s="106">
        <v>0</v>
      </c>
      <c r="S134" s="106">
        <v>0</v>
      </c>
      <c r="T134" s="106">
        <v>0</v>
      </c>
      <c r="U134" s="106">
        <v>0</v>
      </c>
      <c r="V134" s="106">
        <v>0</v>
      </c>
      <c r="W134" s="106">
        <v>0</v>
      </c>
      <c r="X134" s="106">
        <v>0</v>
      </c>
      <c r="Y134" s="106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6">
        <v>0</v>
      </c>
      <c r="AL134" s="106">
        <v>0</v>
      </c>
      <c r="AM134" s="106">
        <v>0</v>
      </c>
      <c r="AN134" s="106">
        <v>0</v>
      </c>
      <c r="AO134" s="106">
        <v>0</v>
      </c>
      <c r="AP134" s="106">
        <v>0</v>
      </c>
      <c r="AQ134" s="106">
        <v>0</v>
      </c>
      <c r="AR134" s="106">
        <v>0</v>
      </c>
      <c r="AS134" s="106">
        <v>0</v>
      </c>
      <c r="AT134" s="106">
        <v>0</v>
      </c>
      <c r="AU134" s="106">
        <v>0</v>
      </c>
      <c r="AV134" s="106">
        <v>0</v>
      </c>
      <c r="AW134" s="106">
        <v>0</v>
      </c>
      <c r="AX134" s="106">
        <v>0</v>
      </c>
      <c r="AY134" s="106">
        <v>0</v>
      </c>
    </row>
    <row r="135" spans="1:51">
      <c r="A135" s="109"/>
      <c r="B135" s="120">
        <v>14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0</v>
      </c>
      <c r="Q135" s="106">
        <v>0</v>
      </c>
      <c r="R135" s="106">
        <v>0</v>
      </c>
      <c r="S135" s="106">
        <v>0</v>
      </c>
      <c r="T135" s="106">
        <v>0</v>
      </c>
      <c r="U135" s="106">
        <v>0</v>
      </c>
      <c r="V135" s="106">
        <v>0</v>
      </c>
      <c r="W135" s="106">
        <v>0</v>
      </c>
      <c r="X135" s="106">
        <v>0</v>
      </c>
      <c r="Y135" s="106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6">
        <v>0</v>
      </c>
      <c r="AL135" s="106">
        <v>0</v>
      </c>
      <c r="AM135" s="106">
        <v>0</v>
      </c>
      <c r="AN135" s="106">
        <v>0</v>
      </c>
      <c r="AO135" s="106">
        <v>0</v>
      </c>
      <c r="AP135" s="106">
        <v>0</v>
      </c>
      <c r="AQ135" s="106">
        <v>0</v>
      </c>
      <c r="AR135" s="106">
        <v>0</v>
      </c>
      <c r="AS135" s="106">
        <v>0</v>
      </c>
      <c r="AT135" s="106">
        <v>0</v>
      </c>
      <c r="AU135" s="106">
        <v>0</v>
      </c>
      <c r="AV135" s="106">
        <v>0</v>
      </c>
      <c r="AW135" s="106">
        <v>0</v>
      </c>
      <c r="AX135" s="106">
        <v>0</v>
      </c>
      <c r="AY135" s="106">
        <v>0</v>
      </c>
    </row>
    <row r="136" spans="1:51">
      <c r="A136" s="109"/>
      <c r="B136" s="120">
        <v>15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  <c r="V136" s="106">
        <v>0</v>
      </c>
      <c r="W136" s="106">
        <v>0</v>
      </c>
      <c r="X136" s="106">
        <v>0</v>
      </c>
      <c r="Y136" s="106">
        <v>0</v>
      </c>
      <c r="Z136" s="106">
        <v>0</v>
      </c>
      <c r="AA136" s="106">
        <v>0</v>
      </c>
      <c r="AB136" s="106">
        <v>0</v>
      </c>
      <c r="AC136" s="106">
        <v>0</v>
      </c>
      <c r="AD136" s="106">
        <v>0</v>
      </c>
      <c r="AE136" s="106">
        <v>0</v>
      </c>
      <c r="AF136" s="106">
        <v>0</v>
      </c>
      <c r="AG136" s="106">
        <v>0</v>
      </c>
      <c r="AH136" s="106">
        <v>0</v>
      </c>
      <c r="AI136" s="106">
        <v>0</v>
      </c>
      <c r="AJ136" s="106">
        <v>0</v>
      </c>
      <c r="AK136" s="106">
        <v>0</v>
      </c>
      <c r="AL136" s="106">
        <v>0</v>
      </c>
      <c r="AM136" s="106">
        <v>0</v>
      </c>
      <c r="AN136" s="106">
        <v>0</v>
      </c>
      <c r="AO136" s="106">
        <v>0</v>
      </c>
      <c r="AP136" s="106">
        <v>0</v>
      </c>
      <c r="AQ136" s="106">
        <v>0</v>
      </c>
      <c r="AR136" s="106">
        <v>0</v>
      </c>
      <c r="AS136" s="106">
        <v>0</v>
      </c>
      <c r="AT136" s="106">
        <v>0</v>
      </c>
      <c r="AU136" s="106">
        <v>0</v>
      </c>
      <c r="AV136" s="106">
        <v>0</v>
      </c>
      <c r="AW136" s="106">
        <v>0</v>
      </c>
      <c r="AX136" s="106">
        <v>0</v>
      </c>
      <c r="AY136" s="106">
        <v>0</v>
      </c>
    </row>
    <row r="137" spans="1:51">
      <c r="A137" s="109"/>
      <c r="B137" s="120">
        <v>16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P137" s="106">
        <v>0</v>
      </c>
      <c r="Q137" s="106">
        <v>0</v>
      </c>
      <c r="R137" s="106">
        <v>0</v>
      </c>
      <c r="S137" s="106">
        <v>0</v>
      </c>
      <c r="T137" s="106">
        <v>0</v>
      </c>
      <c r="U137" s="106">
        <v>0</v>
      </c>
      <c r="V137" s="106">
        <v>0</v>
      </c>
      <c r="W137" s="106">
        <v>0</v>
      </c>
      <c r="X137" s="106">
        <v>0</v>
      </c>
      <c r="Y137" s="106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0</v>
      </c>
      <c r="AK137" s="106">
        <v>0</v>
      </c>
      <c r="AL137" s="106">
        <v>0</v>
      </c>
      <c r="AM137" s="106">
        <v>0</v>
      </c>
      <c r="AN137" s="106">
        <v>0</v>
      </c>
      <c r="AO137" s="106">
        <v>0</v>
      </c>
      <c r="AP137" s="106">
        <v>0</v>
      </c>
      <c r="AQ137" s="106">
        <v>0</v>
      </c>
      <c r="AR137" s="106">
        <v>0</v>
      </c>
      <c r="AS137" s="106">
        <v>0</v>
      </c>
      <c r="AT137" s="106">
        <v>0</v>
      </c>
      <c r="AU137" s="106">
        <v>0</v>
      </c>
      <c r="AV137" s="106">
        <v>0</v>
      </c>
      <c r="AW137" s="106">
        <v>0</v>
      </c>
      <c r="AX137" s="106">
        <v>0</v>
      </c>
      <c r="AY137" s="106">
        <v>0</v>
      </c>
    </row>
    <row r="138" spans="1:51">
      <c r="A138" s="109"/>
      <c r="B138" s="120">
        <v>17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P138" s="106">
        <v>0</v>
      </c>
      <c r="Q138" s="106">
        <v>0</v>
      </c>
      <c r="R138" s="106">
        <v>0</v>
      </c>
      <c r="S138" s="106">
        <v>0</v>
      </c>
      <c r="T138" s="106">
        <v>0</v>
      </c>
      <c r="U138" s="106">
        <v>0</v>
      </c>
      <c r="V138" s="106">
        <v>0</v>
      </c>
      <c r="W138" s="106">
        <v>0</v>
      </c>
      <c r="X138" s="106">
        <v>0</v>
      </c>
      <c r="Y138" s="106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6">
        <v>0</v>
      </c>
      <c r="AL138" s="106">
        <v>0</v>
      </c>
      <c r="AM138" s="106">
        <v>0</v>
      </c>
      <c r="AN138" s="106">
        <v>0</v>
      </c>
      <c r="AO138" s="106">
        <v>0</v>
      </c>
      <c r="AP138" s="106">
        <v>0</v>
      </c>
      <c r="AQ138" s="106">
        <v>0</v>
      </c>
      <c r="AR138" s="106">
        <v>0</v>
      </c>
      <c r="AS138" s="106">
        <v>0</v>
      </c>
      <c r="AT138" s="106">
        <v>0</v>
      </c>
      <c r="AU138" s="106">
        <v>0</v>
      </c>
      <c r="AV138" s="106">
        <v>0</v>
      </c>
      <c r="AW138" s="106">
        <v>0</v>
      </c>
      <c r="AX138" s="106">
        <v>0</v>
      </c>
      <c r="AY138" s="106">
        <v>0</v>
      </c>
    </row>
    <row r="139" spans="1:51">
      <c r="A139" s="109"/>
      <c r="B139" s="120">
        <v>18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P139" s="106">
        <v>0</v>
      </c>
      <c r="Q139" s="106">
        <v>0</v>
      </c>
      <c r="R139" s="106">
        <v>0</v>
      </c>
      <c r="S139" s="106">
        <v>0</v>
      </c>
      <c r="T139" s="106">
        <v>0</v>
      </c>
      <c r="U139" s="106">
        <v>0</v>
      </c>
      <c r="V139" s="106">
        <v>0</v>
      </c>
      <c r="W139" s="106">
        <v>0</v>
      </c>
      <c r="X139" s="106">
        <v>0</v>
      </c>
      <c r="Y139" s="106">
        <v>0</v>
      </c>
      <c r="Z139" s="106">
        <v>0</v>
      </c>
      <c r="AA139" s="106">
        <v>0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6">
        <v>0</v>
      </c>
      <c r="AL139" s="106">
        <v>0</v>
      </c>
      <c r="AM139" s="106">
        <v>0</v>
      </c>
      <c r="AN139" s="106">
        <v>0</v>
      </c>
      <c r="AO139" s="106">
        <v>0</v>
      </c>
      <c r="AP139" s="106">
        <v>0</v>
      </c>
      <c r="AQ139" s="106">
        <v>0</v>
      </c>
      <c r="AR139" s="106">
        <v>0</v>
      </c>
      <c r="AS139" s="106">
        <v>0</v>
      </c>
      <c r="AT139" s="106">
        <v>0</v>
      </c>
      <c r="AU139" s="106">
        <v>0</v>
      </c>
      <c r="AV139" s="106">
        <v>0</v>
      </c>
      <c r="AW139" s="106">
        <v>0</v>
      </c>
      <c r="AX139" s="106">
        <v>0</v>
      </c>
      <c r="AY139" s="106">
        <v>0</v>
      </c>
    </row>
    <row r="140" spans="1:51">
      <c r="A140" s="109"/>
      <c r="B140" s="120">
        <v>19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P140" s="106">
        <v>0</v>
      </c>
      <c r="Q140" s="106">
        <v>0</v>
      </c>
      <c r="R140" s="106">
        <v>0</v>
      </c>
      <c r="S140" s="106">
        <v>0</v>
      </c>
      <c r="T140" s="106">
        <v>0</v>
      </c>
      <c r="U140" s="106">
        <v>0</v>
      </c>
      <c r="V140" s="106">
        <v>0</v>
      </c>
      <c r="W140" s="106">
        <v>0</v>
      </c>
      <c r="X140" s="106">
        <v>0</v>
      </c>
      <c r="Y140" s="106">
        <v>0</v>
      </c>
      <c r="Z140" s="106">
        <v>0</v>
      </c>
      <c r="AA140" s="106">
        <v>0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6">
        <v>0</v>
      </c>
      <c r="AL140" s="106">
        <v>0</v>
      </c>
      <c r="AM140" s="106">
        <v>0</v>
      </c>
      <c r="AN140" s="106">
        <v>0</v>
      </c>
      <c r="AO140" s="106">
        <v>0</v>
      </c>
      <c r="AP140" s="106">
        <v>0</v>
      </c>
      <c r="AQ140" s="106">
        <v>0</v>
      </c>
      <c r="AR140" s="106">
        <v>0</v>
      </c>
      <c r="AS140" s="106">
        <v>0</v>
      </c>
      <c r="AT140" s="106">
        <v>0</v>
      </c>
      <c r="AU140" s="106">
        <v>0</v>
      </c>
      <c r="AV140" s="106">
        <v>0</v>
      </c>
      <c r="AW140" s="106">
        <v>0</v>
      </c>
      <c r="AX140" s="106">
        <v>0</v>
      </c>
      <c r="AY140" s="106">
        <v>0</v>
      </c>
    </row>
    <row r="141" spans="1:51">
      <c r="A141" s="109"/>
      <c r="B141" s="120">
        <v>20</v>
      </c>
      <c r="C141" s="106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6">
        <v>0</v>
      </c>
      <c r="AL141" s="106">
        <v>0</v>
      </c>
      <c r="AM141" s="106">
        <v>0</v>
      </c>
      <c r="AN141" s="106">
        <v>0</v>
      </c>
      <c r="AO141" s="106">
        <v>0</v>
      </c>
      <c r="AP141" s="106">
        <v>0</v>
      </c>
      <c r="AQ141" s="106">
        <v>0</v>
      </c>
      <c r="AR141" s="106">
        <v>0</v>
      </c>
      <c r="AS141" s="106">
        <v>0</v>
      </c>
      <c r="AT141" s="106">
        <v>0</v>
      </c>
      <c r="AU141" s="106">
        <v>0</v>
      </c>
      <c r="AV141" s="106">
        <v>0</v>
      </c>
      <c r="AW141" s="106">
        <v>0</v>
      </c>
      <c r="AX141" s="106">
        <v>0</v>
      </c>
      <c r="AY141" s="106">
        <v>0</v>
      </c>
    </row>
    <row r="142" spans="1:51">
      <c r="A142" s="109"/>
      <c r="B142" s="120">
        <v>21</v>
      </c>
      <c r="C142" s="106">
        <v>0</v>
      </c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0</v>
      </c>
      <c r="O142" s="106">
        <v>0</v>
      </c>
      <c r="P142" s="106">
        <v>0</v>
      </c>
      <c r="Q142" s="106">
        <v>0</v>
      </c>
      <c r="R142" s="106">
        <v>0</v>
      </c>
      <c r="S142" s="106">
        <v>0</v>
      </c>
      <c r="T142" s="106">
        <v>0</v>
      </c>
      <c r="U142" s="106">
        <v>0</v>
      </c>
      <c r="V142" s="106">
        <v>0</v>
      </c>
      <c r="W142" s="106">
        <v>0</v>
      </c>
      <c r="X142" s="106">
        <v>0</v>
      </c>
      <c r="Y142" s="106">
        <v>0</v>
      </c>
      <c r="Z142" s="106">
        <v>0</v>
      </c>
      <c r="AA142" s="106">
        <v>0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6">
        <v>0</v>
      </c>
      <c r="AL142" s="106">
        <v>0</v>
      </c>
      <c r="AM142" s="106">
        <v>0</v>
      </c>
      <c r="AN142" s="106">
        <v>0</v>
      </c>
      <c r="AO142" s="106">
        <v>0</v>
      </c>
      <c r="AP142" s="106">
        <v>0</v>
      </c>
      <c r="AQ142" s="106">
        <v>0</v>
      </c>
      <c r="AR142" s="106">
        <v>0</v>
      </c>
      <c r="AS142" s="106">
        <v>0</v>
      </c>
      <c r="AT142" s="106">
        <v>0</v>
      </c>
      <c r="AU142" s="106">
        <v>0</v>
      </c>
      <c r="AV142" s="106">
        <v>0</v>
      </c>
      <c r="AW142" s="106">
        <v>0</v>
      </c>
      <c r="AX142" s="106">
        <v>0</v>
      </c>
      <c r="AY142" s="106">
        <v>0</v>
      </c>
    </row>
    <row r="143" spans="1:51">
      <c r="A143" s="109"/>
      <c r="B143" s="120">
        <v>22</v>
      </c>
      <c r="C143" s="106">
        <v>0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06">
        <v>0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  <c r="V143" s="106">
        <v>0</v>
      </c>
      <c r="W143" s="106">
        <v>0</v>
      </c>
      <c r="X143" s="106">
        <v>0</v>
      </c>
      <c r="Y143" s="106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6">
        <v>0</v>
      </c>
      <c r="AL143" s="106">
        <v>0</v>
      </c>
      <c r="AM143" s="106">
        <v>0</v>
      </c>
      <c r="AN143" s="106">
        <v>0</v>
      </c>
      <c r="AO143" s="106">
        <v>0</v>
      </c>
      <c r="AP143" s="106">
        <v>0</v>
      </c>
      <c r="AQ143" s="106">
        <v>0</v>
      </c>
      <c r="AR143" s="106">
        <v>0</v>
      </c>
      <c r="AS143" s="106">
        <v>0</v>
      </c>
      <c r="AT143" s="106">
        <v>0</v>
      </c>
      <c r="AU143" s="106">
        <v>0</v>
      </c>
      <c r="AV143" s="106">
        <v>0</v>
      </c>
      <c r="AW143" s="106">
        <v>0</v>
      </c>
      <c r="AX143" s="106">
        <v>0</v>
      </c>
      <c r="AY143" s="106">
        <v>0</v>
      </c>
    </row>
    <row r="144" spans="1:51">
      <c r="A144" s="109"/>
      <c r="B144" s="120">
        <v>23</v>
      </c>
      <c r="C144" s="106">
        <v>0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0</v>
      </c>
      <c r="M144" s="106">
        <v>0</v>
      </c>
      <c r="N144" s="106">
        <v>0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  <c r="V144" s="106">
        <v>0</v>
      </c>
      <c r="W144" s="106">
        <v>0</v>
      </c>
      <c r="X144" s="106">
        <v>0</v>
      </c>
      <c r="Y144" s="106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6">
        <v>0</v>
      </c>
      <c r="AL144" s="106">
        <v>0</v>
      </c>
      <c r="AM144" s="106">
        <v>0</v>
      </c>
      <c r="AN144" s="106">
        <v>0</v>
      </c>
      <c r="AO144" s="106">
        <v>0</v>
      </c>
      <c r="AP144" s="106">
        <v>0</v>
      </c>
      <c r="AQ144" s="106">
        <v>0</v>
      </c>
      <c r="AR144" s="106">
        <v>0</v>
      </c>
      <c r="AS144" s="106">
        <v>0</v>
      </c>
      <c r="AT144" s="106">
        <v>0</v>
      </c>
      <c r="AU144" s="106">
        <v>0</v>
      </c>
      <c r="AV144" s="106">
        <v>0</v>
      </c>
      <c r="AW144" s="106">
        <v>0</v>
      </c>
      <c r="AX144" s="106">
        <v>0</v>
      </c>
      <c r="AY144" s="106">
        <v>0</v>
      </c>
    </row>
    <row r="145" spans="1:51">
      <c r="A145" s="109"/>
      <c r="B145" s="120">
        <v>24</v>
      </c>
      <c r="C145" s="106">
        <v>0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0</v>
      </c>
      <c r="M145" s="106">
        <v>0</v>
      </c>
      <c r="N145" s="106">
        <v>0</v>
      </c>
      <c r="O145" s="106">
        <v>0</v>
      </c>
      <c r="P145" s="106">
        <v>0</v>
      </c>
      <c r="Q145" s="106">
        <v>0</v>
      </c>
      <c r="R145" s="106">
        <v>0</v>
      </c>
      <c r="S145" s="106">
        <v>0</v>
      </c>
      <c r="T145" s="106">
        <v>0</v>
      </c>
      <c r="U145" s="106">
        <v>0</v>
      </c>
      <c r="V145" s="106">
        <v>0</v>
      </c>
      <c r="W145" s="106">
        <v>0</v>
      </c>
      <c r="X145" s="106">
        <v>0</v>
      </c>
      <c r="Y145" s="106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6">
        <v>0</v>
      </c>
      <c r="AL145" s="106">
        <v>0</v>
      </c>
      <c r="AM145" s="106">
        <v>0</v>
      </c>
      <c r="AN145" s="106">
        <v>0</v>
      </c>
      <c r="AO145" s="106">
        <v>0</v>
      </c>
      <c r="AP145" s="106">
        <v>0</v>
      </c>
      <c r="AQ145" s="106">
        <v>0</v>
      </c>
      <c r="AR145" s="106">
        <v>0</v>
      </c>
      <c r="AS145" s="106">
        <v>0</v>
      </c>
      <c r="AT145" s="106">
        <v>0</v>
      </c>
      <c r="AU145" s="106">
        <v>0</v>
      </c>
      <c r="AV145" s="106">
        <v>0</v>
      </c>
      <c r="AW145" s="106">
        <v>0</v>
      </c>
      <c r="AX145" s="106">
        <v>0</v>
      </c>
      <c r="AY145" s="106">
        <v>0</v>
      </c>
    </row>
    <row r="146" spans="1:51">
      <c r="A146" s="109"/>
      <c r="B146" s="127">
        <v>25</v>
      </c>
      <c r="C146" s="106">
        <v>0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  <c r="V146" s="106">
        <v>0</v>
      </c>
      <c r="W146" s="106">
        <v>0</v>
      </c>
      <c r="X146" s="106">
        <v>0</v>
      </c>
      <c r="Y146" s="106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6">
        <v>0</v>
      </c>
      <c r="AL146" s="106">
        <v>0</v>
      </c>
      <c r="AM146" s="106">
        <v>0</v>
      </c>
      <c r="AN146" s="106">
        <v>0</v>
      </c>
      <c r="AO146" s="106">
        <v>0</v>
      </c>
      <c r="AP146" s="106">
        <v>0</v>
      </c>
      <c r="AQ146" s="106">
        <v>0</v>
      </c>
      <c r="AR146" s="106">
        <v>0</v>
      </c>
      <c r="AS146" s="106">
        <v>0</v>
      </c>
      <c r="AT146" s="106">
        <v>0</v>
      </c>
      <c r="AU146" s="106">
        <v>0</v>
      </c>
      <c r="AV146" s="106">
        <v>0</v>
      </c>
      <c r="AW146" s="106">
        <v>0</v>
      </c>
      <c r="AX146" s="106">
        <v>0</v>
      </c>
      <c r="AY146" s="106">
        <v>0</v>
      </c>
    </row>
    <row r="147" spans="1:51">
      <c r="A147" s="109"/>
      <c r="B147" s="127">
        <v>26</v>
      </c>
      <c r="C147" s="106">
        <v>0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06">
        <v>0</v>
      </c>
      <c r="Q147" s="106">
        <v>0</v>
      </c>
      <c r="R147" s="106">
        <v>0</v>
      </c>
      <c r="S147" s="106">
        <v>0</v>
      </c>
      <c r="T147" s="106">
        <v>0</v>
      </c>
      <c r="U147" s="106">
        <v>0</v>
      </c>
      <c r="V147" s="106">
        <v>0</v>
      </c>
      <c r="W147" s="106">
        <v>0</v>
      </c>
      <c r="X147" s="106">
        <v>0</v>
      </c>
      <c r="Y147" s="106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6">
        <v>0</v>
      </c>
      <c r="AL147" s="106">
        <v>0</v>
      </c>
      <c r="AM147" s="106">
        <v>0</v>
      </c>
      <c r="AN147" s="106">
        <v>0</v>
      </c>
      <c r="AO147" s="106">
        <v>0</v>
      </c>
      <c r="AP147" s="106">
        <v>0</v>
      </c>
      <c r="AQ147" s="106">
        <v>0</v>
      </c>
      <c r="AR147" s="106">
        <v>0</v>
      </c>
      <c r="AS147" s="106">
        <v>0</v>
      </c>
      <c r="AT147" s="106">
        <v>0</v>
      </c>
      <c r="AU147" s="106">
        <v>0</v>
      </c>
      <c r="AV147" s="106">
        <v>0</v>
      </c>
      <c r="AW147" s="106">
        <v>0</v>
      </c>
      <c r="AX147" s="106">
        <v>0</v>
      </c>
      <c r="AY147" s="106">
        <v>0</v>
      </c>
    </row>
    <row r="148" spans="1:51">
      <c r="A148" s="109"/>
      <c r="B148" s="127">
        <v>27</v>
      </c>
      <c r="C148" s="106">
        <v>0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106">
        <v>0</v>
      </c>
      <c r="O148" s="106">
        <v>0</v>
      </c>
      <c r="P148" s="106">
        <v>0</v>
      </c>
      <c r="Q148" s="106">
        <v>0</v>
      </c>
      <c r="R148" s="106">
        <v>0</v>
      </c>
      <c r="S148" s="106">
        <v>0</v>
      </c>
      <c r="T148" s="106">
        <v>0</v>
      </c>
      <c r="U148" s="106">
        <v>0</v>
      </c>
      <c r="V148" s="106">
        <v>0</v>
      </c>
      <c r="W148" s="106">
        <v>0</v>
      </c>
      <c r="X148" s="106">
        <v>0</v>
      </c>
      <c r="Y148" s="106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6">
        <v>0</v>
      </c>
      <c r="AL148" s="106">
        <v>0</v>
      </c>
      <c r="AM148" s="106">
        <v>0</v>
      </c>
      <c r="AN148" s="106">
        <v>0</v>
      </c>
      <c r="AO148" s="106">
        <v>0</v>
      </c>
      <c r="AP148" s="106">
        <v>0</v>
      </c>
      <c r="AQ148" s="106">
        <v>0</v>
      </c>
      <c r="AR148" s="106">
        <v>0</v>
      </c>
      <c r="AS148" s="106">
        <v>0</v>
      </c>
      <c r="AT148" s="106">
        <v>0</v>
      </c>
      <c r="AU148" s="106">
        <v>0</v>
      </c>
      <c r="AV148" s="106">
        <v>0</v>
      </c>
      <c r="AW148" s="106">
        <v>0</v>
      </c>
      <c r="AX148" s="106">
        <v>0</v>
      </c>
      <c r="AY148" s="106">
        <v>0</v>
      </c>
    </row>
    <row r="149" spans="1:51">
      <c r="A149" s="109"/>
      <c r="B149" s="127">
        <v>28</v>
      </c>
      <c r="C149" s="106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0</v>
      </c>
      <c r="P149" s="106">
        <v>0</v>
      </c>
      <c r="Q149" s="106">
        <v>0</v>
      </c>
      <c r="R149" s="106">
        <v>0</v>
      </c>
      <c r="S149" s="106">
        <v>0</v>
      </c>
      <c r="T149" s="106">
        <v>0</v>
      </c>
      <c r="U149" s="106">
        <v>0</v>
      </c>
      <c r="V149" s="106">
        <v>0</v>
      </c>
      <c r="W149" s="106">
        <v>0</v>
      </c>
      <c r="X149" s="106">
        <v>0</v>
      </c>
      <c r="Y149" s="106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6">
        <v>0</v>
      </c>
      <c r="AL149" s="106">
        <v>0</v>
      </c>
      <c r="AM149" s="106">
        <v>0</v>
      </c>
      <c r="AN149" s="106">
        <v>0</v>
      </c>
      <c r="AO149" s="106">
        <v>0</v>
      </c>
      <c r="AP149" s="106">
        <v>0</v>
      </c>
      <c r="AQ149" s="106">
        <v>0</v>
      </c>
      <c r="AR149" s="106">
        <v>0</v>
      </c>
      <c r="AS149" s="106">
        <v>0</v>
      </c>
      <c r="AT149" s="106">
        <v>0</v>
      </c>
      <c r="AU149" s="106">
        <v>0</v>
      </c>
      <c r="AV149" s="106">
        <v>0</v>
      </c>
      <c r="AW149" s="106">
        <v>0</v>
      </c>
      <c r="AX149" s="106">
        <v>0</v>
      </c>
      <c r="AY149" s="106">
        <v>0</v>
      </c>
    </row>
    <row r="150" spans="1:51">
      <c r="A150" s="109"/>
      <c r="B150" s="127">
        <v>29</v>
      </c>
      <c r="C150" s="106">
        <v>0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0</v>
      </c>
      <c r="L150" s="106">
        <v>0</v>
      </c>
      <c r="M150" s="106">
        <v>0</v>
      </c>
      <c r="N150" s="106">
        <v>0</v>
      </c>
      <c r="O150" s="106">
        <v>0</v>
      </c>
      <c r="P150" s="106">
        <v>0</v>
      </c>
      <c r="Q150" s="106">
        <v>0</v>
      </c>
      <c r="R150" s="106">
        <v>0</v>
      </c>
      <c r="S150" s="106">
        <v>0</v>
      </c>
      <c r="T150" s="106">
        <v>0</v>
      </c>
      <c r="U150" s="106">
        <v>0</v>
      </c>
      <c r="V150" s="106">
        <v>0</v>
      </c>
      <c r="W150" s="106">
        <v>0</v>
      </c>
      <c r="X150" s="106">
        <v>0</v>
      </c>
      <c r="Y150" s="106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6">
        <v>0</v>
      </c>
      <c r="AL150" s="106">
        <v>0</v>
      </c>
      <c r="AM150" s="106">
        <v>0</v>
      </c>
      <c r="AN150" s="106">
        <v>0</v>
      </c>
      <c r="AO150" s="106">
        <v>0</v>
      </c>
      <c r="AP150" s="106">
        <v>0</v>
      </c>
      <c r="AQ150" s="106">
        <v>0</v>
      </c>
      <c r="AR150" s="106">
        <v>0</v>
      </c>
      <c r="AS150" s="106">
        <v>0</v>
      </c>
      <c r="AT150" s="106">
        <v>0</v>
      </c>
      <c r="AU150" s="106">
        <v>0</v>
      </c>
      <c r="AV150" s="106">
        <v>0</v>
      </c>
      <c r="AW150" s="106">
        <v>0</v>
      </c>
      <c r="AX150" s="106">
        <v>0</v>
      </c>
      <c r="AY150" s="106">
        <v>0</v>
      </c>
    </row>
    <row r="151" spans="1:51">
      <c r="A151" s="109"/>
      <c r="B151" s="127">
        <v>30</v>
      </c>
      <c r="C151" s="106">
        <v>0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0</v>
      </c>
      <c r="M151" s="106">
        <v>0</v>
      </c>
      <c r="N151" s="106">
        <v>0</v>
      </c>
      <c r="O151" s="106">
        <v>0</v>
      </c>
      <c r="P151" s="106">
        <v>0</v>
      </c>
      <c r="Q151" s="106">
        <v>0</v>
      </c>
      <c r="R151" s="106">
        <v>0</v>
      </c>
      <c r="S151" s="106">
        <v>0</v>
      </c>
      <c r="T151" s="106">
        <v>0</v>
      </c>
      <c r="U151" s="106">
        <v>0</v>
      </c>
      <c r="V151" s="106">
        <v>0</v>
      </c>
      <c r="W151" s="106">
        <v>0</v>
      </c>
      <c r="X151" s="106">
        <v>0</v>
      </c>
      <c r="Y151" s="106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6">
        <v>0</v>
      </c>
      <c r="AL151" s="106">
        <v>0</v>
      </c>
      <c r="AM151" s="106">
        <v>0</v>
      </c>
      <c r="AN151" s="106">
        <v>0</v>
      </c>
      <c r="AO151" s="106">
        <v>0</v>
      </c>
      <c r="AP151" s="106">
        <v>0</v>
      </c>
      <c r="AQ151" s="106">
        <v>0</v>
      </c>
      <c r="AR151" s="106">
        <v>0</v>
      </c>
      <c r="AS151" s="106">
        <v>0</v>
      </c>
      <c r="AT151" s="106">
        <v>0</v>
      </c>
      <c r="AU151" s="106">
        <v>0</v>
      </c>
      <c r="AV151" s="106">
        <v>0</v>
      </c>
      <c r="AW151" s="106">
        <v>0</v>
      </c>
      <c r="AX151" s="106">
        <v>0</v>
      </c>
      <c r="AY151" s="106">
        <v>0</v>
      </c>
    </row>
    <row r="152" spans="1:51">
      <c r="A152" s="109"/>
      <c r="B152" s="127">
        <v>31</v>
      </c>
      <c r="C152" s="106">
        <v>0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0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  <c r="V152" s="106">
        <v>0</v>
      </c>
      <c r="W152" s="106">
        <v>0</v>
      </c>
      <c r="X152" s="106">
        <v>0</v>
      </c>
      <c r="Y152" s="106">
        <v>0</v>
      </c>
      <c r="Z152" s="106">
        <v>0</v>
      </c>
      <c r="AA152" s="106">
        <v>0</v>
      </c>
      <c r="AB152" s="106">
        <v>0</v>
      </c>
      <c r="AC152" s="106">
        <v>0</v>
      </c>
      <c r="AD152" s="106">
        <v>0</v>
      </c>
      <c r="AE152" s="106">
        <v>0</v>
      </c>
      <c r="AF152" s="106">
        <v>0</v>
      </c>
      <c r="AG152" s="106">
        <v>0</v>
      </c>
      <c r="AH152" s="106">
        <v>0</v>
      </c>
      <c r="AI152" s="106">
        <v>0</v>
      </c>
      <c r="AJ152" s="106">
        <v>0</v>
      </c>
      <c r="AK152" s="106">
        <v>0</v>
      </c>
      <c r="AL152" s="106">
        <v>0</v>
      </c>
      <c r="AM152" s="106">
        <v>0</v>
      </c>
      <c r="AN152" s="106">
        <v>0</v>
      </c>
      <c r="AO152" s="106">
        <v>0</v>
      </c>
      <c r="AP152" s="106">
        <v>0</v>
      </c>
      <c r="AQ152" s="106">
        <v>0</v>
      </c>
      <c r="AR152" s="106">
        <v>0</v>
      </c>
      <c r="AS152" s="106">
        <v>0</v>
      </c>
      <c r="AT152" s="106">
        <v>0</v>
      </c>
      <c r="AU152" s="106">
        <v>0</v>
      </c>
      <c r="AV152" s="106">
        <v>0</v>
      </c>
      <c r="AW152" s="106">
        <v>0</v>
      </c>
      <c r="AX152" s="106">
        <v>0</v>
      </c>
      <c r="AY152" s="106">
        <v>0</v>
      </c>
    </row>
    <row r="153" spans="1:51">
      <c r="A153" s="109"/>
      <c r="B153" s="127">
        <v>32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06">
        <v>0</v>
      </c>
      <c r="X153" s="106">
        <v>0</v>
      </c>
      <c r="Y153" s="106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0</v>
      </c>
      <c r="AK153" s="106">
        <v>0</v>
      </c>
      <c r="AL153" s="106">
        <v>0</v>
      </c>
      <c r="AM153" s="106">
        <v>0</v>
      </c>
      <c r="AN153" s="106">
        <v>0</v>
      </c>
      <c r="AO153" s="106">
        <v>0</v>
      </c>
      <c r="AP153" s="106">
        <v>0</v>
      </c>
      <c r="AQ153" s="106">
        <v>0</v>
      </c>
      <c r="AR153" s="106">
        <v>0</v>
      </c>
      <c r="AS153" s="106">
        <v>0</v>
      </c>
      <c r="AT153" s="106">
        <v>0</v>
      </c>
      <c r="AU153" s="106">
        <v>0</v>
      </c>
      <c r="AV153" s="106">
        <v>0</v>
      </c>
      <c r="AW153" s="106">
        <v>0</v>
      </c>
      <c r="AX153" s="106">
        <v>0</v>
      </c>
      <c r="AY153" s="106">
        <v>0</v>
      </c>
    </row>
    <row r="154" spans="1:51">
      <c r="A154" s="109"/>
      <c r="B154" s="127">
        <v>33</v>
      </c>
      <c r="C154" s="106">
        <v>0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0</v>
      </c>
      <c r="M154" s="106">
        <v>0</v>
      </c>
      <c r="N154" s="106">
        <v>0</v>
      </c>
      <c r="O154" s="106">
        <v>0</v>
      </c>
      <c r="P154" s="106">
        <v>0</v>
      </c>
      <c r="Q154" s="106">
        <v>0</v>
      </c>
      <c r="R154" s="106">
        <v>0</v>
      </c>
      <c r="S154" s="106">
        <v>0</v>
      </c>
      <c r="T154" s="106">
        <v>0</v>
      </c>
      <c r="U154" s="106">
        <v>0</v>
      </c>
      <c r="V154" s="106">
        <v>0</v>
      </c>
      <c r="W154" s="106">
        <v>0</v>
      </c>
      <c r="X154" s="106">
        <v>0</v>
      </c>
      <c r="Y154" s="106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6">
        <v>0</v>
      </c>
      <c r="AL154" s="106">
        <v>0</v>
      </c>
      <c r="AM154" s="106">
        <v>0</v>
      </c>
      <c r="AN154" s="106">
        <v>0</v>
      </c>
      <c r="AO154" s="106">
        <v>0</v>
      </c>
      <c r="AP154" s="106">
        <v>0</v>
      </c>
      <c r="AQ154" s="106">
        <v>0</v>
      </c>
      <c r="AR154" s="106">
        <v>0</v>
      </c>
      <c r="AS154" s="106">
        <v>0</v>
      </c>
      <c r="AT154" s="106">
        <v>0</v>
      </c>
      <c r="AU154" s="106">
        <v>0</v>
      </c>
      <c r="AV154" s="106">
        <v>0</v>
      </c>
      <c r="AW154" s="106">
        <v>0</v>
      </c>
      <c r="AX154" s="106">
        <v>0</v>
      </c>
      <c r="AY154" s="106">
        <v>0</v>
      </c>
    </row>
    <row r="155" spans="1:51">
      <c r="A155" s="109"/>
      <c r="B155" s="127">
        <v>34</v>
      </c>
      <c r="C155" s="106">
        <v>0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6">
        <v>0</v>
      </c>
      <c r="M155" s="106">
        <v>0</v>
      </c>
      <c r="N155" s="106">
        <v>0</v>
      </c>
      <c r="O155" s="106">
        <v>0</v>
      </c>
      <c r="P155" s="106">
        <v>0</v>
      </c>
      <c r="Q155" s="106">
        <v>0</v>
      </c>
      <c r="R155" s="106">
        <v>0</v>
      </c>
      <c r="S155" s="106">
        <v>0</v>
      </c>
      <c r="T155" s="106">
        <v>0</v>
      </c>
      <c r="U155" s="106">
        <v>0</v>
      </c>
      <c r="V155" s="106">
        <v>0</v>
      </c>
      <c r="W155" s="106">
        <v>0</v>
      </c>
      <c r="X155" s="106">
        <v>0</v>
      </c>
      <c r="Y155" s="106">
        <v>0</v>
      </c>
      <c r="Z155" s="106">
        <v>0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6">
        <v>0</v>
      </c>
      <c r="AL155" s="106">
        <v>0</v>
      </c>
      <c r="AM155" s="106">
        <v>0</v>
      </c>
      <c r="AN155" s="106">
        <v>0</v>
      </c>
      <c r="AO155" s="106">
        <v>0</v>
      </c>
      <c r="AP155" s="106">
        <v>0</v>
      </c>
      <c r="AQ155" s="106">
        <v>0</v>
      </c>
      <c r="AR155" s="106">
        <v>0</v>
      </c>
      <c r="AS155" s="106">
        <v>0</v>
      </c>
      <c r="AT155" s="106">
        <v>0</v>
      </c>
      <c r="AU155" s="106">
        <v>0</v>
      </c>
      <c r="AV155" s="106">
        <v>0</v>
      </c>
      <c r="AW155" s="106">
        <v>0</v>
      </c>
      <c r="AX155" s="106">
        <v>0</v>
      </c>
      <c r="AY155" s="106">
        <v>0</v>
      </c>
    </row>
    <row r="156" spans="1:51">
      <c r="A156" s="109"/>
      <c r="B156" s="127">
        <v>35</v>
      </c>
      <c r="C156" s="106">
        <v>0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06">
        <v>0</v>
      </c>
      <c r="Q156" s="106">
        <v>0</v>
      </c>
      <c r="R156" s="106">
        <v>0</v>
      </c>
      <c r="S156" s="106">
        <v>0</v>
      </c>
      <c r="T156" s="106">
        <v>0</v>
      </c>
      <c r="U156" s="106">
        <v>0</v>
      </c>
      <c r="V156" s="106">
        <v>0</v>
      </c>
      <c r="W156" s="106">
        <v>0</v>
      </c>
      <c r="X156" s="106">
        <v>0</v>
      </c>
      <c r="Y156" s="106">
        <v>0</v>
      </c>
      <c r="Z156" s="106">
        <v>0</v>
      </c>
      <c r="AA156" s="106">
        <v>0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6">
        <v>0</v>
      </c>
      <c r="AL156" s="106">
        <v>0</v>
      </c>
      <c r="AM156" s="106">
        <v>0</v>
      </c>
      <c r="AN156" s="106">
        <v>0</v>
      </c>
      <c r="AO156" s="106">
        <v>0</v>
      </c>
      <c r="AP156" s="106">
        <v>0</v>
      </c>
      <c r="AQ156" s="106">
        <v>0</v>
      </c>
      <c r="AR156" s="106">
        <v>0</v>
      </c>
      <c r="AS156" s="106">
        <v>0</v>
      </c>
      <c r="AT156" s="106">
        <v>0</v>
      </c>
      <c r="AU156" s="106">
        <v>0</v>
      </c>
      <c r="AV156" s="106">
        <v>0</v>
      </c>
      <c r="AW156" s="106">
        <v>0</v>
      </c>
      <c r="AX156" s="106">
        <v>0</v>
      </c>
      <c r="AY156" s="106">
        <v>0</v>
      </c>
    </row>
    <row r="157" spans="1:51">
      <c r="A157" s="109"/>
      <c r="B157" s="127">
        <v>36</v>
      </c>
      <c r="C157" s="106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0</v>
      </c>
      <c r="L157" s="106">
        <v>0</v>
      </c>
      <c r="M157" s="106">
        <v>0</v>
      </c>
      <c r="N157" s="106">
        <v>0</v>
      </c>
      <c r="O157" s="106">
        <v>0</v>
      </c>
      <c r="P157" s="106">
        <v>0</v>
      </c>
      <c r="Q157" s="106">
        <v>0</v>
      </c>
      <c r="R157" s="106">
        <v>0</v>
      </c>
      <c r="S157" s="106">
        <v>0</v>
      </c>
      <c r="T157" s="106">
        <v>0</v>
      </c>
      <c r="U157" s="106">
        <v>0</v>
      </c>
      <c r="V157" s="106">
        <v>0</v>
      </c>
      <c r="W157" s="106">
        <v>0</v>
      </c>
      <c r="X157" s="106">
        <v>0</v>
      </c>
      <c r="Y157" s="106">
        <v>0</v>
      </c>
      <c r="Z157" s="106">
        <v>0</v>
      </c>
      <c r="AA157" s="106">
        <v>0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6">
        <v>0</v>
      </c>
      <c r="AL157" s="106">
        <v>0</v>
      </c>
      <c r="AM157" s="106">
        <v>0</v>
      </c>
      <c r="AN157" s="106">
        <v>0</v>
      </c>
      <c r="AO157" s="106">
        <v>0</v>
      </c>
      <c r="AP157" s="106">
        <v>0</v>
      </c>
      <c r="AQ157" s="106">
        <v>0</v>
      </c>
      <c r="AR157" s="106">
        <v>0</v>
      </c>
      <c r="AS157" s="106">
        <v>0</v>
      </c>
      <c r="AT157" s="106">
        <v>0</v>
      </c>
      <c r="AU157" s="106">
        <v>0</v>
      </c>
      <c r="AV157" s="106">
        <v>0</v>
      </c>
      <c r="AW157" s="106">
        <v>0</v>
      </c>
      <c r="AX157" s="106">
        <v>0</v>
      </c>
      <c r="AY157" s="106">
        <v>0</v>
      </c>
    </row>
    <row r="158" spans="1:51">
      <c r="A158" s="109"/>
      <c r="B158" s="130">
        <v>37</v>
      </c>
      <c r="C158" s="106">
        <v>0</v>
      </c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0</v>
      </c>
      <c r="N158" s="106">
        <v>0</v>
      </c>
      <c r="O158" s="106">
        <v>0</v>
      </c>
      <c r="P158" s="106">
        <v>0</v>
      </c>
      <c r="Q158" s="106">
        <v>0</v>
      </c>
      <c r="R158" s="106">
        <v>0</v>
      </c>
      <c r="S158" s="106">
        <v>0</v>
      </c>
      <c r="T158" s="106">
        <v>0</v>
      </c>
      <c r="U158" s="106">
        <v>0</v>
      </c>
      <c r="V158" s="106">
        <v>0</v>
      </c>
      <c r="W158" s="106">
        <v>0</v>
      </c>
      <c r="X158" s="106">
        <v>0</v>
      </c>
      <c r="Y158" s="106">
        <v>0</v>
      </c>
      <c r="Z158" s="106">
        <v>0</v>
      </c>
      <c r="AA158" s="106">
        <v>0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6">
        <v>0</v>
      </c>
      <c r="AL158" s="106">
        <v>0</v>
      </c>
      <c r="AM158" s="106">
        <v>0</v>
      </c>
      <c r="AN158" s="106">
        <v>0</v>
      </c>
      <c r="AO158" s="106">
        <v>0</v>
      </c>
      <c r="AP158" s="106">
        <v>0</v>
      </c>
      <c r="AQ158" s="106">
        <v>0</v>
      </c>
      <c r="AR158" s="106">
        <v>0</v>
      </c>
      <c r="AS158" s="106">
        <v>0</v>
      </c>
      <c r="AT158" s="106">
        <v>0</v>
      </c>
      <c r="AU158" s="106">
        <v>0</v>
      </c>
      <c r="AV158" s="106">
        <v>0</v>
      </c>
      <c r="AW158" s="106">
        <v>0</v>
      </c>
      <c r="AX158" s="106">
        <v>0</v>
      </c>
      <c r="AY158" s="106">
        <v>0</v>
      </c>
    </row>
    <row r="159" spans="1:51">
      <c r="A159" s="109"/>
      <c r="B159" s="130">
        <v>38</v>
      </c>
      <c r="C159" s="106">
        <v>0</v>
      </c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0</v>
      </c>
      <c r="L159" s="106">
        <v>0</v>
      </c>
      <c r="M159" s="106">
        <v>0</v>
      </c>
      <c r="N159" s="106">
        <v>0</v>
      </c>
      <c r="O159" s="106">
        <v>0</v>
      </c>
      <c r="P159" s="106">
        <v>0</v>
      </c>
      <c r="Q159" s="106">
        <v>0</v>
      </c>
      <c r="R159" s="106">
        <v>0</v>
      </c>
      <c r="S159" s="106">
        <v>0</v>
      </c>
      <c r="T159" s="106">
        <v>0</v>
      </c>
      <c r="U159" s="106">
        <v>0</v>
      </c>
      <c r="V159" s="106">
        <v>0</v>
      </c>
      <c r="W159" s="106">
        <v>0</v>
      </c>
      <c r="X159" s="106">
        <v>0</v>
      </c>
      <c r="Y159" s="106">
        <v>0</v>
      </c>
      <c r="Z159" s="106">
        <v>0</v>
      </c>
      <c r="AA159" s="106">
        <v>0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6">
        <v>0</v>
      </c>
      <c r="AL159" s="106">
        <v>0</v>
      </c>
      <c r="AM159" s="106">
        <v>0</v>
      </c>
      <c r="AN159" s="106">
        <v>0</v>
      </c>
      <c r="AO159" s="106">
        <v>0</v>
      </c>
      <c r="AP159" s="106">
        <v>0</v>
      </c>
      <c r="AQ159" s="106">
        <v>0</v>
      </c>
      <c r="AR159" s="106">
        <v>0</v>
      </c>
      <c r="AS159" s="106">
        <v>0</v>
      </c>
      <c r="AT159" s="106">
        <v>0</v>
      </c>
      <c r="AU159" s="106">
        <v>0</v>
      </c>
      <c r="AV159" s="106">
        <v>0</v>
      </c>
      <c r="AW159" s="106">
        <v>0</v>
      </c>
      <c r="AX159" s="106">
        <v>0</v>
      </c>
      <c r="AY159" s="106">
        <v>0</v>
      </c>
    </row>
    <row r="160" spans="1:51">
      <c r="A160" s="109"/>
      <c r="B160" s="130">
        <v>39</v>
      </c>
      <c r="C160" s="106">
        <v>0</v>
      </c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0</v>
      </c>
      <c r="N160" s="106">
        <v>0</v>
      </c>
      <c r="O160" s="106">
        <v>0</v>
      </c>
      <c r="P160" s="106">
        <v>0</v>
      </c>
      <c r="Q160" s="106">
        <v>0</v>
      </c>
      <c r="R160" s="106">
        <v>0</v>
      </c>
      <c r="S160" s="106">
        <v>0</v>
      </c>
      <c r="T160" s="106">
        <v>0</v>
      </c>
      <c r="U160" s="106">
        <v>0</v>
      </c>
      <c r="V160" s="106">
        <v>0</v>
      </c>
      <c r="W160" s="106">
        <v>0</v>
      </c>
      <c r="X160" s="106">
        <v>0</v>
      </c>
      <c r="Y160" s="106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6">
        <v>0</v>
      </c>
      <c r="AL160" s="106">
        <v>0</v>
      </c>
      <c r="AM160" s="106">
        <v>0</v>
      </c>
      <c r="AN160" s="106">
        <v>0</v>
      </c>
      <c r="AO160" s="106">
        <v>0</v>
      </c>
      <c r="AP160" s="106">
        <v>0</v>
      </c>
      <c r="AQ160" s="106">
        <v>0</v>
      </c>
      <c r="AR160" s="106">
        <v>0</v>
      </c>
      <c r="AS160" s="106">
        <v>0</v>
      </c>
      <c r="AT160" s="106">
        <v>0</v>
      </c>
      <c r="AU160" s="106">
        <v>0</v>
      </c>
      <c r="AV160" s="106">
        <v>0</v>
      </c>
      <c r="AW160" s="106">
        <v>0</v>
      </c>
      <c r="AX160" s="106">
        <v>0</v>
      </c>
      <c r="AY160" s="106">
        <v>0</v>
      </c>
    </row>
    <row r="161" spans="1:52">
      <c r="A161" s="109"/>
      <c r="B161" s="130">
        <v>40</v>
      </c>
      <c r="C161" s="106">
        <v>0</v>
      </c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6">
        <v>0</v>
      </c>
      <c r="M161" s="106">
        <v>0</v>
      </c>
      <c r="N161" s="106">
        <v>0</v>
      </c>
      <c r="O161" s="106">
        <v>0</v>
      </c>
      <c r="P161" s="106">
        <v>0</v>
      </c>
      <c r="Q161" s="106">
        <v>0</v>
      </c>
      <c r="R161" s="106">
        <v>0</v>
      </c>
      <c r="S161" s="106">
        <v>0</v>
      </c>
      <c r="T161" s="106">
        <v>0</v>
      </c>
      <c r="U161" s="106">
        <v>0</v>
      </c>
      <c r="V161" s="106">
        <v>0</v>
      </c>
      <c r="W161" s="106">
        <v>0</v>
      </c>
      <c r="X161" s="106">
        <v>0</v>
      </c>
      <c r="Y161" s="106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6">
        <v>0</v>
      </c>
      <c r="AL161" s="106">
        <v>0</v>
      </c>
      <c r="AM161" s="106">
        <v>0</v>
      </c>
      <c r="AN161" s="106">
        <v>0</v>
      </c>
      <c r="AO161" s="106">
        <v>0</v>
      </c>
      <c r="AP161" s="106">
        <v>0</v>
      </c>
      <c r="AQ161" s="106">
        <v>0</v>
      </c>
      <c r="AR161" s="106">
        <v>0</v>
      </c>
      <c r="AS161" s="106">
        <v>0</v>
      </c>
      <c r="AT161" s="106">
        <v>0</v>
      </c>
      <c r="AU161" s="106">
        <v>0</v>
      </c>
      <c r="AV161" s="106">
        <v>0</v>
      </c>
      <c r="AW161" s="106">
        <v>0</v>
      </c>
      <c r="AX161" s="106">
        <v>0</v>
      </c>
      <c r="AY161" s="106">
        <v>0</v>
      </c>
    </row>
    <row r="162" spans="1:52">
      <c r="A162" s="109"/>
      <c r="B162" s="130">
        <v>41</v>
      </c>
      <c r="C162" s="106">
        <v>0</v>
      </c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>
        <v>0</v>
      </c>
      <c r="S162" s="106">
        <v>0</v>
      </c>
      <c r="T162" s="106">
        <v>0</v>
      </c>
      <c r="U162" s="106">
        <v>0</v>
      </c>
      <c r="V162" s="106">
        <v>0</v>
      </c>
      <c r="W162" s="106">
        <v>0</v>
      </c>
      <c r="X162" s="106">
        <v>0</v>
      </c>
      <c r="Y162" s="106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6">
        <v>0</v>
      </c>
      <c r="AL162" s="106">
        <v>0</v>
      </c>
      <c r="AM162" s="106">
        <v>0</v>
      </c>
      <c r="AN162" s="106">
        <v>0</v>
      </c>
      <c r="AO162" s="106">
        <v>0</v>
      </c>
      <c r="AP162" s="106">
        <v>0</v>
      </c>
      <c r="AQ162" s="106">
        <v>0</v>
      </c>
      <c r="AR162" s="106">
        <v>0</v>
      </c>
      <c r="AS162" s="106">
        <v>0</v>
      </c>
      <c r="AT162" s="106">
        <v>0</v>
      </c>
      <c r="AU162" s="106">
        <v>0</v>
      </c>
      <c r="AV162" s="106">
        <v>0</v>
      </c>
      <c r="AW162" s="106">
        <v>0</v>
      </c>
      <c r="AX162" s="106">
        <v>0</v>
      </c>
      <c r="AY162" s="106">
        <v>0</v>
      </c>
    </row>
    <row r="163" spans="1:52">
      <c r="A163" s="109"/>
      <c r="B163" s="130">
        <v>42</v>
      </c>
      <c r="C163" s="106">
        <v>0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>
        <v>0</v>
      </c>
      <c r="S163" s="106">
        <v>0</v>
      </c>
      <c r="T163" s="106">
        <v>0</v>
      </c>
      <c r="U163" s="106">
        <v>0</v>
      </c>
      <c r="V163" s="106">
        <v>0</v>
      </c>
      <c r="W163" s="106">
        <v>0</v>
      </c>
      <c r="X163" s="106">
        <v>0</v>
      </c>
      <c r="Y163" s="106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6">
        <v>0</v>
      </c>
      <c r="AL163" s="106">
        <v>0</v>
      </c>
      <c r="AM163" s="106">
        <v>0</v>
      </c>
      <c r="AN163" s="106">
        <v>0</v>
      </c>
      <c r="AO163" s="106">
        <v>0</v>
      </c>
      <c r="AP163" s="106">
        <v>0</v>
      </c>
      <c r="AQ163" s="106">
        <v>0</v>
      </c>
      <c r="AR163" s="106">
        <v>0</v>
      </c>
      <c r="AS163" s="106">
        <v>0</v>
      </c>
      <c r="AT163" s="106">
        <v>0</v>
      </c>
      <c r="AU163" s="106">
        <v>0</v>
      </c>
      <c r="AV163" s="106">
        <v>0</v>
      </c>
      <c r="AW163" s="106">
        <v>0</v>
      </c>
      <c r="AX163" s="106">
        <v>0</v>
      </c>
      <c r="AY163" s="106">
        <v>0</v>
      </c>
    </row>
    <row r="164" spans="1:52">
      <c r="A164" s="109"/>
      <c r="B164" s="130">
        <v>43</v>
      </c>
      <c r="C164" s="106">
        <v>0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>
        <v>0</v>
      </c>
      <c r="S164" s="106">
        <v>0</v>
      </c>
      <c r="T164" s="106">
        <v>0</v>
      </c>
      <c r="U164" s="106">
        <v>0</v>
      </c>
      <c r="V164" s="106">
        <v>0</v>
      </c>
      <c r="W164" s="106">
        <v>0</v>
      </c>
      <c r="X164" s="106">
        <v>0</v>
      </c>
      <c r="Y164" s="106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6">
        <v>0</v>
      </c>
      <c r="AL164" s="106">
        <v>0</v>
      </c>
      <c r="AM164" s="106">
        <v>0</v>
      </c>
      <c r="AN164" s="106">
        <v>0</v>
      </c>
      <c r="AO164" s="106">
        <v>0</v>
      </c>
      <c r="AP164" s="106">
        <v>0</v>
      </c>
      <c r="AQ164" s="106">
        <v>0</v>
      </c>
      <c r="AR164" s="106">
        <v>0</v>
      </c>
      <c r="AS164" s="106">
        <v>0</v>
      </c>
      <c r="AT164" s="106">
        <v>0</v>
      </c>
      <c r="AU164" s="106">
        <v>0</v>
      </c>
      <c r="AV164" s="106">
        <v>0</v>
      </c>
      <c r="AW164" s="106">
        <v>0</v>
      </c>
      <c r="AX164" s="106">
        <v>0</v>
      </c>
      <c r="AY164" s="106">
        <v>0</v>
      </c>
    </row>
    <row r="165" spans="1:52">
      <c r="A165" s="109"/>
      <c r="B165" s="130">
        <v>44</v>
      </c>
      <c r="C165" s="106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>
        <v>0</v>
      </c>
      <c r="S165" s="106">
        <v>0</v>
      </c>
      <c r="T165" s="106">
        <v>0</v>
      </c>
      <c r="U165" s="106">
        <v>0</v>
      </c>
      <c r="V165" s="106">
        <v>0</v>
      </c>
      <c r="W165" s="106">
        <v>0</v>
      </c>
      <c r="X165" s="106">
        <v>0</v>
      </c>
      <c r="Y165" s="106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6">
        <v>0</v>
      </c>
      <c r="AL165" s="106">
        <v>0</v>
      </c>
      <c r="AM165" s="106">
        <v>0</v>
      </c>
      <c r="AN165" s="106">
        <v>0</v>
      </c>
      <c r="AO165" s="106">
        <v>0</v>
      </c>
      <c r="AP165" s="106">
        <v>0</v>
      </c>
      <c r="AQ165" s="106">
        <v>0</v>
      </c>
      <c r="AR165" s="106">
        <v>0</v>
      </c>
      <c r="AS165" s="106">
        <v>0</v>
      </c>
      <c r="AT165" s="106">
        <v>0</v>
      </c>
      <c r="AU165" s="106">
        <v>0</v>
      </c>
      <c r="AV165" s="106">
        <v>0</v>
      </c>
      <c r="AW165" s="106">
        <v>0</v>
      </c>
      <c r="AX165" s="106">
        <v>0</v>
      </c>
      <c r="AY165" s="106">
        <v>0</v>
      </c>
    </row>
    <row r="166" spans="1:52">
      <c r="A166" s="109"/>
      <c r="B166" s="130">
        <v>45</v>
      </c>
      <c r="C166" s="106">
        <v>0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>
        <v>0</v>
      </c>
      <c r="S166" s="106">
        <v>0</v>
      </c>
      <c r="T166" s="106">
        <v>0</v>
      </c>
      <c r="U166" s="106">
        <v>0</v>
      </c>
      <c r="V166" s="106">
        <v>0</v>
      </c>
      <c r="W166" s="106">
        <v>0</v>
      </c>
      <c r="X166" s="106">
        <v>0</v>
      </c>
      <c r="Y166" s="106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6">
        <v>0</v>
      </c>
      <c r="AL166" s="106">
        <v>0</v>
      </c>
      <c r="AM166" s="106">
        <v>0</v>
      </c>
      <c r="AN166" s="106">
        <v>0</v>
      </c>
      <c r="AO166" s="106">
        <v>0</v>
      </c>
      <c r="AP166" s="106">
        <v>0</v>
      </c>
      <c r="AQ166" s="106">
        <v>0</v>
      </c>
      <c r="AR166" s="106">
        <v>0</v>
      </c>
      <c r="AS166" s="106">
        <v>0</v>
      </c>
      <c r="AT166" s="106">
        <v>0</v>
      </c>
      <c r="AU166" s="106">
        <v>0</v>
      </c>
      <c r="AV166" s="106">
        <v>0</v>
      </c>
      <c r="AW166" s="106">
        <v>0</v>
      </c>
      <c r="AX166" s="106">
        <v>0</v>
      </c>
      <c r="AY166" s="106">
        <v>0</v>
      </c>
    </row>
    <row r="167" spans="1:52">
      <c r="A167" s="109"/>
      <c r="B167" s="130">
        <v>46</v>
      </c>
      <c r="C167" s="106">
        <v>0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0</v>
      </c>
      <c r="M167" s="106">
        <v>0</v>
      </c>
      <c r="N167" s="106">
        <v>0</v>
      </c>
      <c r="O167" s="106">
        <v>0</v>
      </c>
      <c r="P167" s="106">
        <v>0</v>
      </c>
      <c r="Q167" s="106">
        <v>0</v>
      </c>
      <c r="R167" s="106">
        <v>0</v>
      </c>
      <c r="S167" s="106">
        <v>0</v>
      </c>
      <c r="T167" s="106">
        <v>0</v>
      </c>
      <c r="U167" s="106">
        <v>0</v>
      </c>
      <c r="V167" s="106">
        <v>0</v>
      </c>
      <c r="W167" s="106">
        <v>0</v>
      </c>
      <c r="X167" s="106">
        <v>0</v>
      </c>
      <c r="Y167" s="106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6">
        <v>0</v>
      </c>
      <c r="AL167" s="106">
        <v>0</v>
      </c>
      <c r="AM167" s="106">
        <v>0</v>
      </c>
      <c r="AN167" s="106">
        <v>0</v>
      </c>
      <c r="AO167" s="106">
        <v>0</v>
      </c>
      <c r="AP167" s="106">
        <v>0</v>
      </c>
      <c r="AQ167" s="106">
        <v>0</v>
      </c>
      <c r="AR167" s="106">
        <v>0</v>
      </c>
      <c r="AS167" s="106">
        <v>0</v>
      </c>
      <c r="AT167" s="106">
        <v>0</v>
      </c>
      <c r="AU167" s="106">
        <v>0</v>
      </c>
      <c r="AV167" s="106">
        <v>0</v>
      </c>
      <c r="AW167" s="106">
        <v>0</v>
      </c>
      <c r="AX167" s="106">
        <v>0</v>
      </c>
      <c r="AY167" s="106">
        <v>0</v>
      </c>
    </row>
    <row r="168" spans="1:52">
      <c r="A168" s="109"/>
      <c r="B168" s="130">
        <v>47</v>
      </c>
      <c r="C168" s="106">
        <v>0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0</v>
      </c>
      <c r="L168" s="106">
        <v>0</v>
      </c>
      <c r="M168" s="106">
        <v>0</v>
      </c>
      <c r="N168" s="106">
        <v>0</v>
      </c>
      <c r="O168" s="106">
        <v>0</v>
      </c>
      <c r="P168" s="106">
        <v>0</v>
      </c>
      <c r="Q168" s="106">
        <v>0</v>
      </c>
      <c r="R168" s="106">
        <v>0</v>
      </c>
      <c r="S168" s="106">
        <v>0</v>
      </c>
      <c r="T168" s="106">
        <v>0</v>
      </c>
      <c r="U168" s="106">
        <v>0</v>
      </c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0</v>
      </c>
    </row>
    <row r="169" spans="1:52">
      <c r="A169" s="109"/>
      <c r="B169" s="130">
        <v>48</v>
      </c>
      <c r="C169" s="106">
        <v>0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0</v>
      </c>
      <c r="L169" s="106">
        <v>0</v>
      </c>
      <c r="M169" s="106">
        <v>0</v>
      </c>
      <c r="N169" s="106">
        <v>0</v>
      </c>
      <c r="O169" s="106">
        <v>0</v>
      </c>
      <c r="P169" s="106">
        <v>0</v>
      </c>
      <c r="Q169" s="106">
        <v>0</v>
      </c>
      <c r="R169" s="106">
        <v>0</v>
      </c>
      <c r="S169" s="106">
        <v>0</v>
      </c>
      <c r="T169" s="106">
        <v>0</v>
      </c>
      <c r="U169" s="106">
        <v>0</v>
      </c>
      <c r="V169" s="106">
        <v>0</v>
      </c>
      <c r="W169" s="106">
        <v>0</v>
      </c>
      <c r="X169" s="106">
        <v>0</v>
      </c>
      <c r="Y169" s="106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0</v>
      </c>
      <c r="AK169" s="106">
        <v>0</v>
      </c>
      <c r="AL169" s="106">
        <v>0</v>
      </c>
      <c r="AM169" s="106">
        <v>0</v>
      </c>
      <c r="AN169" s="106">
        <v>0</v>
      </c>
      <c r="AO169" s="106">
        <v>0</v>
      </c>
      <c r="AP169" s="106">
        <v>0</v>
      </c>
      <c r="AQ169" s="106">
        <v>0</v>
      </c>
      <c r="AR169" s="106">
        <v>0</v>
      </c>
      <c r="AS169" s="106">
        <v>0</v>
      </c>
      <c r="AT169" s="106">
        <v>0</v>
      </c>
      <c r="AU169" s="106">
        <v>0</v>
      </c>
      <c r="AV169" s="106">
        <v>0</v>
      </c>
      <c r="AW169" s="106">
        <v>0</v>
      </c>
      <c r="AX169" s="106">
        <v>0</v>
      </c>
      <c r="AY169" s="106">
        <v>0</v>
      </c>
    </row>
    <row r="170" spans="1:52">
      <c r="A170" s="128"/>
      <c r="B170" s="132" t="s">
        <v>296</v>
      </c>
      <c r="C170" s="114">
        <v>0</v>
      </c>
      <c r="D170" s="125">
        <v>0</v>
      </c>
      <c r="E170" s="125">
        <v>0</v>
      </c>
      <c r="F170" s="125">
        <v>0</v>
      </c>
      <c r="G170" s="125">
        <v>0</v>
      </c>
      <c r="H170" s="125">
        <v>0</v>
      </c>
      <c r="I170" s="125">
        <v>0</v>
      </c>
      <c r="J170" s="125">
        <v>0</v>
      </c>
      <c r="K170" s="125">
        <v>0</v>
      </c>
      <c r="L170" s="125">
        <v>0</v>
      </c>
      <c r="M170" s="125">
        <v>0</v>
      </c>
      <c r="N170" s="125">
        <v>0</v>
      </c>
      <c r="O170" s="125">
        <v>0</v>
      </c>
      <c r="P170" s="125">
        <v>0</v>
      </c>
      <c r="Q170" s="125">
        <v>0</v>
      </c>
      <c r="R170" s="125">
        <v>0</v>
      </c>
      <c r="S170" s="125">
        <v>0</v>
      </c>
      <c r="T170" s="125">
        <v>0</v>
      </c>
      <c r="U170" s="125">
        <v>0</v>
      </c>
      <c r="V170" s="125">
        <v>0</v>
      </c>
      <c r="W170" s="125">
        <v>0</v>
      </c>
      <c r="X170" s="125">
        <v>0</v>
      </c>
      <c r="Y170" s="125">
        <v>0</v>
      </c>
      <c r="Z170" s="125">
        <v>0</v>
      </c>
      <c r="AA170" s="125">
        <v>0</v>
      </c>
      <c r="AB170" s="125">
        <v>0</v>
      </c>
      <c r="AC170" s="125">
        <v>0</v>
      </c>
      <c r="AD170" s="125">
        <v>0</v>
      </c>
      <c r="AE170" s="125">
        <v>0</v>
      </c>
      <c r="AF170" s="125">
        <v>0</v>
      </c>
      <c r="AG170" s="125">
        <v>0</v>
      </c>
      <c r="AH170" s="125">
        <v>0</v>
      </c>
      <c r="AI170" s="125">
        <v>0</v>
      </c>
      <c r="AJ170" s="125">
        <v>0</v>
      </c>
      <c r="AK170" s="125">
        <v>0</v>
      </c>
      <c r="AL170" s="125">
        <v>0</v>
      </c>
      <c r="AM170" s="125">
        <v>0</v>
      </c>
      <c r="AN170" s="125">
        <v>0</v>
      </c>
      <c r="AO170" s="125">
        <v>0</v>
      </c>
      <c r="AP170" s="125">
        <v>0</v>
      </c>
      <c r="AQ170" s="125">
        <v>0</v>
      </c>
      <c r="AR170" s="125">
        <v>0</v>
      </c>
      <c r="AS170" s="125">
        <v>0</v>
      </c>
      <c r="AT170" s="125">
        <v>0</v>
      </c>
      <c r="AU170" s="125">
        <v>0</v>
      </c>
      <c r="AV170" s="125">
        <v>0</v>
      </c>
      <c r="AW170" s="125">
        <v>0</v>
      </c>
      <c r="AX170" s="125">
        <v>0</v>
      </c>
      <c r="AY170" s="125">
        <v>0</v>
      </c>
      <c r="AZ170" s="107">
        <f>SUM($D170:$AY170)</f>
        <v>0</v>
      </c>
    </row>
    <row r="172" spans="1:52">
      <c r="A172" s="102" t="s">
        <v>124</v>
      </c>
      <c r="B172" s="133" t="s">
        <v>297</v>
      </c>
      <c r="C172" s="134">
        <v>0.30256926631890069</v>
      </c>
      <c r="D172" s="134">
        <v>0.38306341113842324</v>
      </c>
      <c r="E172" s="134">
        <v>0.38306341113842324</v>
      </c>
      <c r="F172" s="134">
        <v>0.38306341113842324</v>
      </c>
      <c r="G172" s="134">
        <v>0.38306341113842324</v>
      </c>
      <c r="H172" s="134">
        <v>0.38306341113842324</v>
      </c>
      <c r="I172" s="134">
        <v>0.38306341113842324</v>
      </c>
      <c r="J172" s="134">
        <v>0.38306341113842324</v>
      </c>
      <c r="K172" s="134">
        <v>0.38306341113842324</v>
      </c>
      <c r="L172" s="134">
        <v>0.38306341113842324</v>
      </c>
      <c r="M172" s="134">
        <v>0.38306341113842324</v>
      </c>
      <c r="N172" s="134">
        <v>0.38306341113842324</v>
      </c>
      <c r="O172" s="134">
        <v>0.38306341113842324</v>
      </c>
      <c r="P172" s="134">
        <v>0.38306341113842324</v>
      </c>
      <c r="Q172" s="134">
        <v>0.38306341113842324</v>
      </c>
      <c r="R172" s="134">
        <v>0.38306341113842324</v>
      </c>
      <c r="S172" s="134">
        <v>0.38306341113842324</v>
      </c>
      <c r="T172" s="134">
        <v>0.38306341113842324</v>
      </c>
      <c r="U172" s="134">
        <v>0.38306341113842324</v>
      </c>
      <c r="V172" s="134">
        <v>0.38306341113842324</v>
      </c>
      <c r="W172" s="134">
        <v>0.38306341113842324</v>
      </c>
      <c r="X172" s="134">
        <v>0.38306341113842324</v>
      </c>
      <c r="Y172" s="134">
        <v>0.38306341113842324</v>
      </c>
      <c r="Z172" s="134">
        <v>0.38306341113842324</v>
      </c>
      <c r="AA172" s="134">
        <v>0.38306341113842324</v>
      </c>
      <c r="AB172" s="134">
        <v>0.38306341113842324</v>
      </c>
      <c r="AC172" s="134">
        <v>0.38306341113842324</v>
      </c>
      <c r="AD172" s="134">
        <v>0.38306341113842324</v>
      </c>
      <c r="AE172" s="134">
        <v>0.38306341113842324</v>
      </c>
      <c r="AF172" s="134">
        <v>0.38306341113842324</v>
      </c>
      <c r="AG172" s="134">
        <v>0.38306341113842324</v>
      </c>
      <c r="AH172" s="134">
        <v>0.38306341113842324</v>
      </c>
      <c r="AI172" s="134">
        <v>0.38306341113842324</v>
      </c>
      <c r="AJ172" s="134">
        <v>0.38306341113842324</v>
      </c>
      <c r="AK172" s="134">
        <v>0.38306341113842324</v>
      </c>
      <c r="AL172" s="134">
        <v>0.38306341113842324</v>
      </c>
      <c r="AM172" s="134">
        <v>0.38306341113842324</v>
      </c>
      <c r="AN172" s="134">
        <v>0.38306341113842324</v>
      </c>
      <c r="AO172" s="134">
        <v>0.38306341113842324</v>
      </c>
      <c r="AP172" s="134">
        <v>0.38306341113842324</v>
      </c>
      <c r="AQ172" s="134">
        <v>0.38306341113842324</v>
      </c>
      <c r="AR172" s="134">
        <v>0.38306341113842324</v>
      </c>
      <c r="AS172" s="134">
        <v>0.38306341113842324</v>
      </c>
      <c r="AT172" s="134">
        <v>0.38306341113842324</v>
      </c>
      <c r="AU172" s="134">
        <v>0.38306341113842324</v>
      </c>
      <c r="AV172" s="134">
        <v>0.38306341113842324</v>
      </c>
      <c r="AW172" s="134">
        <v>0.38306341113842324</v>
      </c>
      <c r="AX172" s="134">
        <v>0.38306341113842324</v>
      </c>
      <c r="AY172" s="134">
        <v>0.38306341113842324</v>
      </c>
    </row>
    <row r="174" spans="1:52">
      <c r="A174" s="102" t="s">
        <v>272</v>
      </c>
    </row>
    <row r="175" spans="1:52">
      <c r="A175" s="135" t="s">
        <v>125</v>
      </c>
      <c r="B175" s="135" t="s">
        <v>298</v>
      </c>
      <c r="C175" s="124" t="s">
        <v>293</v>
      </c>
      <c r="D175" s="124">
        <f t="shared" ref="D175:AY175" si="1">SUM(D95:D98)</f>
        <v>12619.924634257322</v>
      </c>
      <c r="E175" s="124">
        <f t="shared" si="1"/>
        <v>11477.244268177343</v>
      </c>
      <c r="F175" s="124">
        <f t="shared" si="1"/>
        <v>10334.563902097365</v>
      </c>
      <c r="G175" s="124">
        <f t="shared" si="1"/>
        <v>9191.8835360173853</v>
      </c>
      <c r="H175" s="124">
        <f t="shared" si="1"/>
        <v>9191.8835360173853</v>
      </c>
      <c r="I175" s="124">
        <f t="shared" si="1"/>
        <v>9191.8835360173853</v>
      </c>
      <c r="J175" s="124">
        <f t="shared" si="1"/>
        <v>7037.5803678575403</v>
      </c>
      <c r="K175" s="124">
        <f t="shared" si="1"/>
        <v>5527.7479310465942</v>
      </c>
      <c r="L175" s="124">
        <f t="shared" si="1"/>
        <v>3426.9624534215964</v>
      </c>
      <c r="M175" s="124">
        <f t="shared" si="1"/>
        <v>1915.396814632282</v>
      </c>
      <c r="N175" s="124">
        <f t="shared" si="1"/>
        <v>598.50059654622055</v>
      </c>
      <c r="O175" s="124">
        <f t="shared" si="1"/>
        <v>626.40364107543678</v>
      </c>
      <c r="P175" s="124">
        <f t="shared" si="1"/>
        <v>0</v>
      </c>
      <c r="Q175" s="124">
        <f t="shared" si="1"/>
        <v>291.48319268859927</v>
      </c>
      <c r="R175" s="124">
        <f t="shared" si="1"/>
        <v>588.72052034289163</v>
      </c>
      <c r="S175" s="124">
        <f t="shared" si="1"/>
        <v>120.81659203091749</v>
      </c>
      <c r="T175" s="124">
        <f t="shared" si="1"/>
        <v>0</v>
      </c>
      <c r="U175" s="124">
        <f t="shared" si="1"/>
        <v>189.960493352306</v>
      </c>
      <c r="V175" s="124">
        <f t="shared" si="1"/>
        <v>0</v>
      </c>
      <c r="W175" s="124">
        <f t="shared" si="1"/>
        <v>112.06125565288085</v>
      </c>
      <c r="X175" s="124">
        <f t="shared" si="1"/>
        <v>638.4623987079699</v>
      </c>
      <c r="Y175" s="124">
        <f t="shared" si="1"/>
        <v>99.968838883175522</v>
      </c>
      <c r="Z175" s="124">
        <f t="shared" si="1"/>
        <v>690.9280141513691</v>
      </c>
      <c r="AA175" s="124">
        <f t="shared" si="1"/>
        <v>747.93240334718143</v>
      </c>
      <c r="AB175" s="124">
        <f t="shared" si="1"/>
        <v>615.44320381517673</v>
      </c>
      <c r="AC175" s="124">
        <f t="shared" si="1"/>
        <v>109.53550914215202</v>
      </c>
      <c r="AD175" s="124">
        <f t="shared" si="1"/>
        <v>275.18392447893279</v>
      </c>
      <c r="AE175" s="124">
        <f t="shared" si="1"/>
        <v>0</v>
      </c>
      <c r="AF175" s="124">
        <f t="shared" si="1"/>
        <v>585.30271756947513</v>
      </c>
      <c r="AG175" s="124">
        <f t="shared" si="1"/>
        <v>132.96032535105724</v>
      </c>
      <c r="AH175" s="124">
        <f t="shared" si="1"/>
        <v>0</v>
      </c>
      <c r="AI175" s="124">
        <f t="shared" si="1"/>
        <v>145.33135132761117</v>
      </c>
      <c r="AJ175" s="124">
        <f t="shared" si="1"/>
        <v>0</v>
      </c>
      <c r="AK175" s="124">
        <f t="shared" si="1"/>
        <v>124.6891486472432</v>
      </c>
      <c r="AL175" s="124">
        <f t="shared" si="1"/>
        <v>0</v>
      </c>
      <c r="AM175" s="124">
        <f t="shared" si="1"/>
        <v>112.62430202969063</v>
      </c>
      <c r="AN175" s="124">
        <f t="shared" si="1"/>
        <v>736.52478003743636</v>
      </c>
      <c r="AO175" s="124">
        <f t="shared" si="1"/>
        <v>185.92049267384346</v>
      </c>
      <c r="AP175" s="124">
        <f t="shared" si="1"/>
        <v>40.372355677369796</v>
      </c>
      <c r="AQ175" s="124">
        <f t="shared" si="1"/>
        <v>55.134506989324564</v>
      </c>
      <c r="AR175" s="124">
        <f t="shared" si="1"/>
        <v>648.16671040613096</v>
      </c>
      <c r="AS175" s="124">
        <f t="shared" si="1"/>
        <v>128.28126230804764</v>
      </c>
      <c r="AT175" s="124">
        <f t="shared" si="1"/>
        <v>629.32443035660367</v>
      </c>
      <c r="AU175" s="124">
        <f t="shared" si="1"/>
        <v>161.32744339218016</v>
      </c>
      <c r="AV175" s="124">
        <f t="shared" si="1"/>
        <v>857.58302756432522</v>
      </c>
      <c r="AW175" s="124">
        <f t="shared" si="1"/>
        <v>202.10217001338697</v>
      </c>
      <c r="AX175" s="124">
        <f t="shared" si="1"/>
        <v>308.54477640327491</v>
      </c>
      <c r="AY175" s="124">
        <f t="shared" si="1"/>
        <v>280.06808542874842</v>
      </c>
    </row>
    <row r="176" spans="1:52">
      <c r="A176" s="125"/>
      <c r="B176" s="136" t="s">
        <v>299</v>
      </c>
      <c r="C176" s="125" t="s">
        <v>293</v>
      </c>
      <c r="D176" s="125">
        <v>278</v>
      </c>
      <c r="E176" s="125">
        <v>277</v>
      </c>
      <c r="F176" s="125">
        <v>296</v>
      </c>
      <c r="G176" s="125">
        <v>293</v>
      </c>
      <c r="H176" s="125">
        <v>317</v>
      </c>
      <c r="I176" s="125">
        <v>290</v>
      </c>
      <c r="J176" s="125">
        <v>300</v>
      </c>
      <c r="K176" s="125">
        <v>247</v>
      </c>
      <c r="L176" s="125">
        <v>232</v>
      </c>
      <c r="M176" s="125">
        <v>292</v>
      </c>
      <c r="N176" s="125">
        <v>236</v>
      </c>
      <c r="O176" s="125">
        <v>262</v>
      </c>
      <c r="P176" s="125">
        <v>0</v>
      </c>
      <c r="Q176" s="125">
        <v>260</v>
      </c>
      <c r="R176" s="125">
        <v>286</v>
      </c>
      <c r="S176" s="125">
        <v>120.81659203091749</v>
      </c>
      <c r="T176" s="125">
        <v>0</v>
      </c>
      <c r="U176" s="125">
        <v>189.960493352306</v>
      </c>
      <c r="V176" s="125">
        <v>0</v>
      </c>
      <c r="W176" s="125">
        <v>112.06125565288085</v>
      </c>
      <c r="X176" s="125">
        <v>319</v>
      </c>
      <c r="Y176" s="125">
        <v>99.968838883175522</v>
      </c>
      <c r="Z176" s="125">
        <v>261</v>
      </c>
      <c r="AA176" s="125">
        <v>236</v>
      </c>
      <c r="AB176" s="125">
        <v>266</v>
      </c>
      <c r="AC176" s="125">
        <v>109.53550914215202</v>
      </c>
      <c r="AD176" s="125">
        <v>251</v>
      </c>
      <c r="AE176" s="125">
        <v>0</v>
      </c>
      <c r="AF176" s="125">
        <v>293</v>
      </c>
      <c r="AG176" s="125">
        <v>132.96032535105724</v>
      </c>
      <c r="AH176" s="125">
        <v>0</v>
      </c>
      <c r="AI176" s="125">
        <v>145.33135132761117</v>
      </c>
      <c r="AJ176" s="125">
        <v>0</v>
      </c>
      <c r="AK176" s="125">
        <v>124.6891486472432</v>
      </c>
      <c r="AL176" s="125">
        <v>0</v>
      </c>
      <c r="AM176" s="125">
        <v>112.62430202969063</v>
      </c>
      <c r="AN176" s="125">
        <v>265</v>
      </c>
      <c r="AO176" s="125">
        <v>185.92049267384346</v>
      </c>
      <c r="AP176" s="125">
        <v>40.372355677369796</v>
      </c>
      <c r="AQ176" s="125">
        <v>55.134506989324564</v>
      </c>
      <c r="AR176" s="125">
        <v>359</v>
      </c>
      <c r="AS176" s="125">
        <v>128.28126230804764</v>
      </c>
      <c r="AT176" s="125">
        <v>285</v>
      </c>
      <c r="AU176" s="125">
        <v>161.32744339218016</v>
      </c>
      <c r="AV176" s="125">
        <v>284</v>
      </c>
      <c r="AW176" s="125">
        <v>202.10217001338697</v>
      </c>
      <c r="AX176" s="125">
        <v>274</v>
      </c>
      <c r="AY176" s="125">
        <v>280.06808542874842</v>
      </c>
    </row>
    <row r="177" spans="1:51">
      <c r="A177" s="135" t="s">
        <v>133</v>
      </c>
      <c r="B177" s="135" t="s">
        <v>298</v>
      </c>
      <c r="C177" s="124" t="s">
        <v>293</v>
      </c>
      <c r="D177" s="124">
        <f t="shared" ref="D177:AY177" si="2">SUM(D100:D107)</f>
        <v>241.49999999999997</v>
      </c>
      <c r="E177" s="124">
        <f t="shared" si="2"/>
        <v>1450.5445150389614</v>
      </c>
      <c r="F177" s="124">
        <f t="shared" si="2"/>
        <v>2858.3141143770335</v>
      </c>
      <c r="G177" s="124">
        <f t="shared" si="2"/>
        <v>2677.0837137151057</v>
      </c>
      <c r="H177" s="124">
        <f t="shared" si="2"/>
        <v>5968.3802812108052</v>
      </c>
      <c r="I177" s="124">
        <f t="shared" si="2"/>
        <v>5481.3802812108052</v>
      </c>
      <c r="J177" s="124">
        <f t="shared" si="2"/>
        <v>8754.2742961427321</v>
      </c>
      <c r="K177" s="124">
        <f t="shared" si="2"/>
        <v>8460.6451717626915</v>
      </c>
      <c r="L177" s="124">
        <f t="shared" si="2"/>
        <v>8500.8834241857512</v>
      </c>
      <c r="M177" s="124">
        <f t="shared" si="2"/>
        <v>7525.9518440742631</v>
      </c>
      <c r="N177" s="124">
        <f t="shared" si="2"/>
        <v>8478.4931784613163</v>
      </c>
      <c r="O177" s="124">
        <f t="shared" si="2"/>
        <v>7862.6475762045029</v>
      </c>
      <c r="P177" s="124">
        <f t="shared" si="2"/>
        <v>8974.5635809172963</v>
      </c>
      <c r="Q177" s="124">
        <f t="shared" si="2"/>
        <v>7848.9056183874864</v>
      </c>
      <c r="R177" s="124">
        <f t="shared" si="2"/>
        <v>6998.3135349109971</v>
      </c>
      <c r="S177" s="124">
        <f t="shared" si="2"/>
        <v>7827.105302218285</v>
      </c>
      <c r="T177" s="124">
        <f t="shared" si="2"/>
        <v>7964.5177738811371</v>
      </c>
      <c r="U177" s="124">
        <f t="shared" si="2"/>
        <v>7478.0534928503394</v>
      </c>
      <c r="V177" s="124">
        <f t="shared" si="2"/>
        <v>7800.780256010099</v>
      </c>
      <c r="W177" s="124">
        <f t="shared" si="2"/>
        <v>7705.9656725496661</v>
      </c>
      <c r="X177" s="124">
        <f t="shared" si="2"/>
        <v>6776.2272897579878</v>
      </c>
      <c r="Y177" s="124">
        <f t="shared" si="2"/>
        <v>7805.1957932140567</v>
      </c>
      <c r="Z177" s="124">
        <f t="shared" si="2"/>
        <v>6725.9338312770742</v>
      </c>
      <c r="AA177" s="124">
        <f t="shared" si="2"/>
        <v>6548.599743462094</v>
      </c>
      <c r="AB177" s="124">
        <f t="shared" si="2"/>
        <v>6769.7398771007993</v>
      </c>
      <c r="AC177" s="124">
        <f t="shared" si="2"/>
        <v>7764.274541211269</v>
      </c>
      <c r="AD177" s="124">
        <f t="shared" si="2"/>
        <v>7690.7487382829559</v>
      </c>
      <c r="AE177" s="124">
        <f t="shared" si="2"/>
        <v>7974.9574334986864</v>
      </c>
      <c r="AF177" s="124">
        <f t="shared" si="2"/>
        <v>6947.6098816897729</v>
      </c>
      <c r="AG177" s="124">
        <f t="shared" si="2"/>
        <v>7645.4611389186839</v>
      </c>
      <c r="AH177" s="124">
        <f t="shared" si="2"/>
        <v>7966.255621066085</v>
      </c>
      <c r="AI177" s="124">
        <f t="shared" si="2"/>
        <v>7635.3194362013965</v>
      </c>
      <c r="AJ177" s="124">
        <f t="shared" si="2"/>
        <v>7918.6983782697607</v>
      </c>
      <c r="AK177" s="124">
        <f t="shared" si="2"/>
        <v>7611.4644765040321</v>
      </c>
      <c r="AL177" s="124">
        <f t="shared" si="2"/>
        <v>7994.2470910308512</v>
      </c>
      <c r="AM177" s="124">
        <f t="shared" si="2"/>
        <v>7799.3077563777515</v>
      </c>
      <c r="AN177" s="124">
        <f t="shared" si="2"/>
        <v>6727.4136095215972</v>
      </c>
      <c r="AO177" s="124">
        <f t="shared" si="2"/>
        <v>7696.6519209350899</v>
      </c>
      <c r="AP177" s="124">
        <f t="shared" si="2"/>
        <v>8014.733476507352</v>
      </c>
      <c r="AQ177" s="124">
        <f t="shared" si="2"/>
        <v>8034.8158872965823</v>
      </c>
      <c r="AR177" s="124">
        <f t="shared" si="2"/>
        <v>6963.182753879456</v>
      </c>
      <c r="AS177" s="124">
        <f t="shared" si="2"/>
        <v>7922.7220783240173</v>
      </c>
      <c r="AT177" s="124">
        <f t="shared" si="2"/>
        <v>6988.5488007774147</v>
      </c>
      <c r="AU177" s="124">
        <f t="shared" si="2"/>
        <v>7852.6165322082625</v>
      </c>
      <c r="AV177" s="124">
        <f t="shared" si="2"/>
        <v>6638.5579272433824</v>
      </c>
      <c r="AW177" s="124">
        <f t="shared" si="2"/>
        <v>7722.3376827738903</v>
      </c>
      <c r="AX177" s="124">
        <f t="shared" si="2"/>
        <v>7576.5322708727981</v>
      </c>
      <c r="AY177" s="124">
        <f t="shared" si="2"/>
        <v>7652.1313412857962</v>
      </c>
    </row>
    <row r="178" spans="1:51">
      <c r="A178" s="125"/>
      <c r="B178" s="136" t="s">
        <v>299</v>
      </c>
      <c r="C178" s="125" t="s">
        <v>293</v>
      </c>
      <c r="D178" s="125">
        <v>241.49999999999997</v>
      </c>
      <c r="E178" s="125">
        <v>408</v>
      </c>
      <c r="F178" s="125">
        <v>449</v>
      </c>
      <c r="G178" s="125">
        <v>403</v>
      </c>
      <c r="H178" s="125">
        <v>487</v>
      </c>
      <c r="I178" s="125">
        <v>455</v>
      </c>
      <c r="J178" s="125">
        <v>381</v>
      </c>
      <c r="K178" s="125">
        <v>395</v>
      </c>
      <c r="L178" s="125">
        <v>473</v>
      </c>
      <c r="M178" s="125">
        <v>372</v>
      </c>
      <c r="N178" s="125">
        <v>436</v>
      </c>
      <c r="O178" s="125">
        <v>412</v>
      </c>
      <c r="P178" s="125">
        <v>539</v>
      </c>
      <c r="Q178" s="125">
        <v>530</v>
      </c>
      <c r="R178" s="125">
        <v>431</v>
      </c>
      <c r="S178" s="125">
        <v>380</v>
      </c>
      <c r="T178" s="125">
        <v>512</v>
      </c>
      <c r="U178" s="125">
        <v>571</v>
      </c>
      <c r="V178" s="125">
        <v>504</v>
      </c>
      <c r="W178" s="125">
        <v>537</v>
      </c>
      <c r="X178" s="125">
        <v>423</v>
      </c>
      <c r="Y178" s="125">
        <v>585</v>
      </c>
      <c r="Z178" s="125">
        <v>490</v>
      </c>
      <c r="AA178" s="125">
        <v>454</v>
      </c>
      <c r="AB178" s="125">
        <v>450</v>
      </c>
      <c r="AC178" s="125">
        <v>551</v>
      </c>
      <c r="AD178" s="125">
        <v>455</v>
      </c>
      <c r="AE178" s="125">
        <v>385</v>
      </c>
      <c r="AF178" s="125">
        <v>552</v>
      </c>
      <c r="AG178" s="125">
        <v>508</v>
      </c>
      <c r="AH178" s="125">
        <v>445</v>
      </c>
      <c r="AI178" s="125">
        <v>485</v>
      </c>
      <c r="AJ178" s="125">
        <v>571</v>
      </c>
      <c r="AK178" s="125">
        <v>497</v>
      </c>
      <c r="AL178" s="125">
        <v>418</v>
      </c>
      <c r="AM178" s="125">
        <v>638</v>
      </c>
      <c r="AN178" s="125">
        <v>544</v>
      </c>
      <c r="AO178" s="125">
        <v>518</v>
      </c>
      <c r="AP178" s="125">
        <v>493</v>
      </c>
      <c r="AQ178" s="125">
        <v>544</v>
      </c>
      <c r="AR178" s="125">
        <v>537</v>
      </c>
      <c r="AS178" s="125">
        <v>475</v>
      </c>
      <c r="AT178" s="125">
        <v>585</v>
      </c>
      <c r="AU178" s="125">
        <v>415</v>
      </c>
      <c r="AV178" s="125">
        <v>579</v>
      </c>
      <c r="AW178" s="125">
        <v>608</v>
      </c>
      <c r="AX178" s="125">
        <v>586</v>
      </c>
      <c r="AY178" s="125">
        <v>617</v>
      </c>
    </row>
    <row r="179" spans="1:51">
      <c r="A179" s="135" t="s">
        <v>134</v>
      </c>
      <c r="B179" s="135" t="s">
        <v>298</v>
      </c>
      <c r="C179" s="124" t="s">
        <v>293</v>
      </c>
      <c r="D179" s="124">
        <f t="shared" ref="D179:AY179" si="3">SUM(D109:D120)</f>
        <v>6706.7856926025424</v>
      </c>
      <c r="E179" s="124">
        <f t="shared" si="3"/>
        <v>8420.2114446787473</v>
      </c>
      <c r="F179" s="124">
        <f t="shared" si="3"/>
        <v>10632.864931424683</v>
      </c>
      <c r="G179" s="124">
        <f t="shared" si="3"/>
        <v>13259.426377815438</v>
      </c>
      <c r="H179" s="124">
        <f t="shared" si="3"/>
        <v>15841.673834100015</v>
      </c>
      <c r="I179" s="124">
        <f t="shared" si="3"/>
        <v>18883.001844009137</v>
      </c>
      <c r="J179" s="124">
        <f t="shared" si="3"/>
        <v>20949.599010424183</v>
      </c>
      <c r="K179" s="124">
        <f t="shared" si="3"/>
        <v>23214.994395686615</v>
      </c>
      <c r="L179" s="124">
        <f t="shared" si="3"/>
        <v>25266.852324382126</v>
      </c>
      <c r="M179" s="124">
        <f t="shared" si="3"/>
        <v>27307.359673956595</v>
      </c>
      <c r="N179" s="124">
        <f t="shared" si="3"/>
        <v>27143.767089006597</v>
      </c>
      <c r="O179" s="124">
        <f t="shared" si="3"/>
        <v>28051.101834916666</v>
      </c>
      <c r="P179" s="124">
        <f t="shared" si="3"/>
        <v>27431.029601187845</v>
      </c>
      <c r="Q179" s="124">
        <f t="shared" si="3"/>
        <v>28471.423185335007</v>
      </c>
      <c r="R179" s="124">
        <f t="shared" si="3"/>
        <v>29295.070450045259</v>
      </c>
      <c r="S179" s="124">
        <f t="shared" si="3"/>
        <v>28607.004526509245</v>
      </c>
      <c r="T179" s="124">
        <f t="shared" si="3"/>
        <v>28612.491938419444</v>
      </c>
      <c r="U179" s="124">
        <f t="shared" si="3"/>
        <v>29143.922015241664</v>
      </c>
      <c r="V179" s="124">
        <f t="shared" si="3"/>
        <v>28849.856647334622</v>
      </c>
      <c r="W179" s="124">
        <f t="shared" si="3"/>
        <v>28877.961505712039</v>
      </c>
      <c r="X179" s="124">
        <f t="shared" si="3"/>
        <v>29606.34634104912</v>
      </c>
      <c r="Y179" s="124">
        <f t="shared" si="3"/>
        <v>28581.10285367637</v>
      </c>
      <c r="Z179" s="124">
        <f t="shared" si="3"/>
        <v>29487.72108069665</v>
      </c>
      <c r="AA179" s="124">
        <f t="shared" si="3"/>
        <v>29597.495755774355</v>
      </c>
      <c r="AB179" s="124">
        <f t="shared" si="3"/>
        <v>29299.791290208716</v>
      </c>
      <c r="AC179" s="124">
        <f t="shared" si="3"/>
        <v>28461.499577865612</v>
      </c>
      <c r="AD179" s="124">
        <f t="shared" si="3"/>
        <v>28867.518837661635</v>
      </c>
      <c r="AE179" s="124">
        <f t="shared" si="3"/>
        <v>28360.953168393928</v>
      </c>
      <c r="AF179" s="124">
        <f t="shared" si="3"/>
        <v>29337.909663812454</v>
      </c>
      <c r="AG179" s="124">
        <f t="shared" si="3"/>
        <v>28796.475951423134</v>
      </c>
      <c r="AH179" s="124">
        <f t="shared" si="3"/>
        <v>28529.143505756569</v>
      </c>
      <c r="AI179" s="124">
        <f t="shared" si="3"/>
        <v>28912.565782075595</v>
      </c>
      <c r="AJ179" s="124">
        <f t="shared" si="3"/>
        <v>28655.696163764194</v>
      </c>
      <c r="AK179" s="124">
        <f t="shared" si="3"/>
        <v>29002.798106449489</v>
      </c>
      <c r="AL179" s="124">
        <f t="shared" si="3"/>
        <v>28678.363145836051</v>
      </c>
      <c r="AM179" s="124">
        <f t="shared" si="3"/>
        <v>28899.681105967287</v>
      </c>
      <c r="AN179" s="124">
        <f t="shared" si="3"/>
        <v>29680.362189723099</v>
      </c>
      <c r="AO179" s="124">
        <f t="shared" si="3"/>
        <v>28742.483234265426</v>
      </c>
      <c r="AP179" s="124">
        <f t="shared" si="3"/>
        <v>28502.798290652296</v>
      </c>
      <c r="AQ179" s="124">
        <f t="shared" si="3"/>
        <v>28493.896371377661</v>
      </c>
      <c r="AR179" s="124">
        <f t="shared" si="3"/>
        <v>29386.433689918402</v>
      </c>
      <c r="AS179" s="124">
        <f t="shared" si="3"/>
        <v>28497.660346805802</v>
      </c>
      <c r="AT179" s="124">
        <f t="shared" si="3"/>
        <v>29287.833319183788</v>
      </c>
      <c r="AU179" s="124">
        <f t="shared" si="3"/>
        <v>28530.54341030198</v>
      </c>
      <c r="AV179" s="124">
        <f t="shared" si="3"/>
        <v>29622.35995790672</v>
      </c>
      <c r="AW179" s="124">
        <f t="shared" si="3"/>
        <v>28690.259584150019</v>
      </c>
      <c r="AX179" s="124">
        <f t="shared" si="3"/>
        <v>28859.179701351812</v>
      </c>
      <c r="AY179" s="124">
        <f t="shared" si="3"/>
        <v>28765.312793640955</v>
      </c>
    </row>
    <row r="180" spans="1:51">
      <c r="A180" s="125"/>
      <c r="B180" s="136" t="s">
        <v>299</v>
      </c>
      <c r="C180" s="125" t="s">
        <v>293</v>
      </c>
      <c r="D180" s="125">
        <v>410.17022921926559</v>
      </c>
      <c r="E180" s="125">
        <v>407</v>
      </c>
      <c r="F180" s="125">
        <v>338</v>
      </c>
      <c r="G180" s="125">
        <v>430</v>
      </c>
      <c r="H180" s="125">
        <v>346</v>
      </c>
      <c r="I180" s="125">
        <v>433</v>
      </c>
      <c r="J180" s="125">
        <v>440</v>
      </c>
      <c r="K180" s="125">
        <v>344</v>
      </c>
      <c r="L180" s="125">
        <v>427</v>
      </c>
      <c r="M180" s="125">
        <v>321</v>
      </c>
      <c r="N180" s="125">
        <v>353</v>
      </c>
      <c r="O180" s="125">
        <v>417</v>
      </c>
      <c r="P180" s="125">
        <v>370</v>
      </c>
      <c r="Q180" s="125">
        <v>390</v>
      </c>
      <c r="R180" s="125">
        <v>430</v>
      </c>
      <c r="S180" s="125">
        <v>360</v>
      </c>
      <c r="T180" s="125">
        <v>433</v>
      </c>
      <c r="U180" s="125">
        <v>341</v>
      </c>
      <c r="V180" s="125">
        <v>407</v>
      </c>
      <c r="W180" s="125">
        <v>368</v>
      </c>
      <c r="X180" s="125">
        <v>391</v>
      </c>
      <c r="Y180" s="125">
        <v>369</v>
      </c>
      <c r="Z180" s="125">
        <v>416</v>
      </c>
      <c r="AA180" s="125">
        <v>437</v>
      </c>
      <c r="AB180" s="125">
        <v>425</v>
      </c>
      <c r="AC180" s="125">
        <v>389</v>
      </c>
      <c r="AD180" s="125">
        <v>364</v>
      </c>
      <c r="AE180" s="125">
        <v>390</v>
      </c>
      <c r="AF180" s="125">
        <v>423</v>
      </c>
      <c r="AG180" s="125">
        <v>491</v>
      </c>
      <c r="AH180" s="125">
        <v>409</v>
      </c>
      <c r="AI180" s="125">
        <v>434</v>
      </c>
      <c r="AJ180" s="125">
        <v>418</v>
      </c>
      <c r="AK180" s="125">
        <v>379</v>
      </c>
      <c r="AL180" s="125">
        <v>380</v>
      </c>
      <c r="AM180" s="125">
        <v>373</v>
      </c>
      <c r="AN180" s="125">
        <v>389</v>
      </c>
      <c r="AO180" s="125">
        <v>338</v>
      </c>
      <c r="AP180" s="125">
        <v>473</v>
      </c>
      <c r="AQ180" s="125">
        <v>352</v>
      </c>
      <c r="AR180" s="125">
        <v>316</v>
      </c>
      <c r="AS180" s="125">
        <v>394</v>
      </c>
      <c r="AT180" s="125">
        <v>326</v>
      </c>
      <c r="AU180" s="125">
        <v>447</v>
      </c>
      <c r="AV180" s="125">
        <v>383</v>
      </c>
      <c r="AW180" s="125">
        <v>439</v>
      </c>
      <c r="AX180" s="125">
        <v>371</v>
      </c>
      <c r="AY180" s="125">
        <v>445</v>
      </c>
    </row>
    <row r="181" spans="1:51">
      <c r="A181" s="135" t="s">
        <v>123</v>
      </c>
      <c r="B181" s="135" t="s">
        <v>298</v>
      </c>
      <c r="C181" s="124" t="s">
        <v>293</v>
      </c>
      <c r="D181" s="124">
        <f t="shared" ref="D181:AY181" si="4">(1-D172)*SUM(D122:D169)</f>
        <v>3420.1232034326463</v>
      </c>
      <c r="E181" s="124">
        <f t="shared" si="4"/>
        <v>4219.0406055992662</v>
      </c>
      <c r="F181" s="124">
        <f t="shared" si="4"/>
        <v>4774.5265484151105</v>
      </c>
      <c r="G181" s="124">
        <f t="shared" si="4"/>
        <v>4851.3264813371352</v>
      </c>
      <c r="H181" s="124">
        <f t="shared" si="4"/>
        <v>5455.4064079835907</v>
      </c>
      <c r="I181" s="124">
        <f t="shared" si="4"/>
        <v>5257.1966377800454</v>
      </c>
      <c r="J181" s="124">
        <f t="shared" si="4"/>
        <v>5711.935987917459</v>
      </c>
      <c r="K181" s="124">
        <f t="shared" si="4"/>
        <v>5426.9521102150402</v>
      </c>
      <c r="L181" s="124">
        <f t="shared" si="4"/>
        <v>5432.3128551613272</v>
      </c>
      <c r="M181" s="124">
        <f t="shared" si="4"/>
        <v>5707.4603238103336</v>
      </c>
      <c r="N181" s="124">
        <f t="shared" si="4"/>
        <v>6033.1704342167541</v>
      </c>
      <c r="O181" s="124">
        <f t="shared" si="4"/>
        <v>5836.1257071304244</v>
      </c>
      <c r="P181" s="124">
        <f t="shared" si="4"/>
        <v>5919.140614382306</v>
      </c>
      <c r="Q181" s="124">
        <f t="shared" si="4"/>
        <v>5791.916682525316</v>
      </c>
      <c r="R181" s="124">
        <f t="shared" si="4"/>
        <v>5625.1633440970827</v>
      </c>
      <c r="S181" s="124">
        <f t="shared" si="4"/>
        <v>5827.0114755238856</v>
      </c>
      <c r="T181" s="124">
        <f t="shared" si="4"/>
        <v>5813.3874849690483</v>
      </c>
      <c r="U181" s="124">
        <f t="shared" si="4"/>
        <v>5668.4528615108075</v>
      </c>
      <c r="V181" s="124">
        <f t="shared" si="4"/>
        <v>5767.9641768788142</v>
      </c>
      <c r="W181" s="124">
        <f t="shared" si="4"/>
        <v>5739.9851583093905</v>
      </c>
      <c r="X181" s="124">
        <f t="shared" si="4"/>
        <v>5539.4514034619706</v>
      </c>
      <c r="Y181" s="124">
        <f t="shared" si="4"/>
        <v>5869.369684668306</v>
      </c>
      <c r="Z181" s="124">
        <f t="shared" si="4"/>
        <v>5611.2955838297285</v>
      </c>
      <c r="AA181" s="124">
        <f t="shared" si="4"/>
        <v>5617.8073640487519</v>
      </c>
      <c r="AB181" s="124">
        <f t="shared" si="4"/>
        <v>5746.7801366364965</v>
      </c>
      <c r="AC181" s="124">
        <f t="shared" si="4"/>
        <v>5962.5011103698744</v>
      </c>
      <c r="AD181" s="124">
        <f t="shared" si="4"/>
        <v>5655.1791629629151</v>
      </c>
      <c r="AE181" s="124">
        <f t="shared" si="4"/>
        <v>5962.1303477216979</v>
      </c>
      <c r="AF181" s="124">
        <f t="shared" si="4"/>
        <v>5632.1237721315929</v>
      </c>
      <c r="AG181" s="124">
        <f t="shared" si="4"/>
        <v>5814.690638032871</v>
      </c>
      <c r="AH181" s="124">
        <f t="shared" si="4"/>
        <v>5863.736041188793</v>
      </c>
      <c r="AI181" s="124">
        <f t="shared" si="4"/>
        <v>5741.6952228215778</v>
      </c>
      <c r="AJ181" s="124">
        <f t="shared" si="4"/>
        <v>5815.0008791926321</v>
      </c>
      <c r="AK181" s="124">
        <f t="shared" si="4"/>
        <v>5713.4795279886357</v>
      </c>
      <c r="AL181" s="124">
        <f t="shared" si="4"/>
        <v>5754.4080234497278</v>
      </c>
      <c r="AM181" s="124">
        <f t="shared" si="4"/>
        <v>5668.6520315112675</v>
      </c>
      <c r="AN181" s="124">
        <f t="shared" si="4"/>
        <v>5463.4049926011221</v>
      </c>
      <c r="AO181" s="124">
        <f t="shared" si="4"/>
        <v>5783.7461893674936</v>
      </c>
      <c r="AP181" s="124">
        <f t="shared" si="4"/>
        <v>5825.1744221608906</v>
      </c>
      <c r="AQ181" s="124">
        <f t="shared" si="4"/>
        <v>5809.1694565894177</v>
      </c>
      <c r="AR181" s="124">
        <f t="shared" si="4"/>
        <v>5553.7969530376167</v>
      </c>
      <c r="AS181" s="124">
        <f t="shared" si="4"/>
        <v>5830.8751848556331</v>
      </c>
      <c r="AT181" s="124">
        <f t="shared" si="4"/>
        <v>5610.6023789531127</v>
      </c>
      <c r="AU181" s="124">
        <f t="shared" si="4"/>
        <v>5833.4516980789731</v>
      </c>
      <c r="AV181" s="124">
        <f t="shared" si="4"/>
        <v>5479.3217508871685</v>
      </c>
      <c r="AW181" s="124">
        <f t="shared" si="4"/>
        <v>5790.1353148165408</v>
      </c>
      <c r="AX181" s="124">
        <f t="shared" si="4"/>
        <v>5710.2066688800714</v>
      </c>
      <c r="AY181" s="124">
        <f t="shared" si="4"/>
        <v>5739.0450787003829</v>
      </c>
    </row>
    <row r="182" spans="1:51">
      <c r="A182" s="125"/>
      <c r="B182" s="136" t="s">
        <v>299</v>
      </c>
      <c r="C182" s="125" t="s">
        <v>293</v>
      </c>
      <c r="D182" s="125">
        <v>297.17022921926559</v>
      </c>
      <c r="E182" s="125">
        <v>287</v>
      </c>
      <c r="F182" s="125">
        <v>331</v>
      </c>
      <c r="G182" s="125">
        <v>263</v>
      </c>
      <c r="H182" s="125">
        <v>254</v>
      </c>
      <c r="I182" s="125">
        <v>306</v>
      </c>
      <c r="J182" s="125">
        <v>268</v>
      </c>
      <c r="K182" s="125">
        <v>293</v>
      </c>
      <c r="L182" s="125">
        <v>283</v>
      </c>
      <c r="M182" s="125">
        <v>250</v>
      </c>
      <c r="N182" s="125">
        <v>244</v>
      </c>
      <c r="O182" s="125">
        <v>274</v>
      </c>
      <c r="P182" s="125">
        <v>272</v>
      </c>
      <c r="Q182" s="125">
        <v>278</v>
      </c>
      <c r="R182" s="125">
        <v>328</v>
      </c>
      <c r="S182" s="125">
        <v>326</v>
      </c>
      <c r="T182" s="125">
        <v>296</v>
      </c>
      <c r="U182" s="125">
        <v>287</v>
      </c>
      <c r="V182" s="125">
        <v>271</v>
      </c>
      <c r="W182" s="125">
        <v>293</v>
      </c>
      <c r="X182" s="125">
        <v>210</v>
      </c>
      <c r="Y182" s="125">
        <v>266</v>
      </c>
      <c r="Z182" s="125">
        <v>245</v>
      </c>
      <c r="AA182" s="125">
        <v>259</v>
      </c>
      <c r="AB182" s="125">
        <v>230</v>
      </c>
      <c r="AC182" s="125">
        <v>285</v>
      </c>
      <c r="AD182" s="125">
        <v>277</v>
      </c>
      <c r="AE182" s="125">
        <v>322</v>
      </c>
      <c r="AF182" s="125">
        <v>309</v>
      </c>
      <c r="AG182" s="125">
        <v>275</v>
      </c>
      <c r="AH182" s="125">
        <v>298</v>
      </c>
      <c r="AI182" s="125">
        <v>284</v>
      </c>
      <c r="AJ182" s="125">
        <v>292</v>
      </c>
      <c r="AK182" s="125">
        <v>354</v>
      </c>
      <c r="AL182" s="125">
        <v>350</v>
      </c>
      <c r="AM182" s="125">
        <v>302</v>
      </c>
      <c r="AN182" s="125">
        <v>238</v>
      </c>
      <c r="AO182" s="125">
        <v>328</v>
      </c>
      <c r="AP182" s="125">
        <v>265</v>
      </c>
      <c r="AQ182" s="125">
        <v>296</v>
      </c>
      <c r="AR182" s="125">
        <v>252</v>
      </c>
      <c r="AS182" s="125">
        <v>293</v>
      </c>
      <c r="AT182" s="125">
        <v>303</v>
      </c>
      <c r="AU182" s="125">
        <v>341</v>
      </c>
      <c r="AV182" s="125">
        <v>334</v>
      </c>
      <c r="AW182" s="125">
        <v>320</v>
      </c>
      <c r="AX182" s="125">
        <v>305</v>
      </c>
      <c r="AY182" s="125">
        <v>285</v>
      </c>
    </row>
    <row r="184" spans="1:51">
      <c r="A184" s="102" t="s">
        <v>300</v>
      </c>
    </row>
    <row r="185" spans="1:51">
      <c r="A185" s="126" t="s">
        <v>125</v>
      </c>
      <c r="B185" s="123">
        <v>1</v>
      </c>
      <c r="C185" s="124">
        <v>0</v>
      </c>
      <c r="D185" s="124">
        <v>0</v>
      </c>
      <c r="E185" s="124">
        <v>0</v>
      </c>
      <c r="F185" s="124">
        <v>0</v>
      </c>
      <c r="G185" s="124">
        <v>0</v>
      </c>
      <c r="H185" s="124">
        <v>0</v>
      </c>
      <c r="I185" s="124">
        <v>0</v>
      </c>
      <c r="J185" s="124">
        <v>0</v>
      </c>
      <c r="K185" s="124">
        <v>0</v>
      </c>
      <c r="L185" s="124">
        <v>0</v>
      </c>
      <c r="M185" s="124">
        <v>292</v>
      </c>
      <c r="N185" s="124">
        <v>236</v>
      </c>
      <c r="O185" s="124">
        <v>262</v>
      </c>
      <c r="P185" s="124">
        <v>0</v>
      </c>
      <c r="Q185" s="124">
        <v>260</v>
      </c>
      <c r="R185" s="124">
        <v>286</v>
      </c>
      <c r="S185" s="124">
        <v>120.81659203091749</v>
      </c>
      <c r="T185" s="124">
        <v>0</v>
      </c>
      <c r="U185" s="124">
        <v>189.960493352306</v>
      </c>
      <c r="V185" s="124">
        <v>0</v>
      </c>
      <c r="W185" s="124">
        <v>112.06125565288085</v>
      </c>
      <c r="X185" s="124">
        <v>319</v>
      </c>
      <c r="Y185" s="124">
        <v>99.968838883175522</v>
      </c>
      <c r="Z185" s="124">
        <v>261</v>
      </c>
      <c r="AA185" s="124">
        <v>236</v>
      </c>
      <c r="AB185" s="124">
        <v>266</v>
      </c>
      <c r="AC185" s="124">
        <v>109.53550914215202</v>
      </c>
      <c r="AD185" s="124">
        <v>251</v>
      </c>
      <c r="AE185" s="124">
        <v>0</v>
      </c>
      <c r="AF185" s="124">
        <v>293</v>
      </c>
      <c r="AG185" s="124">
        <v>132.96032535105724</v>
      </c>
      <c r="AH185" s="124">
        <v>0</v>
      </c>
      <c r="AI185" s="124">
        <v>145.33135132761117</v>
      </c>
      <c r="AJ185" s="124">
        <v>0</v>
      </c>
      <c r="AK185" s="124">
        <v>124.6891486472432</v>
      </c>
      <c r="AL185" s="124">
        <v>0</v>
      </c>
      <c r="AM185" s="124">
        <v>112.62430202969063</v>
      </c>
      <c r="AN185" s="124">
        <v>265</v>
      </c>
      <c r="AO185" s="124">
        <v>185.92049267384346</v>
      </c>
      <c r="AP185" s="124">
        <v>40.372355677369796</v>
      </c>
      <c r="AQ185" s="124">
        <v>55.134506989324564</v>
      </c>
      <c r="AR185" s="124">
        <v>359</v>
      </c>
      <c r="AS185" s="124">
        <v>128.28126230804764</v>
      </c>
      <c r="AT185" s="124">
        <v>285</v>
      </c>
      <c r="AU185" s="124">
        <v>161.32744339218016</v>
      </c>
      <c r="AV185" s="124">
        <v>284</v>
      </c>
      <c r="AW185" s="124">
        <v>202.10217001338697</v>
      </c>
      <c r="AX185" s="124">
        <v>274</v>
      </c>
      <c r="AY185" s="124">
        <v>280.06808542874842</v>
      </c>
    </row>
    <row r="186" spans="1:51">
      <c r="A186" s="109"/>
      <c r="B186" s="120">
        <v>2</v>
      </c>
      <c r="C186" s="106">
        <v>0</v>
      </c>
      <c r="D186" s="106">
        <v>0</v>
      </c>
      <c r="E186" s="106">
        <v>0</v>
      </c>
      <c r="F186" s="106">
        <v>0</v>
      </c>
      <c r="G186" s="106">
        <v>0</v>
      </c>
      <c r="H186" s="106">
        <v>0</v>
      </c>
      <c r="I186" s="106">
        <v>0</v>
      </c>
      <c r="J186" s="106">
        <v>0</v>
      </c>
      <c r="K186" s="106">
        <v>0</v>
      </c>
      <c r="L186" s="106">
        <v>232</v>
      </c>
      <c r="M186" s="106">
        <v>0</v>
      </c>
      <c r="N186" s="106">
        <v>0</v>
      </c>
      <c r="O186" s="106">
        <v>0</v>
      </c>
      <c r="P186" s="106">
        <v>0</v>
      </c>
      <c r="Q186" s="106">
        <v>0</v>
      </c>
      <c r="R186" s="106">
        <v>0</v>
      </c>
      <c r="S186" s="106">
        <v>0</v>
      </c>
      <c r="T186" s="106">
        <v>0</v>
      </c>
      <c r="U186" s="106">
        <v>0</v>
      </c>
      <c r="V186" s="106">
        <v>0</v>
      </c>
      <c r="W186" s="106">
        <v>0</v>
      </c>
      <c r="X186" s="106">
        <v>0</v>
      </c>
      <c r="Y186" s="106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6">
        <v>0</v>
      </c>
      <c r="AL186" s="106">
        <v>0</v>
      </c>
      <c r="AM186" s="106">
        <v>0</v>
      </c>
      <c r="AN186" s="106">
        <v>0</v>
      </c>
      <c r="AO186" s="106">
        <v>0</v>
      </c>
      <c r="AP186" s="106">
        <v>0</v>
      </c>
      <c r="AQ186" s="106">
        <v>0</v>
      </c>
      <c r="AR186" s="106">
        <v>0</v>
      </c>
      <c r="AS186" s="106">
        <v>0</v>
      </c>
      <c r="AT186" s="106">
        <v>0</v>
      </c>
      <c r="AU186" s="106">
        <v>0</v>
      </c>
      <c r="AV186" s="106">
        <v>0</v>
      </c>
      <c r="AW186" s="106">
        <v>0</v>
      </c>
      <c r="AX186" s="106">
        <v>0</v>
      </c>
      <c r="AY186" s="106">
        <v>0</v>
      </c>
    </row>
    <row r="187" spans="1:51">
      <c r="A187" s="109"/>
      <c r="B187" s="127">
        <v>3</v>
      </c>
      <c r="C187" s="106">
        <v>0</v>
      </c>
      <c r="D187" s="106">
        <v>0</v>
      </c>
      <c r="E187" s="106">
        <v>0</v>
      </c>
      <c r="F187" s="106">
        <v>0</v>
      </c>
      <c r="G187" s="106">
        <v>0</v>
      </c>
      <c r="H187" s="106">
        <v>0</v>
      </c>
      <c r="I187" s="106">
        <v>0</v>
      </c>
      <c r="J187" s="106">
        <v>156.33228415549911</v>
      </c>
      <c r="K187" s="106">
        <v>247</v>
      </c>
      <c r="L187" s="106">
        <v>0</v>
      </c>
      <c r="M187" s="106">
        <v>0</v>
      </c>
      <c r="N187" s="106">
        <v>0</v>
      </c>
      <c r="O187" s="106">
        <v>0</v>
      </c>
      <c r="P187" s="106">
        <v>0</v>
      </c>
      <c r="Q187" s="106">
        <v>0</v>
      </c>
      <c r="R187" s="106">
        <v>0</v>
      </c>
      <c r="S187" s="106">
        <v>0</v>
      </c>
      <c r="T187" s="106">
        <v>0</v>
      </c>
      <c r="U187" s="106">
        <v>0</v>
      </c>
      <c r="V187" s="106">
        <v>0</v>
      </c>
      <c r="W187" s="106">
        <v>0</v>
      </c>
      <c r="X187" s="106">
        <v>0</v>
      </c>
      <c r="Y187" s="106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6">
        <v>0</v>
      </c>
      <c r="AL187" s="106">
        <v>0</v>
      </c>
      <c r="AM187" s="106">
        <v>0</v>
      </c>
      <c r="AN187" s="106">
        <v>0</v>
      </c>
      <c r="AO187" s="106">
        <v>0</v>
      </c>
      <c r="AP187" s="106">
        <v>0</v>
      </c>
      <c r="AQ187" s="106">
        <v>0</v>
      </c>
      <c r="AR187" s="106">
        <v>0</v>
      </c>
      <c r="AS187" s="106">
        <v>0</v>
      </c>
      <c r="AT187" s="106">
        <v>0</v>
      </c>
      <c r="AU187" s="106">
        <v>0</v>
      </c>
      <c r="AV187" s="106">
        <v>0</v>
      </c>
      <c r="AW187" s="106">
        <v>0</v>
      </c>
      <c r="AX187" s="106">
        <v>0</v>
      </c>
      <c r="AY187" s="106">
        <v>0</v>
      </c>
    </row>
    <row r="188" spans="1:51">
      <c r="A188" s="128"/>
      <c r="B188" s="129">
        <v>4</v>
      </c>
      <c r="C188" s="106">
        <v>516</v>
      </c>
      <c r="D188" s="106">
        <v>278</v>
      </c>
      <c r="E188" s="106">
        <v>277</v>
      </c>
      <c r="F188" s="106">
        <v>296</v>
      </c>
      <c r="G188" s="106">
        <v>293</v>
      </c>
      <c r="H188" s="106">
        <v>317</v>
      </c>
      <c r="I188" s="106">
        <v>290</v>
      </c>
      <c r="J188" s="106">
        <v>143.66771584450089</v>
      </c>
      <c r="K188" s="106">
        <v>0</v>
      </c>
      <c r="L188" s="106">
        <v>0</v>
      </c>
      <c r="M188" s="106">
        <v>0</v>
      </c>
      <c r="N188" s="106">
        <v>0</v>
      </c>
      <c r="O188" s="106">
        <v>0</v>
      </c>
      <c r="P188" s="106">
        <v>0</v>
      </c>
      <c r="Q188" s="106">
        <v>0</v>
      </c>
      <c r="R188" s="106">
        <v>0</v>
      </c>
      <c r="S188" s="106">
        <v>0</v>
      </c>
      <c r="T188" s="106">
        <v>0</v>
      </c>
      <c r="U188" s="106">
        <v>0</v>
      </c>
      <c r="V188" s="106">
        <v>0</v>
      </c>
      <c r="W188" s="106">
        <v>0</v>
      </c>
      <c r="X188" s="106">
        <v>0</v>
      </c>
      <c r="Y188" s="106">
        <v>0</v>
      </c>
      <c r="Z188" s="106">
        <v>0</v>
      </c>
      <c r="AA188" s="106">
        <v>0</v>
      </c>
      <c r="AB188" s="106">
        <v>0</v>
      </c>
      <c r="AC188" s="106">
        <v>0</v>
      </c>
      <c r="AD188" s="106">
        <v>0</v>
      </c>
      <c r="AE188" s="106">
        <v>0</v>
      </c>
      <c r="AF188" s="106">
        <v>0</v>
      </c>
      <c r="AG188" s="106">
        <v>0</v>
      </c>
      <c r="AH188" s="106">
        <v>0</v>
      </c>
      <c r="AI188" s="106">
        <v>0</v>
      </c>
      <c r="AJ188" s="106">
        <v>0</v>
      </c>
      <c r="AK188" s="106">
        <v>0</v>
      </c>
      <c r="AL188" s="106">
        <v>0</v>
      </c>
      <c r="AM188" s="106">
        <v>0</v>
      </c>
      <c r="AN188" s="106">
        <v>0</v>
      </c>
      <c r="AO188" s="106">
        <v>0</v>
      </c>
      <c r="AP188" s="106">
        <v>0</v>
      </c>
      <c r="AQ188" s="106">
        <v>0</v>
      </c>
      <c r="AR188" s="106">
        <v>0</v>
      </c>
      <c r="AS188" s="106">
        <v>0</v>
      </c>
      <c r="AT188" s="106">
        <v>0</v>
      </c>
      <c r="AU188" s="106">
        <v>0</v>
      </c>
      <c r="AV188" s="106">
        <v>0</v>
      </c>
      <c r="AW188" s="106">
        <v>0</v>
      </c>
      <c r="AX188" s="106">
        <v>0</v>
      </c>
      <c r="AY188" s="106">
        <v>0</v>
      </c>
    </row>
    <row r="189" spans="1:51">
      <c r="A189" s="126" t="s">
        <v>133</v>
      </c>
      <c r="B189" s="123">
        <v>1</v>
      </c>
      <c r="C189" s="124">
        <v>241.49999999999997</v>
      </c>
      <c r="D189" s="124">
        <v>241.49999999999997</v>
      </c>
      <c r="E189" s="124">
        <v>408</v>
      </c>
      <c r="F189" s="124">
        <v>0</v>
      </c>
      <c r="G189" s="124">
        <v>0</v>
      </c>
      <c r="H189" s="124">
        <v>0</v>
      </c>
      <c r="I189" s="124">
        <v>0</v>
      </c>
      <c r="J189" s="124">
        <v>0</v>
      </c>
      <c r="K189" s="124">
        <v>0</v>
      </c>
      <c r="L189" s="124">
        <v>0</v>
      </c>
      <c r="M189" s="124">
        <v>0</v>
      </c>
      <c r="N189" s="124">
        <v>0</v>
      </c>
      <c r="O189" s="124">
        <v>0</v>
      </c>
      <c r="P189" s="124">
        <v>0</v>
      </c>
      <c r="Q189" s="124">
        <v>0</v>
      </c>
      <c r="R189" s="124">
        <v>0</v>
      </c>
      <c r="S189" s="124">
        <v>0</v>
      </c>
      <c r="T189" s="124">
        <v>0</v>
      </c>
      <c r="U189" s="124">
        <v>0</v>
      </c>
      <c r="V189" s="124">
        <v>0</v>
      </c>
      <c r="W189" s="124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24">
        <v>0</v>
      </c>
      <c r="AH189" s="124">
        <v>0</v>
      </c>
      <c r="AI189" s="124">
        <v>0</v>
      </c>
      <c r="AJ189" s="124">
        <v>0</v>
      </c>
      <c r="AK189" s="124">
        <v>0</v>
      </c>
      <c r="AL189" s="124">
        <v>0</v>
      </c>
      <c r="AM189" s="124">
        <v>0</v>
      </c>
      <c r="AN189" s="124">
        <v>0</v>
      </c>
      <c r="AO189" s="124">
        <v>0</v>
      </c>
      <c r="AP189" s="124">
        <v>0</v>
      </c>
      <c r="AQ189" s="124">
        <v>0</v>
      </c>
      <c r="AR189" s="124">
        <v>0</v>
      </c>
      <c r="AS189" s="124">
        <v>0</v>
      </c>
      <c r="AT189" s="124">
        <v>0</v>
      </c>
      <c r="AU189" s="124">
        <v>0</v>
      </c>
      <c r="AV189" s="124">
        <v>0</v>
      </c>
      <c r="AW189" s="124">
        <v>0</v>
      </c>
      <c r="AX189" s="124">
        <v>0</v>
      </c>
      <c r="AY189" s="124">
        <v>0</v>
      </c>
    </row>
    <row r="190" spans="1:51">
      <c r="A190" s="109"/>
      <c r="B190" s="119">
        <v>2</v>
      </c>
      <c r="C190" s="106">
        <v>0</v>
      </c>
      <c r="D190" s="106">
        <v>0</v>
      </c>
      <c r="E190" s="106">
        <v>0</v>
      </c>
      <c r="F190" s="106">
        <v>449</v>
      </c>
      <c r="G190" s="106">
        <v>0</v>
      </c>
      <c r="H190" s="106">
        <v>0</v>
      </c>
      <c r="I190" s="106">
        <v>0</v>
      </c>
      <c r="J190" s="106">
        <v>0</v>
      </c>
      <c r="K190" s="106">
        <v>0</v>
      </c>
      <c r="L190" s="106">
        <v>0</v>
      </c>
      <c r="M190" s="106">
        <v>0</v>
      </c>
      <c r="N190" s="106">
        <v>0</v>
      </c>
      <c r="O190" s="106">
        <v>0</v>
      </c>
      <c r="P190" s="106">
        <v>0</v>
      </c>
      <c r="Q190" s="106">
        <v>0</v>
      </c>
      <c r="R190" s="106">
        <v>0</v>
      </c>
      <c r="S190" s="106">
        <v>0</v>
      </c>
      <c r="T190" s="106">
        <v>0</v>
      </c>
      <c r="U190" s="106">
        <v>0</v>
      </c>
      <c r="V190" s="106">
        <v>0</v>
      </c>
      <c r="W190" s="106">
        <v>0</v>
      </c>
      <c r="X190" s="106">
        <v>0</v>
      </c>
      <c r="Y190" s="106">
        <v>0</v>
      </c>
      <c r="Z190" s="106">
        <v>0</v>
      </c>
      <c r="AA190" s="106">
        <v>0</v>
      </c>
      <c r="AB190" s="106">
        <v>0</v>
      </c>
      <c r="AC190" s="106">
        <v>0</v>
      </c>
      <c r="AD190" s="106">
        <v>0</v>
      </c>
      <c r="AE190" s="106">
        <v>0</v>
      </c>
      <c r="AF190" s="106">
        <v>0</v>
      </c>
      <c r="AG190" s="106">
        <v>0</v>
      </c>
      <c r="AH190" s="106">
        <v>0</v>
      </c>
      <c r="AI190" s="106">
        <v>0</v>
      </c>
      <c r="AJ190" s="106">
        <v>0</v>
      </c>
      <c r="AK190" s="106">
        <v>0</v>
      </c>
      <c r="AL190" s="106">
        <v>0</v>
      </c>
      <c r="AM190" s="106">
        <v>0</v>
      </c>
      <c r="AN190" s="106">
        <v>0</v>
      </c>
      <c r="AO190" s="106">
        <v>0</v>
      </c>
      <c r="AP190" s="106">
        <v>0</v>
      </c>
      <c r="AQ190" s="106">
        <v>0</v>
      </c>
      <c r="AR190" s="106">
        <v>0</v>
      </c>
      <c r="AS190" s="106">
        <v>0</v>
      </c>
      <c r="AT190" s="106">
        <v>0</v>
      </c>
      <c r="AU190" s="106">
        <v>0</v>
      </c>
      <c r="AV190" s="106">
        <v>0</v>
      </c>
      <c r="AW190" s="106">
        <v>0</v>
      </c>
      <c r="AX190" s="106">
        <v>0</v>
      </c>
      <c r="AY190" s="106">
        <v>0</v>
      </c>
    </row>
    <row r="191" spans="1:51">
      <c r="A191" s="109"/>
      <c r="B191" s="120">
        <v>3</v>
      </c>
      <c r="C191" s="106">
        <v>0</v>
      </c>
      <c r="D191" s="106">
        <v>0</v>
      </c>
      <c r="E191" s="106">
        <v>0</v>
      </c>
      <c r="F191" s="106">
        <v>0</v>
      </c>
      <c r="G191" s="106">
        <v>403</v>
      </c>
      <c r="H191" s="106">
        <v>296.45548496103856</v>
      </c>
      <c r="I191" s="106">
        <v>0</v>
      </c>
      <c r="J191" s="106">
        <v>0</v>
      </c>
      <c r="K191" s="106">
        <v>0</v>
      </c>
      <c r="L191" s="106">
        <v>0</v>
      </c>
      <c r="M191" s="106">
        <v>0</v>
      </c>
      <c r="N191" s="106">
        <v>0</v>
      </c>
      <c r="O191" s="106">
        <v>0</v>
      </c>
      <c r="P191" s="106">
        <v>0</v>
      </c>
      <c r="Q191" s="106">
        <v>0</v>
      </c>
      <c r="R191" s="106">
        <v>0</v>
      </c>
      <c r="S191" s="106">
        <v>0</v>
      </c>
      <c r="T191" s="106">
        <v>0</v>
      </c>
      <c r="U191" s="106">
        <v>0</v>
      </c>
      <c r="V191" s="106">
        <v>0</v>
      </c>
      <c r="W191" s="106">
        <v>0</v>
      </c>
      <c r="X191" s="106">
        <v>0</v>
      </c>
      <c r="Y191" s="106">
        <v>0</v>
      </c>
      <c r="Z191" s="106">
        <v>0</v>
      </c>
      <c r="AA191" s="106">
        <v>0</v>
      </c>
      <c r="AB191" s="106">
        <v>0</v>
      </c>
      <c r="AC191" s="106">
        <v>0</v>
      </c>
      <c r="AD191" s="106">
        <v>0</v>
      </c>
      <c r="AE191" s="106">
        <v>0</v>
      </c>
      <c r="AF191" s="106">
        <v>0</v>
      </c>
      <c r="AG191" s="106">
        <v>0</v>
      </c>
      <c r="AH191" s="106">
        <v>0</v>
      </c>
      <c r="AI191" s="106">
        <v>0</v>
      </c>
      <c r="AJ191" s="106">
        <v>0</v>
      </c>
      <c r="AK191" s="106">
        <v>0</v>
      </c>
      <c r="AL191" s="106">
        <v>0</v>
      </c>
      <c r="AM191" s="106">
        <v>0</v>
      </c>
      <c r="AN191" s="106">
        <v>0</v>
      </c>
      <c r="AO191" s="106">
        <v>0</v>
      </c>
      <c r="AP191" s="106">
        <v>0</v>
      </c>
      <c r="AQ191" s="106">
        <v>0</v>
      </c>
      <c r="AR191" s="106">
        <v>0</v>
      </c>
      <c r="AS191" s="106">
        <v>0</v>
      </c>
      <c r="AT191" s="106">
        <v>0</v>
      </c>
      <c r="AU191" s="106">
        <v>0</v>
      </c>
      <c r="AV191" s="106">
        <v>0</v>
      </c>
      <c r="AW191" s="106">
        <v>0</v>
      </c>
      <c r="AX191" s="106">
        <v>0</v>
      </c>
      <c r="AY191" s="106">
        <v>0</v>
      </c>
    </row>
    <row r="192" spans="1:51">
      <c r="A192" s="109"/>
      <c r="B192" s="120">
        <v>4</v>
      </c>
      <c r="C192" s="106">
        <v>0</v>
      </c>
      <c r="D192" s="106">
        <v>0</v>
      </c>
      <c r="E192" s="106">
        <v>0</v>
      </c>
      <c r="F192" s="106">
        <v>0</v>
      </c>
      <c r="G192" s="106">
        <v>0</v>
      </c>
      <c r="H192" s="106">
        <v>190.54451503896144</v>
      </c>
      <c r="I192" s="106">
        <v>455</v>
      </c>
      <c r="J192" s="106">
        <v>0</v>
      </c>
      <c r="K192" s="106">
        <v>0</v>
      </c>
      <c r="L192" s="106">
        <v>0</v>
      </c>
      <c r="M192" s="106">
        <v>0</v>
      </c>
      <c r="N192" s="106">
        <v>0</v>
      </c>
      <c r="O192" s="106">
        <v>0</v>
      </c>
      <c r="P192" s="106">
        <v>539</v>
      </c>
      <c r="Q192" s="106">
        <v>219.34985459202562</v>
      </c>
      <c r="R192" s="106">
        <v>0</v>
      </c>
      <c r="S192" s="106">
        <v>274.87586263696903</v>
      </c>
      <c r="T192" s="106">
        <v>512</v>
      </c>
      <c r="U192" s="106">
        <v>450.80325641105878</v>
      </c>
      <c r="V192" s="106">
        <v>504</v>
      </c>
      <c r="W192" s="106">
        <v>464.89107671173224</v>
      </c>
      <c r="X192" s="106">
        <v>0</v>
      </c>
      <c r="Y192" s="106">
        <v>498.01577230312546</v>
      </c>
      <c r="Z192" s="106">
        <v>38.552042364365889</v>
      </c>
      <c r="AA192" s="106">
        <v>0</v>
      </c>
      <c r="AB192" s="106">
        <v>0</v>
      </c>
      <c r="AC192" s="106">
        <v>468.4552398925016</v>
      </c>
      <c r="AD192" s="106">
        <v>445.98104282081499</v>
      </c>
      <c r="AE192" s="106">
        <v>385</v>
      </c>
      <c r="AF192" s="106">
        <v>146.64559128973883</v>
      </c>
      <c r="AG192" s="106">
        <v>400.79433406082808</v>
      </c>
      <c r="AH192" s="106">
        <v>445</v>
      </c>
      <c r="AI192" s="106">
        <v>387.93603677811507</v>
      </c>
      <c r="AJ192" s="106">
        <v>571</v>
      </c>
      <c r="AK192" s="106">
        <v>423.79099647547946</v>
      </c>
      <c r="AL192" s="106">
        <v>418</v>
      </c>
      <c r="AM192" s="106">
        <v>560.67340847750233</v>
      </c>
      <c r="AN192" s="106">
        <v>82.84186345791511</v>
      </c>
      <c r="AO192" s="106">
        <v>362.93052020205073</v>
      </c>
      <c r="AP192" s="106">
        <v>464.24768834790211</v>
      </c>
      <c r="AQ192" s="106">
        <v>507.16527755867173</v>
      </c>
      <c r="AR192" s="106">
        <v>116.07271910005625</v>
      </c>
      <c r="AS192" s="106">
        <v>369.86036281312363</v>
      </c>
      <c r="AT192" s="106">
        <v>138.70667220209702</v>
      </c>
      <c r="AU192" s="106">
        <v>284.36463264699159</v>
      </c>
      <c r="AV192" s="106">
        <v>0</v>
      </c>
      <c r="AW192" s="106">
        <v>432.1481908675496</v>
      </c>
      <c r="AX192" s="106">
        <v>375.55487905052814</v>
      </c>
      <c r="AY192" s="106">
        <v>419.08022423138596</v>
      </c>
    </row>
    <row r="193" spans="1:51">
      <c r="A193" s="109"/>
      <c r="B193" s="127">
        <v>5</v>
      </c>
      <c r="C193" s="106">
        <v>0</v>
      </c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381</v>
      </c>
      <c r="K193" s="106">
        <v>0</v>
      </c>
      <c r="L193" s="106">
        <v>205.84635691801998</v>
      </c>
      <c r="M193" s="106">
        <v>372</v>
      </c>
      <c r="N193" s="106">
        <v>436</v>
      </c>
      <c r="O193" s="106">
        <v>412</v>
      </c>
      <c r="P193" s="106">
        <v>0</v>
      </c>
      <c r="Q193" s="106">
        <v>310.65014540797438</v>
      </c>
      <c r="R193" s="106">
        <v>431</v>
      </c>
      <c r="S193" s="106">
        <v>105.12413736303097</v>
      </c>
      <c r="T193" s="106">
        <v>0</v>
      </c>
      <c r="U193" s="106">
        <v>120.19674358894122</v>
      </c>
      <c r="V193" s="106">
        <v>0</v>
      </c>
      <c r="W193" s="106">
        <v>72.108923288267761</v>
      </c>
      <c r="X193" s="106">
        <v>423</v>
      </c>
      <c r="Y193" s="106">
        <v>86.984227696874541</v>
      </c>
      <c r="Z193" s="106">
        <v>451.44795763563411</v>
      </c>
      <c r="AA193" s="106">
        <v>454</v>
      </c>
      <c r="AB193" s="106">
        <v>450</v>
      </c>
      <c r="AC193" s="106">
        <v>82.544760107498405</v>
      </c>
      <c r="AD193" s="106">
        <v>9.0189571791849943</v>
      </c>
      <c r="AE193" s="106">
        <v>0</v>
      </c>
      <c r="AF193" s="106">
        <v>405.35440871026117</v>
      </c>
      <c r="AG193" s="106">
        <v>107.20566593917192</v>
      </c>
      <c r="AH193" s="106">
        <v>0</v>
      </c>
      <c r="AI193" s="106">
        <v>97.063963221884933</v>
      </c>
      <c r="AJ193" s="106">
        <v>0</v>
      </c>
      <c r="AK193" s="106">
        <v>73.20900352452054</v>
      </c>
      <c r="AL193" s="106">
        <v>0</v>
      </c>
      <c r="AM193" s="106">
        <v>77.326591522497665</v>
      </c>
      <c r="AN193" s="106">
        <v>461.15813654208489</v>
      </c>
      <c r="AO193" s="106">
        <v>155.06947979794927</v>
      </c>
      <c r="AP193" s="106">
        <v>28.752311652097887</v>
      </c>
      <c r="AQ193" s="106">
        <v>36.834722441328267</v>
      </c>
      <c r="AR193" s="106">
        <v>420.92728089994375</v>
      </c>
      <c r="AS193" s="106">
        <v>105.13963718687637</v>
      </c>
      <c r="AT193" s="106">
        <v>446.29332779790298</v>
      </c>
      <c r="AU193" s="106">
        <v>130.63536735300841</v>
      </c>
      <c r="AV193" s="106">
        <v>579</v>
      </c>
      <c r="AW193" s="106">
        <v>175.8518091324504</v>
      </c>
      <c r="AX193" s="106">
        <v>210.44512094947186</v>
      </c>
      <c r="AY193" s="106">
        <v>197.91977576861404</v>
      </c>
    </row>
    <row r="194" spans="1:51">
      <c r="A194" s="109"/>
      <c r="B194" s="127">
        <v>6</v>
      </c>
      <c r="C194" s="106">
        <v>0</v>
      </c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395</v>
      </c>
      <c r="L194" s="106">
        <v>267.15364308198002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0</v>
      </c>
      <c r="S194" s="106">
        <v>0</v>
      </c>
      <c r="T194" s="106">
        <v>0</v>
      </c>
      <c r="U194" s="106">
        <v>0</v>
      </c>
      <c r="V194" s="106">
        <v>0</v>
      </c>
      <c r="W194" s="106">
        <v>0</v>
      </c>
      <c r="X194" s="106">
        <v>0</v>
      </c>
      <c r="Y194" s="106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6">
        <v>0</v>
      </c>
      <c r="AL194" s="106">
        <v>0</v>
      </c>
      <c r="AM194" s="106">
        <v>0</v>
      </c>
      <c r="AN194" s="106">
        <v>0</v>
      </c>
      <c r="AO194" s="106">
        <v>0</v>
      </c>
      <c r="AP194" s="106">
        <v>0</v>
      </c>
      <c r="AQ194" s="106">
        <v>0</v>
      </c>
      <c r="AR194" s="106">
        <v>0</v>
      </c>
      <c r="AS194" s="106">
        <v>0</v>
      </c>
      <c r="AT194" s="106">
        <v>0</v>
      </c>
      <c r="AU194" s="106">
        <v>0</v>
      </c>
      <c r="AV194" s="106">
        <v>0</v>
      </c>
      <c r="AW194" s="106">
        <v>0</v>
      </c>
      <c r="AX194" s="106">
        <v>0</v>
      </c>
      <c r="AY194" s="106">
        <v>0</v>
      </c>
    </row>
    <row r="195" spans="1:51">
      <c r="A195" s="109"/>
      <c r="B195" s="130">
        <v>7</v>
      </c>
      <c r="C195" s="106">
        <v>0</v>
      </c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0</v>
      </c>
      <c r="L195" s="106">
        <v>0</v>
      </c>
      <c r="M195" s="106">
        <v>0</v>
      </c>
      <c r="N195" s="106">
        <v>0</v>
      </c>
      <c r="O195" s="106">
        <v>0</v>
      </c>
      <c r="P195" s="106">
        <v>0</v>
      </c>
      <c r="Q195" s="106">
        <v>0</v>
      </c>
      <c r="R195" s="106">
        <v>0</v>
      </c>
      <c r="S195" s="106">
        <v>0</v>
      </c>
      <c r="T195" s="106">
        <v>0</v>
      </c>
      <c r="U195" s="106">
        <v>0</v>
      </c>
      <c r="V195" s="106">
        <v>0</v>
      </c>
      <c r="W195" s="106">
        <v>0</v>
      </c>
      <c r="X195" s="106">
        <v>0</v>
      </c>
      <c r="Y195" s="106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6">
        <v>0</v>
      </c>
      <c r="AL195" s="106">
        <v>0</v>
      </c>
      <c r="AM195" s="106">
        <v>0</v>
      </c>
      <c r="AN195" s="106">
        <v>0</v>
      </c>
      <c r="AO195" s="106">
        <v>0</v>
      </c>
      <c r="AP195" s="106">
        <v>0</v>
      </c>
      <c r="AQ195" s="106">
        <v>0</v>
      </c>
      <c r="AR195" s="106">
        <v>0</v>
      </c>
      <c r="AS195" s="106">
        <v>0</v>
      </c>
      <c r="AT195" s="106">
        <v>0</v>
      </c>
      <c r="AU195" s="106">
        <v>0</v>
      </c>
      <c r="AV195" s="106">
        <v>0</v>
      </c>
      <c r="AW195" s="106">
        <v>0</v>
      </c>
      <c r="AX195" s="106">
        <v>0</v>
      </c>
      <c r="AY195" s="106">
        <v>0</v>
      </c>
    </row>
    <row r="196" spans="1:51">
      <c r="A196" s="128"/>
      <c r="B196" s="129">
        <v>8</v>
      </c>
      <c r="C196" s="114">
        <v>0</v>
      </c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0</v>
      </c>
      <c r="S196" s="114">
        <v>0</v>
      </c>
      <c r="T196" s="114">
        <v>0</v>
      </c>
      <c r="U196" s="114">
        <v>0</v>
      </c>
      <c r="V196" s="114">
        <v>0</v>
      </c>
      <c r="W196" s="114">
        <v>0</v>
      </c>
      <c r="X196" s="114">
        <v>0</v>
      </c>
      <c r="Y196" s="114">
        <v>0</v>
      </c>
      <c r="Z196" s="114">
        <v>0</v>
      </c>
      <c r="AA196" s="114">
        <v>0</v>
      </c>
      <c r="AB196" s="114">
        <v>0</v>
      </c>
      <c r="AC196" s="114">
        <v>0</v>
      </c>
      <c r="AD196" s="114">
        <v>0</v>
      </c>
      <c r="AE196" s="114">
        <v>0</v>
      </c>
      <c r="AF196" s="114">
        <v>0</v>
      </c>
      <c r="AG196" s="114">
        <v>0</v>
      </c>
      <c r="AH196" s="114">
        <v>0</v>
      </c>
      <c r="AI196" s="114">
        <v>0</v>
      </c>
      <c r="AJ196" s="114">
        <v>0</v>
      </c>
      <c r="AK196" s="114">
        <v>0</v>
      </c>
      <c r="AL196" s="114">
        <v>0</v>
      </c>
      <c r="AM196" s="114">
        <v>0</v>
      </c>
      <c r="AN196" s="114">
        <v>0</v>
      </c>
      <c r="AO196" s="114">
        <v>0</v>
      </c>
      <c r="AP196" s="114">
        <v>0</v>
      </c>
      <c r="AQ196" s="114">
        <v>0</v>
      </c>
      <c r="AR196" s="114">
        <v>0</v>
      </c>
      <c r="AS196" s="114">
        <v>0</v>
      </c>
      <c r="AT196" s="114">
        <v>0</v>
      </c>
      <c r="AU196" s="114">
        <v>0</v>
      </c>
      <c r="AV196" s="114">
        <v>0</v>
      </c>
      <c r="AW196" s="114">
        <v>0</v>
      </c>
      <c r="AX196" s="114">
        <v>0</v>
      </c>
      <c r="AY196" s="114">
        <v>0</v>
      </c>
    </row>
    <row r="197" spans="1:51">
      <c r="A197" s="131" t="s">
        <v>134</v>
      </c>
      <c r="B197" s="119">
        <v>1</v>
      </c>
      <c r="C197" s="106">
        <v>0</v>
      </c>
      <c r="D197" s="106">
        <v>0</v>
      </c>
      <c r="E197" s="106">
        <v>0</v>
      </c>
      <c r="F197" s="106">
        <v>0</v>
      </c>
      <c r="G197" s="106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0</v>
      </c>
      <c r="V197" s="106">
        <v>0</v>
      </c>
      <c r="W197" s="106">
        <v>0</v>
      </c>
      <c r="X197" s="106">
        <v>0</v>
      </c>
      <c r="Y197" s="106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6">
        <v>0</v>
      </c>
      <c r="AL197" s="106">
        <v>0</v>
      </c>
      <c r="AM197" s="106">
        <v>0</v>
      </c>
      <c r="AN197" s="106">
        <v>0</v>
      </c>
      <c r="AO197" s="106">
        <v>0</v>
      </c>
      <c r="AP197" s="106">
        <v>0</v>
      </c>
      <c r="AQ197" s="106">
        <v>0</v>
      </c>
      <c r="AR197" s="106">
        <v>0</v>
      </c>
      <c r="AS197" s="106">
        <v>0</v>
      </c>
      <c r="AT197" s="106">
        <v>0</v>
      </c>
      <c r="AU197" s="106">
        <v>0</v>
      </c>
      <c r="AV197" s="106">
        <v>0</v>
      </c>
      <c r="AW197" s="106">
        <v>0</v>
      </c>
      <c r="AX197" s="106">
        <v>0</v>
      </c>
      <c r="AY197" s="106">
        <v>0</v>
      </c>
    </row>
    <row r="198" spans="1:51">
      <c r="A198" s="109"/>
      <c r="B198" s="119">
        <v>2</v>
      </c>
      <c r="C198" s="106">
        <v>0</v>
      </c>
      <c r="D198" s="106">
        <v>0</v>
      </c>
      <c r="E198" s="106">
        <v>0</v>
      </c>
      <c r="F198" s="106">
        <v>0</v>
      </c>
      <c r="G198" s="106">
        <v>0</v>
      </c>
      <c r="H198" s="106">
        <v>0</v>
      </c>
      <c r="I198" s="106">
        <v>0</v>
      </c>
      <c r="J198" s="106">
        <v>0</v>
      </c>
      <c r="K198" s="106">
        <v>0</v>
      </c>
      <c r="L198" s="106">
        <v>0</v>
      </c>
      <c r="M198" s="106">
        <v>0</v>
      </c>
      <c r="N198" s="106">
        <v>0</v>
      </c>
      <c r="O198" s="106">
        <v>0</v>
      </c>
      <c r="P198" s="106">
        <v>0</v>
      </c>
      <c r="Q198" s="106">
        <v>0</v>
      </c>
      <c r="R198" s="106">
        <v>0</v>
      </c>
      <c r="S198" s="106">
        <v>0</v>
      </c>
      <c r="T198" s="106">
        <v>0</v>
      </c>
      <c r="U198" s="106">
        <v>0</v>
      </c>
      <c r="V198" s="106">
        <v>0</v>
      </c>
      <c r="W198" s="106">
        <v>0</v>
      </c>
      <c r="X198" s="106">
        <v>0</v>
      </c>
      <c r="Y198" s="106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6">
        <v>0</v>
      </c>
      <c r="AL198" s="106">
        <v>0</v>
      </c>
      <c r="AM198" s="106">
        <v>0</v>
      </c>
      <c r="AN198" s="106">
        <v>0</v>
      </c>
      <c r="AO198" s="106">
        <v>0</v>
      </c>
      <c r="AP198" s="106">
        <v>0</v>
      </c>
      <c r="AQ198" s="106">
        <v>0</v>
      </c>
      <c r="AR198" s="106">
        <v>0</v>
      </c>
      <c r="AS198" s="106">
        <v>0</v>
      </c>
      <c r="AT198" s="106">
        <v>0</v>
      </c>
      <c r="AU198" s="106">
        <v>0</v>
      </c>
      <c r="AV198" s="106">
        <v>0</v>
      </c>
      <c r="AW198" s="106">
        <v>0</v>
      </c>
      <c r="AX198" s="106">
        <v>0</v>
      </c>
      <c r="AY198" s="106">
        <v>0</v>
      </c>
    </row>
    <row r="199" spans="1:51">
      <c r="A199" s="109"/>
      <c r="B199" s="119">
        <v>3</v>
      </c>
      <c r="C199" s="106">
        <v>0</v>
      </c>
      <c r="D199" s="106">
        <v>0</v>
      </c>
      <c r="E199" s="106">
        <v>0</v>
      </c>
      <c r="F199" s="106">
        <v>0</v>
      </c>
      <c r="G199" s="106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106">
        <v>0</v>
      </c>
      <c r="R199" s="106">
        <v>0</v>
      </c>
      <c r="S199" s="106">
        <v>0</v>
      </c>
      <c r="T199" s="106">
        <v>0</v>
      </c>
      <c r="U199" s="106">
        <v>0</v>
      </c>
      <c r="V199" s="106">
        <v>0</v>
      </c>
      <c r="W199" s="106">
        <v>0</v>
      </c>
      <c r="X199" s="106">
        <v>0</v>
      </c>
      <c r="Y199" s="106">
        <v>0</v>
      </c>
      <c r="Z199" s="106">
        <v>0</v>
      </c>
      <c r="AA199" s="106">
        <v>0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6">
        <v>0</v>
      </c>
      <c r="AL199" s="106">
        <v>0</v>
      </c>
      <c r="AM199" s="106">
        <v>0</v>
      </c>
      <c r="AN199" s="106">
        <v>0</v>
      </c>
      <c r="AO199" s="106">
        <v>0</v>
      </c>
      <c r="AP199" s="106">
        <v>0</v>
      </c>
      <c r="AQ199" s="106">
        <v>0</v>
      </c>
      <c r="AR199" s="106">
        <v>0</v>
      </c>
      <c r="AS199" s="106">
        <v>0</v>
      </c>
      <c r="AT199" s="106">
        <v>0</v>
      </c>
      <c r="AU199" s="106">
        <v>0</v>
      </c>
      <c r="AV199" s="106">
        <v>0</v>
      </c>
      <c r="AW199" s="106">
        <v>0</v>
      </c>
      <c r="AX199" s="106">
        <v>0</v>
      </c>
      <c r="AY199" s="106">
        <v>0</v>
      </c>
    </row>
    <row r="200" spans="1:51">
      <c r="A200" s="109"/>
      <c r="B200" s="120">
        <v>4</v>
      </c>
      <c r="C200" s="106">
        <v>0</v>
      </c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0</v>
      </c>
      <c r="J200" s="106">
        <v>0</v>
      </c>
      <c r="K200" s="106">
        <v>0</v>
      </c>
      <c r="L200" s="106">
        <v>0</v>
      </c>
      <c r="M200" s="106">
        <v>0</v>
      </c>
      <c r="N200" s="106">
        <v>0</v>
      </c>
      <c r="O200" s="106">
        <v>0</v>
      </c>
      <c r="P200" s="106">
        <v>0</v>
      </c>
      <c r="Q200" s="106">
        <v>0</v>
      </c>
      <c r="R200" s="106">
        <v>0</v>
      </c>
      <c r="S200" s="106">
        <v>0</v>
      </c>
      <c r="T200" s="106">
        <v>0</v>
      </c>
      <c r="U200" s="106">
        <v>0</v>
      </c>
      <c r="V200" s="106">
        <v>0</v>
      </c>
      <c r="W200" s="106">
        <v>0</v>
      </c>
      <c r="X200" s="106">
        <v>0</v>
      </c>
      <c r="Y200" s="106">
        <v>0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6">
        <v>0</v>
      </c>
      <c r="AL200" s="106">
        <v>0</v>
      </c>
      <c r="AM200" s="106">
        <v>0</v>
      </c>
      <c r="AN200" s="106">
        <v>0</v>
      </c>
      <c r="AO200" s="106">
        <v>0</v>
      </c>
      <c r="AP200" s="106">
        <v>0</v>
      </c>
      <c r="AQ200" s="106">
        <v>0</v>
      </c>
      <c r="AR200" s="106">
        <v>0</v>
      </c>
      <c r="AS200" s="106">
        <v>0</v>
      </c>
      <c r="AT200" s="106">
        <v>0</v>
      </c>
      <c r="AU200" s="106">
        <v>0</v>
      </c>
      <c r="AV200" s="106">
        <v>0</v>
      </c>
      <c r="AW200" s="106">
        <v>0</v>
      </c>
      <c r="AX200" s="106">
        <v>0</v>
      </c>
      <c r="AY200" s="106">
        <v>0</v>
      </c>
    </row>
    <row r="201" spans="1:51">
      <c r="A201" s="109"/>
      <c r="B201" s="120">
        <v>5</v>
      </c>
      <c r="C201" s="106">
        <v>0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106">
        <v>0</v>
      </c>
      <c r="R201" s="106">
        <v>0</v>
      </c>
      <c r="S201" s="106">
        <v>0</v>
      </c>
      <c r="T201" s="106">
        <v>0</v>
      </c>
      <c r="U201" s="106">
        <v>0</v>
      </c>
      <c r="V201" s="106">
        <v>0</v>
      </c>
      <c r="W201" s="106">
        <v>0</v>
      </c>
      <c r="X201" s="106">
        <v>0</v>
      </c>
      <c r="Y201" s="106">
        <v>0</v>
      </c>
      <c r="Z201" s="106">
        <v>0</v>
      </c>
      <c r="AA201" s="106">
        <v>0</v>
      </c>
      <c r="AB201" s="106">
        <v>0</v>
      </c>
      <c r="AC201" s="106">
        <v>0</v>
      </c>
      <c r="AD201" s="106">
        <v>0</v>
      </c>
      <c r="AE201" s="106">
        <v>0</v>
      </c>
      <c r="AF201" s="106">
        <v>0</v>
      </c>
      <c r="AG201" s="106">
        <v>0</v>
      </c>
      <c r="AH201" s="106">
        <v>0</v>
      </c>
      <c r="AI201" s="106">
        <v>0</v>
      </c>
      <c r="AJ201" s="106">
        <v>0</v>
      </c>
      <c r="AK201" s="106">
        <v>0</v>
      </c>
      <c r="AL201" s="106">
        <v>0</v>
      </c>
      <c r="AM201" s="106">
        <v>0</v>
      </c>
      <c r="AN201" s="106">
        <v>0</v>
      </c>
      <c r="AO201" s="106">
        <v>0</v>
      </c>
      <c r="AP201" s="106">
        <v>0</v>
      </c>
      <c r="AQ201" s="106">
        <v>0</v>
      </c>
      <c r="AR201" s="106">
        <v>0</v>
      </c>
      <c r="AS201" s="106">
        <v>0</v>
      </c>
      <c r="AT201" s="106">
        <v>0</v>
      </c>
      <c r="AU201" s="106">
        <v>0</v>
      </c>
      <c r="AV201" s="106">
        <v>0</v>
      </c>
      <c r="AW201" s="106">
        <v>0</v>
      </c>
      <c r="AX201" s="106">
        <v>0</v>
      </c>
      <c r="AY201" s="106">
        <v>0</v>
      </c>
    </row>
    <row r="202" spans="1:51">
      <c r="A202" s="109"/>
      <c r="B202" s="120">
        <v>6</v>
      </c>
      <c r="C202" s="106">
        <v>0</v>
      </c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0</v>
      </c>
      <c r="L202" s="106">
        <v>0</v>
      </c>
      <c r="M202" s="106">
        <v>0</v>
      </c>
      <c r="N202" s="106">
        <v>0</v>
      </c>
      <c r="O202" s="106">
        <v>0</v>
      </c>
      <c r="P202" s="106">
        <v>0</v>
      </c>
      <c r="Q202" s="106">
        <v>0</v>
      </c>
      <c r="R202" s="106">
        <v>0</v>
      </c>
      <c r="S202" s="106">
        <v>0</v>
      </c>
      <c r="T202" s="106">
        <v>0</v>
      </c>
      <c r="U202" s="106">
        <v>0</v>
      </c>
      <c r="V202" s="106">
        <v>0</v>
      </c>
      <c r="W202" s="106">
        <v>0</v>
      </c>
      <c r="X202" s="106">
        <v>0</v>
      </c>
      <c r="Y202" s="106">
        <v>0</v>
      </c>
      <c r="Z202" s="106">
        <v>0</v>
      </c>
      <c r="AA202" s="106">
        <v>0</v>
      </c>
      <c r="AB202" s="106">
        <v>0</v>
      </c>
      <c r="AC202" s="106">
        <v>0</v>
      </c>
      <c r="AD202" s="106">
        <v>0</v>
      </c>
      <c r="AE202" s="106">
        <v>0</v>
      </c>
      <c r="AF202" s="106">
        <v>0</v>
      </c>
      <c r="AG202" s="106">
        <v>0</v>
      </c>
      <c r="AH202" s="106">
        <v>0</v>
      </c>
      <c r="AI202" s="106">
        <v>0</v>
      </c>
      <c r="AJ202" s="106">
        <v>0</v>
      </c>
      <c r="AK202" s="106">
        <v>0</v>
      </c>
      <c r="AL202" s="106">
        <v>0</v>
      </c>
      <c r="AM202" s="106">
        <v>0</v>
      </c>
      <c r="AN202" s="106">
        <v>0</v>
      </c>
      <c r="AO202" s="106">
        <v>0</v>
      </c>
      <c r="AP202" s="106">
        <v>0</v>
      </c>
      <c r="AQ202" s="106">
        <v>0</v>
      </c>
      <c r="AR202" s="106">
        <v>0</v>
      </c>
      <c r="AS202" s="106">
        <v>0</v>
      </c>
      <c r="AT202" s="106">
        <v>0</v>
      </c>
      <c r="AU202" s="106">
        <v>0</v>
      </c>
      <c r="AV202" s="106">
        <v>0</v>
      </c>
      <c r="AW202" s="106">
        <v>0</v>
      </c>
      <c r="AX202" s="106">
        <v>0</v>
      </c>
      <c r="AY202" s="106">
        <v>0</v>
      </c>
    </row>
    <row r="203" spans="1:51">
      <c r="A203" s="109"/>
      <c r="B203" s="127">
        <v>7</v>
      </c>
      <c r="C203" s="106">
        <v>0</v>
      </c>
      <c r="D203" s="106">
        <v>0</v>
      </c>
      <c r="E203" s="106">
        <v>0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0</v>
      </c>
      <c r="L203" s="106">
        <v>0</v>
      </c>
      <c r="M203" s="106">
        <v>0</v>
      </c>
      <c r="N203" s="106">
        <v>0</v>
      </c>
      <c r="O203" s="106">
        <v>0</v>
      </c>
      <c r="P203" s="106">
        <v>0</v>
      </c>
      <c r="Q203" s="106">
        <v>0</v>
      </c>
      <c r="R203" s="106">
        <v>0</v>
      </c>
      <c r="S203" s="106">
        <v>0</v>
      </c>
      <c r="T203" s="106">
        <v>0</v>
      </c>
      <c r="U203" s="106">
        <v>0</v>
      </c>
      <c r="V203" s="106">
        <v>0</v>
      </c>
      <c r="W203" s="106">
        <v>0</v>
      </c>
      <c r="X203" s="106">
        <v>0</v>
      </c>
      <c r="Y203" s="106">
        <v>0</v>
      </c>
      <c r="Z203" s="106">
        <v>0</v>
      </c>
      <c r="AA203" s="106">
        <v>0</v>
      </c>
      <c r="AB203" s="106">
        <v>0</v>
      </c>
      <c r="AC203" s="106">
        <v>0</v>
      </c>
      <c r="AD203" s="106">
        <v>0</v>
      </c>
      <c r="AE203" s="106">
        <v>0</v>
      </c>
      <c r="AF203" s="106">
        <v>0</v>
      </c>
      <c r="AG203" s="106">
        <v>0</v>
      </c>
      <c r="AH203" s="106">
        <v>0</v>
      </c>
      <c r="AI203" s="106">
        <v>0</v>
      </c>
      <c r="AJ203" s="106">
        <v>0</v>
      </c>
      <c r="AK203" s="106">
        <v>0</v>
      </c>
      <c r="AL203" s="106">
        <v>0</v>
      </c>
      <c r="AM203" s="106">
        <v>0</v>
      </c>
      <c r="AN203" s="106">
        <v>0</v>
      </c>
      <c r="AO203" s="106">
        <v>0</v>
      </c>
      <c r="AP203" s="106">
        <v>0</v>
      </c>
      <c r="AQ203" s="106">
        <v>0</v>
      </c>
      <c r="AR203" s="106">
        <v>0</v>
      </c>
      <c r="AS203" s="106">
        <v>0</v>
      </c>
      <c r="AT203" s="106">
        <v>0</v>
      </c>
      <c r="AU203" s="106">
        <v>0</v>
      </c>
      <c r="AV203" s="106">
        <v>0</v>
      </c>
      <c r="AW203" s="106">
        <v>0</v>
      </c>
      <c r="AX203" s="106">
        <v>0</v>
      </c>
      <c r="AY203" s="106">
        <v>0</v>
      </c>
    </row>
    <row r="204" spans="1:51">
      <c r="A204" s="109"/>
      <c r="B204" s="127">
        <v>8</v>
      </c>
      <c r="C204" s="106">
        <v>0</v>
      </c>
      <c r="D204" s="106">
        <v>0</v>
      </c>
      <c r="E204" s="106">
        <v>0</v>
      </c>
      <c r="F204" s="106">
        <v>0</v>
      </c>
      <c r="G204" s="106">
        <v>0</v>
      </c>
      <c r="H204" s="106">
        <v>0</v>
      </c>
      <c r="I204" s="106">
        <v>0</v>
      </c>
      <c r="J204" s="106">
        <v>0</v>
      </c>
      <c r="K204" s="106">
        <v>0</v>
      </c>
      <c r="L204" s="106">
        <v>0</v>
      </c>
      <c r="M204" s="106">
        <v>0</v>
      </c>
      <c r="N204" s="106">
        <v>0</v>
      </c>
      <c r="O204" s="106">
        <v>0</v>
      </c>
      <c r="P204" s="106">
        <v>370</v>
      </c>
      <c r="Q204" s="106">
        <v>60.981135352638375</v>
      </c>
      <c r="R204" s="106">
        <v>0</v>
      </c>
      <c r="S204" s="106">
        <v>173.53576877753903</v>
      </c>
      <c r="T204" s="106">
        <v>433</v>
      </c>
      <c r="U204" s="106">
        <v>102.63385235489613</v>
      </c>
      <c r="V204" s="106">
        <v>407</v>
      </c>
      <c r="W204" s="106">
        <v>206.7043734102208</v>
      </c>
      <c r="X204" s="106">
        <v>0</v>
      </c>
      <c r="Y204" s="106">
        <v>209.11455605934862</v>
      </c>
      <c r="Z204" s="106">
        <v>0</v>
      </c>
      <c r="AA204" s="106">
        <v>0</v>
      </c>
      <c r="AB204" s="106">
        <v>0</v>
      </c>
      <c r="AC204" s="106">
        <v>216.94399896440837</v>
      </c>
      <c r="AD204" s="106">
        <v>0</v>
      </c>
      <c r="AE204" s="106">
        <v>390</v>
      </c>
      <c r="AF204" s="106">
        <v>0</v>
      </c>
      <c r="AG204" s="106">
        <v>291.99020699360699</v>
      </c>
      <c r="AH204" s="106">
        <v>409</v>
      </c>
      <c r="AI204" s="106">
        <v>241.69283500067922</v>
      </c>
      <c r="AJ204" s="106">
        <v>418</v>
      </c>
      <c r="AK204" s="106">
        <v>215.74307136759035</v>
      </c>
      <c r="AL204" s="106">
        <v>380</v>
      </c>
      <c r="AM204" s="106">
        <v>219.85195391910975</v>
      </c>
      <c r="AN204" s="106">
        <v>0</v>
      </c>
      <c r="AO204" s="106">
        <v>55.066042669323906</v>
      </c>
      <c r="AP204" s="106">
        <v>410.53720276633976</v>
      </c>
      <c r="AQ204" s="106">
        <v>274.49574505452119</v>
      </c>
      <c r="AR204" s="106">
        <v>0</v>
      </c>
      <c r="AS204" s="106">
        <v>192.44265378455748</v>
      </c>
      <c r="AT204" s="106">
        <v>0</v>
      </c>
      <c r="AU204" s="106">
        <v>196.16130862997852</v>
      </c>
      <c r="AV204" s="106">
        <v>0</v>
      </c>
      <c r="AW204" s="106">
        <v>140.6541549682147</v>
      </c>
      <c r="AX204" s="106">
        <v>0</v>
      </c>
      <c r="AY204" s="106">
        <v>4.1831584552469394</v>
      </c>
    </row>
    <row r="205" spans="1:51">
      <c r="A205" s="109"/>
      <c r="B205" s="127">
        <v>9</v>
      </c>
      <c r="C205" s="106">
        <v>192.64570421307417</v>
      </c>
      <c r="D205" s="106">
        <v>0</v>
      </c>
      <c r="E205" s="106">
        <v>0</v>
      </c>
      <c r="F205" s="106">
        <v>0</v>
      </c>
      <c r="G205" s="106">
        <v>0</v>
      </c>
      <c r="H205" s="106">
        <v>0</v>
      </c>
      <c r="I205" s="106">
        <v>0</v>
      </c>
      <c r="J205" s="106">
        <v>0</v>
      </c>
      <c r="K205" s="106">
        <v>0</v>
      </c>
      <c r="L205" s="106">
        <v>69.971086581449924</v>
      </c>
      <c r="M205" s="106">
        <v>321</v>
      </c>
      <c r="N205" s="106">
        <v>353</v>
      </c>
      <c r="O205" s="106">
        <v>417</v>
      </c>
      <c r="P205" s="106">
        <v>0</v>
      </c>
      <c r="Q205" s="106">
        <v>329.01886464736162</v>
      </c>
      <c r="R205" s="106">
        <v>430</v>
      </c>
      <c r="S205" s="106">
        <v>186.46423122246097</v>
      </c>
      <c r="T205" s="106">
        <v>0</v>
      </c>
      <c r="U205" s="106">
        <v>238.36614764510387</v>
      </c>
      <c r="V205" s="106">
        <v>0</v>
      </c>
      <c r="W205" s="106">
        <v>161.2956265897792</v>
      </c>
      <c r="X205" s="106">
        <v>391</v>
      </c>
      <c r="Y205" s="106">
        <v>159.88544394065138</v>
      </c>
      <c r="Z205" s="106">
        <v>416</v>
      </c>
      <c r="AA205" s="106">
        <v>437</v>
      </c>
      <c r="AB205" s="106">
        <v>425</v>
      </c>
      <c r="AC205" s="106">
        <v>172.05600103559163</v>
      </c>
      <c r="AD205" s="106">
        <v>364</v>
      </c>
      <c r="AE205" s="106">
        <v>0</v>
      </c>
      <c r="AF205" s="106">
        <v>423</v>
      </c>
      <c r="AG205" s="106">
        <v>199.00979300639301</v>
      </c>
      <c r="AH205" s="106">
        <v>0</v>
      </c>
      <c r="AI205" s="106">
        <v>192.30716499932078</v>
      </c>
      <c r="AJ205" s="106">
        <v>0</v>
      </c>
      <c r="AK205" s="106">
        <v>163.25692863240965</v>
      </c>
      <c r="AL205" s="106">
        <v>0</v>
      </c>
      <c r="AM205" s="106">
        <v>153.14804608089025</v>
      </c>
      <c r="AN205" s="106">
        <v>389</v>
      </c>
      <c r="AO205" s="106">
        <v>282.93395733067609</v>
      </c>
      <c r="AP205" s="106">
        <v>62.46279723366024</v>
      </c>
      <c r="AQ205" s="106">
        <v>77.504254945478806</v>
      </c>
      <c r="AR205" s="106">
        <v>316</v>
      </c>
      <c r="AS205" s="106">
        <v>201.55734621544252</v>
      </c>
      <c r="AT205" s="106">
        <v>326</v>
      </c>
      <c r="AU205" s="106">
        <v>250.83869137002148</v>
      </c>
      <c r="AV205" s="106">
        <v>383</v>
      </c>
      <c r="AW205" s="106">
        <v>298.3458450317853</v>
      </c>
      <c r="AX205" s="106">
        <v>371</v>
      </c>
      <c r="AY205" s="106">
        <v>440.81684154475306</v>
      </c>
    </row>
    <row r="206" spans="1:51">
      <c r="A206" s="109"/>
      <c r="B206" s="130">
        <v>10</v>
      </c>
      <c r="C206" s="106">
        <v>413.82247760510768</v>
      </c>
      <c r="D206" s="106">
        <v>410.17022921926559</v>
      </c>
      <c r="E206" s="106">
        <v>195.55009597396167</v>
      </c>
      <c r="F206" s="106">
        <v>0</v>
      </c>
      <c r="G206" s="106">
        <v>0</v>
      </c>
      <c r="H206" s="106">
        <v>0</v>
      </c>
      <c r="I206" s="106">
        <v>0</v>
      </c>
      <c r="J206" s="106">
        <v>0</v>
      </c>
      <c r="K206" s="106">
        <v>59.168712439900901</v>
      </c>
      <c r="L206" s="106">
        <v>357.02891341855008</v>
      </c>
      <c r="M206" s="106">
        <v>0</v>
      </c>
      <c r="N206" s="106">
        <v>0</v>
      </c>
      <c r="O206" s="106">
        <v>0</v>
      </c>
      <c r="P206" s="106">
        <v>0</v>
      </c>
      <c r="Q206" s="106">
        <v>0</v>
      </c>
      <c r="R206" s="106">
        <v>0</v>
      </c>
      <c r="S206" s="106">
        <v>0</v>
      </c>
      <c r="T206" s="106">
        <v>0</v>
      </c>
      <c r="U206" s="106">
        <v>0</v>
      </c>
      <c r="V206" s="106">
        <v>0</v>
      </c>
      <c r="W206" s="106">
        <v>0</v>
      </c>
      <c r="X206" s="106">
        <v>0</v>
      </c>
      <c r="Y206" s="106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6">
        <v>0</v>
      </c>
      <c r="AL206" s="106">
        <v>0</v>
      </c>
      <c r="AM206" s="106">
        <v>0</v>
      </c>
      <c r="AN206" s="106">
        <v>0</v>
      </c>
      <c r="AO206" s="106">
        <v>0</v>
      </c>
      <c r="AP206" s="106">
        <v>0</v>
      </c>
      <c r="AQ206" s="106">
        <v>0</v>
      </c>
      <c r="AR206" s="106">
        <v>0</v>
      </c>
      <c r="AS206" s="106">
        <v>0</v>
      </c>
      <c r="AT206" s="106">
        <v>0</v>
      </c>
      <c r="AU206" s="106">
        <v>0</v>
      </c>
      <c r="AV206" s="106">
        <v>0</v>
      </c>
      <c r="AW206" s="106">
        <v>0</v>
      </c>
      <c r="AX206" s="106">
        <v>0</v>
      </c>
      <c r="AY206" s="106">
        <v>0</v>
      </c>
    </row>
    <row r="207" spans="1:51">
      <c r="A207" s="109"/>
      <c r="B207" s="130">
        <v>11</v>
      </c>
      <c r="C207" s="106">
        <v>0</v>
      </c>
      <c r="D207" s="106">
        <v>0</v>
      </c>
      <c r="E207" s="106">
        <v>211.44990402603833</v>
      </c>
      <c r="F207" s="106">
        <v>338</v>
      </c>
      <c r="G207" s="106">
        <v>289.29424820587656</v>
      </c>
      <c r="H207" s="106">
        <v>110.00497191793397</v>
      </c>
      <c r="I207" s="106">
        <v>0</v>
      </c>
      <c r="J207" s="106">
        <v>396.64331172393577</v>
      </c>
      <c r="K207" s="106">
        <v>284.8312875600991</v>
      </c>
      <c r="L207" s="106">
        <v>0</v>
      </c>
      <c r="M207" s="106">
        <v>0</v>
      </c>
      <c r="N207" s="106">
        <v>0</v>
      </c>
      <c r="O207" s="106">
        <v>0</v>
      </c>
      <c r="P207" s="106">
        <v>0</v>
      </c>
      <c r="Q207" s="106">
        <v>0</v>
      </c>
      <c r="R207" s="106">
        <v>0</v>
      </c>
      <c r="S207" s="106">
        <v>0</v>
      </c>
      <c r="T207" s="106">
        <v>0</v>
      </c>
      <c r="U207" s="106">
        <v>0</v>
      </c>
      <c r="V207" s="106">
        <v>0</v>
      </c>
      <c r="W207" s="106">
        <v>0</v>
      </c>
      <c r="X207" s="106">
        <v>0</v>
      </c>
      <c r="Y207" s="106">
        <v>0</v>
      </c>
      <c r="Z207" s="106">
        <v>0</v>
      </c>
      <c r="AA207" s="106">
        <v>0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6">
        <v>0</v>
      </c>
      <c r="AL207" s="106">
        <v>0</v>
      </c>
      <c r="AM207" s="106">
        <v>0</v>
      </c>
      <c r="AN207" s="106">
        <v>0</v>
      </c>
      <c r="AO207" s="106">
        <v>0</v>
      </c>
      <c r="AP207" s="106">
        <v>0</v>
      </c>
      <c r="AQ207" s="106">
        <v>0</v>
      </c>
      <c r="AR207" s="106">
        <v>0</v>
      </c>
      <c r="AS207" s="106">
        <v>0</v>
      </c>
      <c r="AT207" s="106">
        <v>0</v>
      </c>
      <c r="AU207" s="106">
        <v>0</v>
      </c>
      <c r="AV207" s="106">
        <v>0</v>
      </c>
      <c r="AW207" s="106">
        <v>0</v>
      </c>
      <c r="AX207" s="106">
        <v>0</v>
      </c>
      <c r="AY207" s="106">
        <v>0</v>
      </c>
    </row>
    <row r="208" spans="1:51">
      <c r="A208" s="109"/>
      <c r="B208" s="130">
        <v>12</v>
      </c>
      <c r="C208" s="106">
        <v>0</v>
      </c>
      <c r="D208" s="106">
        <v>0</v>
      </c>
      <c r="E208" s="106">
        <v>0</v>
      </c>
      <c r="F208" s="106">
        <v>0</v>
      </c>
      <c r="G208" s="106">
        <v>140.70575179412344</v>
      </c>
      <c r="H208" s="106">
        <v>235.99502808206603</v>
      </c>
      <c r="I208" s="106">
        <v>433</v>
      </c>
      <c r="J208" s="106">
        <v>43.356688276064233</v>
      </c>
      <c r="K208" s="106">
        <v>0</v>
      </c>
      <c r="L208" s="106">
        <v>0</v>
      </c>
      <c r="M208" s="106">
        <v>0</v>
      </c>
      <c r="N208" s="106">
        <v>0</v>
      </c>
      <c r="O208" s="106">
        <v>0</v>
      </c>
      <c r="P208" s="106">
        <v>0</v>
      </c>
      <c r="Q208" s="106">
        <v>0</v>
      </c>
      <c r="R208" s="106">
        <v>0</v>
      </c>
      <c r="S208" s="106">
        <v>0</v>
      </c>
      <c r="T208" s="106">
        <v>0</v>
      </c>
      <c r="U208" s="106">
        <v>0</v>
      </c>
      <c r="V208" s="106">
        <v>0</v>
      </c>
      <c r="W208" s="106">
        <v>0</v>
      </c>
      <c r="X208" s="106">
        <v>0</v>
      </c>
      <c r="Y208" s="106">
        <v>0</v>
      </c>
      <c r="Z208" s="106">
        <v>0</v>
      </c>
      <c r="AA208" s="106">
        <v>0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0</v>
      </c>
      <c r="AK208" s="106">
        <v>0</v>
      </c>
      <c r="AL208" s="106">
        <v>0</v>
      </c>
      <c r="AM208" s="106">
        <v>0</v>
      </c>
      <c r="AN208" s="106">
        <v>0</v>
      </c>
      <c r="AO208" s="106">
        <v>0</v>
      </c>
      <c r="AP208" s="106">
        <v>0</v>
      </c>
      <c r="AQ208" s="106">
        <v>0</v>
      </c>
      <c r="AR208" s="106">
        <v>0</v>
      </c>
      <c r="AS208" s="106">
        <v>0</v>
      </c>
      <c r="AT208" s="106">
        <v>0</v>
      </c>
      <c r="AU208" s="106">
        <v>0</v>
      </c>
      <c r="AV208" s="106">
        <v>0</v>
      </c>
      <c r="AW208" s="106">
        <v>0</v>
      </c>
      <c r="AX208" s="106">
        <v>0</v>
      </c>
      <c r="AY208" s="106">
        <v>0</v>
      </c>
    </row>
    <row r="209" spans="1:51">
      <c r="A209" s="126" t="s">
        <v>123</v>
      </c>
      <c r="B209" s="123">
        <v>1</v>
      </c>
      <c r="C209" s="124">
        <v>0</v>
      </c>
      <c r="D209" s="124">
        <v>0</v>
      </c>
      <c r="E209" s="124">
        <v>0</v>
      </c>
      <c r="F209" s="124">
        <v>0</v>
      </c>
      <c r="G209" s="124">
        <v>0</v>
      </c>
      <c r="H209" s="124">
        <v>0</v>
      </c>
      <c r="I209" s="124">
        <v>0</v>
      </c>
      <c r="J209" s="124">
        <v>0</v>
      </c>
      <c r="K209" s="124">
        <v>0</v>
      </c>
      <c r="L209" s="124">
        <v>0</v>
      </c>
      <c r="M209" s="124">
        <v>0</v>
      </c>
      <c r="N209" s="124">
        <v>0</v>
      </c>
      <c r="O209" s="124">
        <v>0</v>
      </c>
      <c r="P209" s="124">
        <v>0</v>
      </c>
      <c r="Q209" s="124">
        <v>0</v>
      </c>
      <c r="R209" s="124">
        <v>0</v>
      </c>
      <c r="S209" s="124">
        <v>0</v>
      </c>
      <c r="T209" s="124">
        <v>0</v>
      </c>
      <c r="U209" s="124">
        <v>0</v>
      </c>
      <c r="V209" s="124">
        <v>0</v>
      </c>
      <c r="W209" s="124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24">
        <v>0</v>
      </c>
      <c r="AH209" s="124">
        <v>0</v>
      </c>
      <c r="AI209" s="124">
        <v>0</v>
      </c>
      <c r="AJ209" s="124">
        <v>0</v>
      </c>
      <c r="AK209" s="124">
        <v>0</v>
      </c>
      <c r="AL209" s="124">
        <v>0</v>
      </c>
      <c r="AM209" s="124">
        <v>0</v>
      </c>
      <c r="AN209" s="124">
        <v>0</v>
      </c>
      <c r="AO209" s="124">
        <v>0</v>
      </c>
      <c r="AP209" s="124">
        <v>0</v>
      </c>
      <c r="AQ209" s="124">
        <v>0</v>
      </c>
      <c r="AR209" s="124">
        <v>0</v>
      </c>
      <c r="AS209" s="124">
        <v>0</v>
      </c>
      <c r="AT209" s="124">
        <v>0</v>
      </c>
      <c r="AU209" s="124">
        <v>0</v>
      </c>
      <c r="AV209" s="124">
        <v>0</v>
      </c>
      <c r="AW209" s="124">
        <v>0</v>
      </c>
      <c r="AX209" s="124">
        <v>0</v>
      </c>
      <c r="AY209" s="124">
        <v>0</v>
      </c>
    </row>
    <row r="210" spans="1:51">
      <c r="A210" s="109"/>
      <c r="B210" s="119">
        <v>2</v>
      </c>
      <c r="C210" s="106">
        <v>85.075413413847059</v>
      </c>
      <c r="D210" s="110">
        <v>87.269236718074666</v>
      </c>
      <c r="E210" s="110">
        <v>108.73593420023585</v>
      </c>
      <c r="F210" s="110">
        <v>0</v>
      </c>
      <c r="G210" s="110">
        <v>0</v>
      </c>
      <c r="H210" s="110">
        <v>0</v>
      </c>
      <c r="I210" s="110">
        <v>0</v>
      </c>
      <c r="J210" s="110">
        <v>0</v>
      </c>
      <c r="K210" s="110">
        <v>0</v>
      </c>
      <c r="L210" s="110">
        <v>0</v>
      </c>
      <c r="M210" s="110">
        <v>0</v>
      </c>
      <c r="N210" s="110">
        <v>0</v>
      </c>
      <c r="O210" s="110">
        <v>0</v>
      </c>
      <c r="P210" s="110">
        <v>0</v>
      </c>
      <c r="Q210" s="110">
        <v>0</v>
      </c>
      <c r="R210" s="110">
        <v>0</v>
      </c>
      <c r="S210" s="110">
        <v>0</v>
      </c>
      <c r="T210" s="110">
        <v>0</v>
      </c>
      <c r="U210" s="110">
        <v>0</v>
      </c>
      <c r="V210" s="110">
        <v>0</v>
      </c>
      <c r="W210" s="110">
        <v>0</v>
      </c>
      <c r="X210" s="110">
        <v>0</v>
      </c>
      <c r="Y210" s="110">
        <v>0</v>
      </c>
      <c r="Z210" s="110">
        <v>0</v>
      </c>
      <c r="AA210" s="110">
        <v>0</v>
      </c>
      <c r="AB210" s="110">
        <v>0</v>
      </c>
      <c r="AC210" s="110">
        <v>0</v>
      </c>
      <c r="AD210" s="110">
        <v>0</v>
      </c>
      <c r="AE210" s="110">
        <v>0</v>
      </c>
      <c r="AF210" s="110">
        <v>0</v>
      </c>
      <c r="AG210" s="110">
        <v>0</v>
      </c>
      <c r="AH210" s="110">
        <v>0</v>
      </c>
      <c r="AI210" s="110">
        <v>0</v>
      </c>
      <c r="AJ210" s="110">
        <v>0</v>
      </c>
      <c r="AK210" s="110">
        <v>0</v>
      </c>
      <c r="AL210" s="110">
        <v>0</v>
      </c>
      <c r="AM210" s="110">
        <v>0</v>
      </c>
      <c r="AN210" s="110">
        <v>0</v>
      </c>
      <c r="AO210" s="110">
        <v>0</v>
      </c>
      <c r="AP210" s="110">
        <v>0</v>
      </c>
      <c r="AQ210" s="110">
        <v>0</v>
      </c>
      <c r="AR210" s="110">
        <v>0</v>
      </c>
      <c r="AS210" s="110">
        <v>0</v>
      </c>
      <c r="AT210" s="110">
        <v>0</v>
      </c>
      <c r="AU210" s="110">
        <v>0</v>
      </c>
      <c r="AV210" s="110">
        <v>0</v>
      </c>
      <c r="AW210" s="110">
        <v>0</v>
      </c>
      <c r="AX210" s="110">
        <v>0</v>
      </c>
      <c r="AY210" s="110">
        <v>0</v>
      </c>
    </row>
    <row r="211" spans="1:51">
      <c r="A211" s="109"/>
      <c r="B211" s="119">
        <v>3</v>
      </c>
      <c r="C211" s="106">
        <v>398.39276840433479</v>
      </c>
      <c r="D211" s="110">
        <v>209.90099250119093</v>
      </c>
      <c r="E211" s="110">
        <v>178.26406579976415</v>
      </c>
      <c r="F211" s="110">
        <v>331</v>
      </c>
      <c r="G211" s="110">
        <v>0</v>
      </c>
      <c r="H211" s="110">
        <v>0</v>
      </c>
      <c r="I211" s="110">
        <v>0</v>
      </c>
      <c r="J211" s="110">
        <v>0</v>
      </c>
      <c r="K211" s="110">
        <v>0</v>
      </c>
      <c r="L211" s="110">
        <v>0</v>
      </c>
      <c r="M211" s="110">
        <v>0</v>
      </c>
      <c r="N211" s="110">
        <v>0</v>
      </c>
      <c r="O211" s="110">
        <v>0</v>
      </c>
      <c r="P211" s="110">
        <v>0</v>
      </c>
      <c r="Q211" s="110">
        <v>0</v>
      </c>
      <c r="R211" s="110">
        <v>0</v>
      </c>
      <c r="S211" s="110">
        <v>0</v>
      </c>
      <c r="T211" s="110">
        <v>0</v>
      </c>
      <c r="U211" s="110">
        <v>0</v>
      </c>
      <c r="V211" s="110">
        <v>0</v>
      </c>
      <c r="W211" s="110">
        <v>0</v>
      </c>
      <c r="X211" s="110">
        <v>0</v>
      </c>
      <c r="Y211" s="110">
        <v>0</v>
      </c>
      <c r="Z211" s="110">
        <v>0</v>
      </c>
      <c r="AA211" s="110">
        <v>0</v>
      </c>
      <c r="AB211" s="110">
        <v>0</v>
      </c>
      <c r="AC211" s="110">
        <v>0</v>
      </c>
      <c r="AD211" s="110">
        <v>0</v>
      </c>
      <c r="AE211" s="110">
        <v>0</v>
      </c>
      <c r="AF211" s="110">
        <v>0</v>
      </c>
      <c r="AG211" s="110">
        <v>0</v>
      </c>
      <c r="AH211" s="110">
        <v>0</v>
      </c>
      <c r="AI211" s="110">
        <v>0</v>
      </c>
      <c r="AJ211" s="110">
        <v>0</v>
      </c>
      <c r="AK211" s="110">
        <v>0</v>
      </c>
      <c r="AL211" s="110">
        <v>0</v>
      </c>
      <c r="AM211" s="110">
        <v>0</v>
      </c>
      <c r="AN211" s="110">
        <v>0</v>
      </c>
      <c r="AO211" s="110">
        <v>0</v>
      </c>
      <c r="AP211" s="110">
        <v>0</v>
      </c>
      <c r="AQ211" s="110">
        <v>0</v>
      </c>
      <c r="AR211" s="110">
        <v>0</v>
      </c>
      <c r="AS211" s="110">
        <v>0</v>
      </c>
      <c r="AT211" s="110">
        <v>0</v>
      </c>
      <c r="AU211" s="110">
        <v>0</v>
      </c>
      <c r="AV211" s="110">
        <v>0</v>
      </c>
      <c r="AW211" s="110">
        <v>0</v>
      </c>
      <c r="AX211" s="110">
        <v>0</v>
      </c>
      <c r="AY211" s="110">
        <v>0</v>
      </c>
    </row>
    <row r="212" spans="1:51">
      <c r="A212" s="109"/>
      <c r="B212" s="119">
        <v>4</v>
      </c>
      <c r="C212" s="106">
        <v>0</v>
      </c>
      <c r="D212" s="110">
        <v>0</v>
      </c>
      <c r="E212" s="110">
        <v>0</v>
      </c>
      <c r="F212" s="110">
        <v>0</v>
      </c>
      <c r="G212" s="110">
        <v>263</v>
      </c>
      <c r="H212" s="110">
        <v>157.22256117687164</v>
      </c>
      <c r="I212" s="110">
        <v>70.912246528509826</v>
      </c>
      <c r="J212" s="110">
        <v>0</v>
      </c>
      <c r="K212" s="110">
        <v>0</v>
      </c>
      <c r="L212" s="110">
        <v>0</v>
      </c>
      <c r="M212" s="110">
        <v>0</v>
      </c>
      <c r="N212" s="110">
        <v>0</v>
      </c>
      <c r="O212" s="110">
        <v>0</v>
      </c>
      <c r="P212" s="110">
        <v>0</v>
      </c>
      <c r="Q212" s="110">
        <v>0</v>
      </c>
      <c r="R212" s="110">
        <v>0</v>
      </c>
      <c r="S212" s="110">
        <v>0</v>
      </c>
      <c r="T212" s="110">
        <v>0</v>
      </c>
      <c r="U212" s="110">
        <v>0</v>
      </c>
      <c r="V212" s="110">
        <v>0</v>
      </c>
      <c r="W212" s="110">
        <v>0</v>
      </c>
      <c r="X212" s="110">
        <v>0</v>
      </c>
      <c r="Y212" s="110">
        <v>0</v>
      </c>
      <c r="Z212" s="110">
        <v>0</v>
      </c>
      <c r="AA212" s="110">
        <v>0</v>
      </c>
      <c r="AB212" s="110">
        <v>0</v>
      </c>
      <c r="AC212" s="110">
        <v>0</v>
      </c>
      <c r="AD212" s="110">
        <v>0</v>
      </c>
      <c r="AE212" s="110">
        <v>0</v>
      </c>
      <c r="AF212" s="110">
        <v>0</v>
      </c>
      <c r="AG212" s="110">
        <v>0</v>
      </c>
      <c r="AH212" s="110">
        <v>0</v>
      </c>
      <c r="AI212" s="110">
        <v>0</v>
      </c>
      <c r="AJ212" s="110">
        <v>0</v>
      </c>
      <c r="AK212" s="110">
        <v>0</v>
      </c>
      <c r="AL212" s="110">
        <v>0</v>
      </c>
      <c r="AM212" s="110">
        <v>0</v>
      </c>
      <c r="AN212" s="110">
        <v>0</v>
      </c>
      <c r="AO212" s="110">
        <v>0</v>
      </c>
      <c r="AP212" s="110">
        <v>0</v>
      </c>
      <c r="AQ212" s="110">
        <v>0</v>
      </c>
      <c r="AR212" s="110">
        <v>0</v>
      </c>
      <c r="AS212" s="110">
        <v>0</v>
      </c>
      <c r="AT212" s="110">
        <v>0</v>
      </c>
      <c r="AU212" s="110">
        <v>0</v>
      </c>
      <c r="AV212" s="110">
        <v>0</v>
      </c>
      <c r="AW212" s="110">
        <v>0</v>
      </c>
      <c r="AX212" s="110">
        <v>0</v>
      </c>
      <c r="AY212" s="110">
        <v>0</v>
      </c>
    </row>
    <row r="213" spans="1:51">
      <c r="A213" s="109"/>
      <c r="B213" s="119">
        <v>5</v>
      </c>
      <c r="C213" s="106">
        <v>0</v>
      </c>
      <c r="D213" s="110">
        <v>0</v>
      </c>
      <c r="E213" s="110">
        <v>0</v>
      </c>
      <c r="F213" s="110">
        <v>0</v>
      </c>
      <c r="G213" s="110">
        <v>0</v>
      </c>
      <c r="H213" s="110">
        <v>96.777438823128378</v>
      </c>
      <c r="I213" s="110">
        <v>235.08775347149017</v>
      </c>
      <c r="J213" s="110">
        <v>268</v>
      </c>
      <c r="K213" s="110">
        <v>268.76594607867827</v>
      </c>
      <c r="L213" s="110">
        <v>254.07369353104008</v>
      </c>
      <c r="M213" s="110">
        <v>168.74937172327381</v>
      </c>
      <c r="N213" s="110">
        <v>126.35814356837618</v>
      </c>
      <c r="O213" s="110">
        <v>135.39193866473317</v>
      </c>
      <c r="P213" s="110">
        <v>105.76317003501188</v>
      </c>
      <c r="Q213" s="110">
        <v>150.87354810580837</v>
      </c>
      <c r="R213" s="110">
        <v>173.07697103786961</v>
      </c>
      <c r="S213" s="110">
        <v>220.33580641108654</v>
      </c>
      <c r="T213" s="110">
        <v>213.25034910062089</v>
      </c>
      <c r="U213" s="110">
        <v>206.01752753172707</v>
      </c>
      <c r="V213" s="110">
        <v>181.72333671684476</v>
      </c>
      <c r="W213" s="110">
        <v>180.21078803785582</v>
      </c>
      <c r="X213" s="110">
        <v>106.37468793450543</v>
      </c>
      <c r="Y213" s="110">
        <v>119.18472740401785</v>
      </c>
      <c r="Z213" s="110">
        <v>96.107982121040891</v>
      </c>
      <c r="AA213" s="110">
        <v>105.85082094061372</v>
      </c>
      <c r="AB213" s="110">
        <v>75.244038553424332</v>
      </c>
      <c r="AC213" s="110">
        <v>106.25063041800834</v>
      </c>
      <c r="AD213" s="110">
        <v>135.62189222274642</v>
      </c>
      <c r="AE213" s="110">
        <v>213.29448632007478</v>
      </c>
      <c r="AF213" s="110">
        <v>192.64250518900911</v>
      </c>
      <c r="AG213" s="110">
        <v>168.94722258827778</v>
      </c>
      <c r="AH213" s="110">
        <v>183.59681307950081</v>
      </c>
      <c r="AI213" s="110">
        <v>172.36660415434562</v>
      </c>
      <c r="AJ213" s="110">
        <v>185.89755508912501</v>
      </c>
      <c r="AK213" s="110">
        <v>243.7860160816137</v>
      </c>
      <c r="AL213" s="110">
        <v>284.02409920926937</v>
      </c>
      <c r="AM213" s="110">
        <v>264.6804435046983</v>
      </c>
      <c r="AN213" s="110">
        <v>184.91463598988295</v>
      </c>
      <c r="AO213" s="110">
        <v>229.63889504666787</v>
      </c>
      <c r="AP213" s="110">
        <v>190.29622261575801</v>
      </c>
      <c r="AQ213" s="110">
        <v>200.95899274229834</v>
      </c>
      <c r="AR213" s="110">
        <v>157.34604536174305</v>
      </c>
      <c r="AS213" s="110">
        <v>165.17154506355456</v>
      </c>
      <c r="AT213" s="110">
        <v>187.78997092845492</v>
      </c>
      <c r="AU213" s="110">
        <v>244.31008867106522</v>
      </c>
      <c r="AV213" s="110">
        <v>272.28212301768565</v>
      </c>
      <c r="AW213" s="110">
        <v>263.0798167497411</v>
      </c>
      <c r="AX213" s="110">
        <v>252.55539728597873</v>
      </c>
      <c r="AY213" s="110">
        <v>215.9096778674139</v>
      </c>
    </row>
    <row r="214" spans="1:51">
      <c r="A214" s="109"/>
      <c r="B214" s="119">
        <v>6</v>
      </c>
      <c r="C214" s="106">
        <v>0</v>
      </c>
      <c r="D214" s="110">
        <v>0</v>
      </c>
      <c r="E214" s="110">
        <v>0</v>
      </c>
      <c r="F214" s="110">
        <v>0</v>
      </c>
      <c r="G214" s="110">
        <v>0</v>
      </c>
      <c r="H214" s="110">
        <v>0</v>
      </c>
      <c r="I214" s="110">
        <v>0</v>
      </c>
      <c r="J214" s="110">
        <v>0</v>
      </c>
      <c r="K214" s="110">
        <v>24.234053921321738</v>
      </c>
      <c r="L214" s="110">
        <v>28.926306468959936</v>
      </c>
      <c r="M214" s="110">
        <v>81.250628276726189</v>
      </c>
      <c r="N214" s="110">
        <v>117.64185643162382</v>
      </c>
      <c r="O214" s="110">
        <v>138.60806133526683</v>
      </c>
      <c r="P214" s="110">
        <v>166.23682996498812</v>
      </c>
      <c r="Q214" s="110">
        <v>127.12645189419163</v>
      </c>
      <c r="R214" s="110">
        <v>154.92302896213039</v>
      </c>
      <c r="S214" s="110">
        <v>105.66419358891348</v>
      </c>
      <c r="T214" s="110">
        <v>82.749650899379091</v>
      </c>
      <c r="U214" s="110">
        <v>80.982472468272945</v>
      </c>
      <c r="V214" s="110">
        <v>89.27666328315523</v>
      </c>
      <c r="W214" s="110">
        <v>112.78921196214419</v>
      </c>
      <c r="X214" s="110">
        <v>103.62531206549457</v>
      </c>
      <c r="Y214" s="110">
        <v>146.81527259598215</v>
      </c>
      <c r="Z214" s="110">
        <v>148.89201787895911</v>
      </c>
      <c r="AA214" s="110">
        <v>153.14917905938628</v>
      </c>
      <c r="AB214" s="110">
        <v>154.75596144657567</v>
      </c>
      <c r="AC214" s="110">
        <v>178.74936958199166</v>
      </c>
      <c r="AD214" s="110">
        <v>141.37810777725358</v>
      </c>
      <c r="AE214" s="110">
        <v>108.70551367992522</v>
      </c>
      <c r="AF214" s="110">
        <v>116.3574948109909</v>
      </c>
      <c r="AG214" s="110">
        <v>106.05277741172223</v>
      </c>
      <c r="AH214" s="110">
        <v>114.40318692049921</v>
      </c>
      <c r="AI214" s="110">
        <v>111.63339584565438</v>
      </c>
      <c r="AJ214" s="110">
        <v>106.10244491087499</v>
      </c>
      <c r="AK214" s="110">
        <v>110.21398391838629</v>
      </c>
      <c r="AL214" s="110">
        <v>65.975900790730662</v>
      </c>
      <c r="AM214" s="110">
        <v>37.319556495301711</v>
      </c>
      <c r="AN214" s="110">
        <v>53.085364010117054</v>
      </c>
      <c r="AO214" s="110">
        <v>98.361104953332131</v>
      </c>
      <c r="AP214" s="110">
        <v>74.703777384241988</v>
      </c>
      <c r="AQ214" s="110">
        <v>95.041007257701679</v>
      </c>
      <c r="AR214" s="110">
        <v>94.653954638256934</v>
      </c>
      <c r="AS214" s="110">
        <v>127.82845493644544</v>
      </c>
      <c r="AT214" s="110">
        <v>115.21002907154507</v>
      </c>
      <c r="AU214" s="110">
        <v>96.68991132893477</v>
      </c>
      <c r="AV214" s="110">
        <v>61.717876982314351</v>
      </c>
      <c r="AW214" s="110">
        <v>56.920183250258923</v>
      </c>
      <c r="AX214" s="110">
        <v>52.444602714021265</v>
      </c>
      <c r="AY214" s="110">
        <v>69.090322132586081</v>
      </c>
    </row>
    <row r="215" spans="1:51">
      <c r="A215" s="109"/>
      <c r="B215" s="119">
        <v>7</v>
      </c>
      <c r="C215" s="106">
        <v>0</v>
      </c>
      <c r="D215" s="110">
        <v>0</v>
      </c>
      <c r="E215" s="110">
        <v>0</v>
      </c>
      <c r="F215" s="110">
        <v>0</v>
      </c>
      <c r="G215" s="110">
        <v>0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0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</row>
    <row r="216" spans="1:51">
      <c r="A216" s="109"/>
      <c r="B216" s="119">
        <v>8</v>
      </c>
      <c r="C216" s="106">
        <v>0</v>
      </c>
      <c r="D216" s="110">
        <v>0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10">
        <v>0</v>
      </c>
      <c r="L216" s="110">
        <v>0</v>
      </c>
      <c r="M216" s="110">
        <v>0</v>
      </c>
      <c r="N216" s="110">
        <v>0</v>
      </c>
      <c r="O216" s="110">
        <v>0</v>
      </c>
      <c r="P216" s="110">
        <v>0</v>
      </c>
      <c r="Q216" s="110">
        <v>0</v>
      </c>
      <c r="R216" s="110">
        <v>0</v>
      </c>
      <c r="S216" s="110">
        <v>0</v>
      </c>
      <c r="T216" s="110">
        <v>0</v>
      </c>
      <c r="U216" s="110">
        <v>0</v>
      </c>
      <c r="V216" s="110">
        <v>0</v>
      </c>
      <c r="W216" s="110">
        <v>0</v>
      </c>
      <c r="X216" s="110">
        <v>0</v>
      </c>
      <c r="Y216" s="110">
        <v>0</v>
      </c>
      <c r="Z216" s="110">
        <v>0</v>
      </c>
      <c r="AA216" s="110">
        <v>0</v>
      </c>
      <c r="AB216" s="110">
        <v>0</v>
      </c>
      <c r="AC216" s="110">
        <v>0</v>
      </c>
      <c r="AD216" s="110">
        <v>0</v>
      </c>
      <c r="AE216" s="110">
        <v>0</v>
      </c>
      <c r="AF216" s="110">
        <v>0</v>
      </c>
      <c r="AG216" s="110">
        <v>0</v>
      </c>
      <c r="AH216" s="110">
        <v>0</v>
      </c>
      <c r="AI216" s="110">
        <v>0</v>
      </c>
      <c r="AJ216" s="110">
        <v>0</v>
      </c>
      <c r="AK216" s="110">
        <v>0</v>
      </c>
      <c r="AL216" s="110">
        <v>0</v>
      </c>
      <c r="AM216" s="110">
        <v>0</v>
      </c>
      <c r="AN216" s="110">
        <v>0</v>
      </c>
      <c r="AO216" s="110">
        <v>0</v>
      </c>
      <c r="AP216" s="110">
        <v>0</v>
      </c>
      <c r="AQ216" s="110">
        <v>0</v>
      </c>
      <c r="AR216" s="110">
        <v>0</v>
      </c>
      <c r="AS216" s="110">
        <v>0</v>
      </c>
      <c r="AT216" s="110">
        <v>0</v>
      </c>
      <c r="AU216" s="110">
        <v>0</v>
      </c>
      <c r="AV216" s="110">
        <v>0</v>
      </c>
      <c r="AW216" s="110">
        <v>0</v>
      </c>
      <c r="AX216" s="110">
        <v>0</v>
      </c>
      <c r="AY216" s="110">
        <v>0</v>
      </c>
    </row>
    <row r="217" spans="1:51">
      <c r="A217" s="109"/>
      <c r="B217" s="119">
        <v>9</v>
      </c>
      <c r="C217" s="106">
        <v>0</v>
      </c>
      <c r="D217" s="110">
        <v>0</v>
      </c>
      <c r="E217" s="110">
        <v>0</v>
      </c>
      <c r="F217" s="110">
        <v>0</v>
      </c>
      <c r="G217" s="110">
        <v>0</v>
      </c>
      <c r="H217" s="110">
        <v>0</v>
      </c>
      <c r="I217" s="110">
        <v>0</v>
      </c>
      <c r="J217" s="110">
        <v>0</v>
      </c>
      <c r="K217" s="110">
        <v>0</v>
      </c>
      <c r="L217" s="110">
        <v>0</v>
      </c>
      <c r="M217" s="110">
        <v>0</v>
      </c>
      <c r="N217" s="110">
        <v>0</v>
      </c>
      <c r="O217" s="110">
        <v>0</v>
      </c>
      <c r="P217" s="110">
        <v>0</v>
      </c>
      <c r="Q217" s="110">
        <v>0</v>
      </c>
      <c r="R217" s="110">
        <v>0</v>
      </c>
      <c r="S217" s="110">
        <v>0</v>
      </c>
      <c r="T217" s="110">
        <v>0</v>
      </c>
      <c r="U217" s="110">
        <v>0</v>
      </c>
      <c r="V217" s="110">
        <v>0</v>
      </c>
      <c r="W217" s="110">
        <v>0</v>
      </c>
      <c r="X217" s="110">
        <v>0</v>
      </c>
      <c r="Y217" s="110">
        <v>0</v>
      </c>
      <c r="Z217" s="110">
        <v>0</v>
      </c>
      <c r="AA217" s="110">
        <v>0</v>
      </c>
      <c r="AB217" s="110">
        <v>0</v>
      </c>
      <c r="AC217" s="110">
        <v>0</v>
      </c>
      <c r="AD217" s="110">
        <v>0</v>
      </c>
      <c r="AE217" s="110">
        <v>0</v>
      </c>
      <c r="AF217" s="110">
        <v>0</v>
      </c>
      <c r="AG217" s="110">
        <v>0</v>
      </c>
      <c r="AH217" s="110">
        <v>0</v>
      </c>
      <c r="AI217" s="110">
        <v>0</v>
      </c>
      <c r="AJ217" s="110">
        <v>0</v>
      </c>
      <c r="AK217" s="110">
        <v>0</v>
      </c>
      <c r="AL217" s="110">
        <v>0</v>
      </c>
      <c r="AM217" s="110">
        <v>0</v>
      </c>
      <c r="AN217" s="110">
        <v>0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  <c r="AU217" s="110">
        <v>0</v>
      </c>
      <c r="AV217" s="110">
        <v>0</v>
      </c>
      <c r="AW217" s="110">
        <v>0</v>
      </c>
      <c r="AX217" s="110">
        <v>0</v>
      </c>
      <c r="AY217" s="110">
        <v>0</v>
      </c>
    </row>
    <row r="218" spans="1:51">
      <c r="A218" s="109"/>
      <c r="B218" s="119">
        <v>10</v>
      </c>
      <c r="C218" s="106">
        <v>0</v>
      </c>
      <c r="D218" s="110">
        <v>0</v>
      </c>
      <c r="E218" s="110">
        <v>0</v>
      </c>
      <c r="F218" s="110">
        <v>0</v>
      </c>
      <c r="G218" s="110">
        <v>0</v>
      </c>
      <c r="H218" s="110">
        <v>0</v>
      </c>
      <c r="I218" s="110">
        <v>0</v>
      </c>
      <c r="J218" s="110">
        <v>0</v>
      </c>
      <c r="K218" s="110">
        <v>0</v>
      </c>
      <c r="L218" s="110">
        <v>0</v>
      </c>
      <c r="M218" s="110">
        <v>0</v>
      </c>
      <c r="N218" s="110">
        <v>0</v>
      </c>
      <c r="O218" s="110">
        <v>0</v>
      </c>
      <c r="P218" s="110">
        <v>0</v>
      </c>
      <c r="Q218" s="110">
        <v>0</v>
      </c>
      <c r="R218" s="110">
        <v>0</v>
      </c>
      <c r="S218" s="110">
        <v>0</v>
      </c>
      <c r="T218" s="110">
        <v>0</v>
      </c>
      <c r="U218" s="110">
        <v>0</v>
      </c>
      <c r="V218" s="110">
        <v>0</v>
      </c>
      <c r="W218" s="110">
        <v>0</v>
      </c>
      <c r="X218" s="110">
        <v>0</v>
      </c>
      <c r="Y218" s="110">
        <v>0</v>
      </c>
      <c r="Z218" s="110">
        <v>0</v>
      </c>
      <c r="AA218" s="110">
        <v>0</v>
      </c>
      <c r="AB218" s="110">
        <v>0</v>
      </c>
      <c r="AC218" s="110">
        <v>0</v>
      </c>
      <c r="AD218" s="110">
        <v>0</v>
      </c>
      <c r="AE218" s="110">
        <v>0</v>
      </c>
      <c r="AF218" s="110">
        <v>0</v>
      </c>
      <c r="AG218" s="110">
        <v>0</v>
      </c>
      <c r="AH218" s="110">
        <v>0</v>
      </c>
      <c r="AI218" s="110">
        <v>0</v>
      </c>
      <c r="AJ218" s="110">
        <v>0</v>
      </c>
      <c r="AK218" s="110">
        <v>0</v>
      </c>
      <c r="AL218" s="110">
        <v>0</v>
      </c>
      <c r="AM218" s="110">
        <v>0</v>
      </c>
      <c r="AN218" s="110">
        <v>0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  <c r="AU218" s="110">
        <v>0</v>
      </c>
      <c r="AV218" s="110">
        <v>0</v>
      </c>
      <c r="AW218" s="110">
        <v>0</v>
      </c>
      <c r="AX218" s="110">
        <v>0</v>
      </c>
      <c r="AY218" s="110">
        <v>0</v>
      </c>
    </row>
    <row r="219" spans="1:51">
      <c r="A219" s="109"/>
      <c r="B219" s="119">
        <v>11</v>
      </c>
      <c r="C219" s="106">
        <v>0</v>
      </c>
      <c r="D219" s="110">
        <v>0</v>
      </c>
      <c r="E219" s="110">
        <v>0</v>
      </c>
      <c r="F219" s="110">
        <v>0</v>
      </c>
      <c r="G219" s="110">
        <v>0</v>
      </c>
      <c r="H219" s="110">
        <v>0</v>
      </c>
      <c r="I219" s="110">
        <v>0</v>
      </c>
      <c r="J219" s="110">
        <v>0</v>
      </c>
      <c r="K219" s="110">
        <v>0</v>
      </c>
      <c r="L219" s="110">
        <v>0</v>
      </c>
      <c r="M219" s="110">
        <v>0</v>
      </c>
      <c r="N219" s="110">
        <v>0</v>
      </c>
      <c r="O219" s="110">
        <v>0</v>
      </c>
      <c r="P219" s="110">
        <v>0</v>
      </c>
      <c r="Q219" s="110">
        <v>0</v>
      </c>
      <c r="R219" s="110">
        <v>0</v>
      </c>
      <c r="S219" s="110">
        <v>0</v>
      </c>
      <c r="T219" s="110">
        <v>0</v>
      </c>
      <c r="U219" s="110">
        <v>0</v>
      </c>
      <c r="V219" s="110">
        <v>0</v>
      </c>
      <c r="W219" s="110">
        <v>0</v>
      </c>
      <c r="X219" s="110">
        <v>0</v>
      </c>
      <c r="Y219" s="110">
        <v>0</v>
      </c>
      <c r="Z219" s="110">
        <v>0</v>
      </c>
      <c r="AA219" s="110">
        <v>0</v>
      </c>
      <c r="AB219" s="110">
        <v>0</v>
      </c>
      <c r="AC219" s="110">
        <v>0</v>
      </c>
      <c r="AD219" s="110">
        <v>0</v>
      </c>
      <c r="AE219" s="110">
        <v>0</v>
      </c>
      <c r="AF219" s="110">
        <v>0</v>
      </c>
      <c r="AG219" s="110">
        <v>0</v>
      </c>
      <c r="AH219" s="110">
        <v>0</v>
      </c>
      <c r="AI219" s="110">
        <v>0</v>
      </c>
      <c r="AJ219" s="110">
        <v>0</v>
      </c>
      <c r="AK219" s="110">
        <v>0</v>
      </c>
      <c r="AL219" s="110">
        <v>0</v>
      </c>
      <c r="AM219" s="110">
        <v>0</v>
      </c>
      <c r="AN219" s="110">
        <v>0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  <c r="AU219" s="110">
        <v>0</v>
      </c>
      <c r="AV219" s="110">
        <v>0</v>
      </c>
      <c r="AW219" s="110">
        <v>0</v>
      </c>
      <c r="AX219" s="110">
        <v>0</v>
      </c>
      <c r="AY219" s="110">
        <v>0</v>
      </c>
    </row>
    <row r="220" spans="1:51">
      <c r="A220" s="109"/>
      <c r="B220" s="119">
        <v>12</v>
      </c>
      <c r="C220" s="106">
        <v>0</v>
      </c>
      <c r="D220" s="110">
        <v>0</v>
      </c>
      <c r="E220" s="110">
        <v>0</v>
      </c>
      <c r="F220" s="110">
        <v>0</v>
      </c>
      <c r="G220" s="110">
        <v>0</v>
      </c>
      <c r="H220" s="110">
        <v>0</v>
      </c>
      <c r="I220" s="110">
        <v>0</v>
      </c>
      <c r="J220" s="110">
        <v>0</v>
      </c>
      <c r="K220" s="110">
        <v>0</v>
      </c>
      <c r="L220" s="110">
        <v>0</v>
      </c>
      <c r="M220" s="110">
        <v>0</v>
      </c>
      <c r="N220" s="110">
        <v>0</v>
      </c>
      <c r="O220" s="110">
        <v>0</v>
      </c>
      <c r="P220" s="110">
        <v>0</v>
      </c>
      <c r="Q220" s="110">
        <v>0</v>
      </c>
      <c r="R220" s="110">
        <v>0</v>
      </c>
      <c r="S220" s="110">
        <v>0</v>
      </c>
      <c r="T220" s="110">
        <v>0</v>
      </c>
      <c r="U220" s="110">
        <v>0</v>
      </c>
      <c r="V220" s="110">
        <v>0</v>
      </c>
      <c r="W220" s="110">
        <v>0</v>
      </c>
      <c r="X220" s="110">
        <v>0</v>
      </c>
      <c r="Y220" s="110">
        <v>0</v>
      </c>
      <c r="Z220" s="110">
        <v>0</v>
      </c>
      <c r="AA220" s="110">
        <v>0</v>
      </c>
      <c r="AB220" s="110">
        <v>0</v>
      </c>
      <c r="AC220" s="110">
        <v>0</v>
      </c>
      <c r="AD220" s="110">
        <v>0</v>
      </c>
      <c r="AE220" s="110">
        <v>0</v>
      </c>
      <c r="AF220" s="110">
        <v>0</v>
      </c>
      <c r="AG220" s="110">
        <v>0</v>
      </c>
      <c r="AH220" s="110">
        <v>0</v>
      </c>
      <c r="AI220" s="110">
        <v>0</v>
      </c>
      <c r="AJ220" s="110">
        <v>0</v>
      </c>
      <c r="AK220" s="110">
        <v>0</v>
      </c>
      <c r="AL220" s="110">
        <v>0</v>
      </c>
      <c r="AM220" s="110">
        <v>0</v>
      </c>
      <c r="AN220" s="110">
        <v>0</v>
      </c>
      <c r="AO220" s="110">
        <v>0</v>
      </c>
      <c r="AP220" s="110">
        <v>0</v>
      </c>
      <c r="AQ220" s="110">
        <v>0</v>
      </c>
      <c r="AR220" s="110">
        <v>0</v>
      </c>
      <c r="AS220" s="110">
        <v>0</v>
      </c>
      <c r="AT220" s="110">
        <v>0</v>
      </c>
      <c r="AU220" s="110">
        <v>0</v>
      </c>
      <c r="AV220" s="110">
        <v>0</v>
      </c>
      <c r="AW220" s="110">
        <v>0</v>
      </c>
      <c r="AX220" s="110">
        <v>0</v>
      </c>
      <c r="AY220" s="110">
        <v>0</v>
      </c>
    </row>
    <row r="221" spans="1:51">
      <c r="A221" s="109"/>
      <c r="B221" s="120">
        <v>13</v>
      </c>
      <c r="C221" s="106">
        <v>0</v>
      </c>
      <c r="D221" s="110">
        <v>0</v>
      </c>
      <c r="E221" s="110">
        <v>0</v>
      </c>
      <c r="F221" s="110">
        <v>0</v>
      </c>
      <c r="G221" s="110">
        <v>0</v>
      </c>
      <c r="H221" s="110">
        <v>0</v>
      </c>
      <c r="I221" s="110">
        <v>0</v>
      </c>
      <c r="J221" s="110">
        <v>0</v>
      </c>
      <c r="K221" s="110">
        <v>0</v>
      </c>
      <c r="L221" s="110">
        <v>0</v>
      </c>
      <c r="M221" s="110">
        <v>0</v>
      </c>
      <c r="N221" s="110">
        <v>0</v>
      </c>
      <c r="O221" s="110">
        <v>0</v>
      </c>
      <c r="P221" s="110">
        <v>0</v>
      </c>
      <c r="Q221" s="110">
        <v>0</v>
      </c>
      <c r="R221" s="110">
        <v>0</v>
      </c>
      <c r="S221" s="110">
        <v>0</v>
      </c>
      <c r="T221" s="110">
        <v>0</v>
      </c>
      <c r="U221" s="110">
        <v>0</v>
      </c>
      <c r="V221" s="110">
        <v>0</v>
      </c>
      <c r="W221" s="110">
        <v>0</v>
      </c>
      <c r="X221" s="110">
        <v>0</v>
      </c>
      <c r="Y221" s="110">
        <v>0</v>
      </c>
      <c r="Z221" s="110">
        <v>0</v>
      </c>
      <c r="AA221" s="110">
        <v>0</v>
      </c>
      <c r="AB221" s="110">
        <v>0</v>
      </c>
      <c r="AC221" s="110">
        <v>0</v>
      </c>
      <c r="AD221" s="110">
        <v>0</v>
      </c>
      <c r="AE221" s="110">
        <v>0</v>
      </c>
      <c r="AF221" s="110">
        <v>0</v>
      </c>
      <c r="AG221" s="110">
        <v>0</v>
      </c>
      <c r="AH221" s="110">
        <v>0</v>
      </c>
      <c r="AI221" s="110">
        <v>0</v>
      </c>
      <c r="AJ221" s="110">
        <v>0</v>
      </c>
      <c r="AK221" s="110">
        <v>0</v>
      </c>
      <c r="AL221" s="110">
        <v>0</v>
      </c>
      <c r="AM221" s="110">
        <v>0</v>
      </c>
      <c r="AN221" s="110">
        <v>0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  <c r="AU221" s="110">
        <v>0</v>
      </c>
      <c r="AV221" s="110">
        <v>0</v>
      </c>
      <c r="AW221" s="110">
        <v>0</v>
      </c>
      <c r="AX221" s="110">
        <v>0</v>
      </c>
      <c r="AY221" s="110">
        <v>0</v>
      </c>
    </row>
    <row r="222" spans="1:51">
      <c r="A222" s="109"/>
      <c r="B222" s="120">
        <v>14</v>
      </c>
      <c r="C222" s="106">
        <v>0</v>
      </c>
      <c r="D222" s="110">
        <v>0</v>
      </c>
      <c r="E222" s="110">
        <v>0</v>
      </c>
      <c r="F222" s="110">
        <v>0</v>
      </c>
      <c r="G222" s="110">
        <v>0</v>
      </c>
      <c r="H222" s="110">
        <v>0</v>
      </c>
      <c r="I222" s="110">
        <v>0</v>
      </c>
      <c r="J222" s="110">
        <v>0</v>
      </c>
      <c r="K222" s="110">
        <v>0</v>
      </c>
      <c r="L222" s="110">
        <v>0</v>
      </c>
      <c r="M222" s="110">
        <v>0</v>
      </c>
      <c r="N222" s="110">
        <v>0</v>
      </c>
      <c r="O222" s="110">
        <v>0</v>
      </c>
      <c r="P222" s="110">
        <v>0</v>
      </c>
      <c r="Q222" s="110">
        <v>0</v>
      </c>
      <c r="R222" s="110">
        <v>0</v>
      </c>
      <c r="S222" s="110">
        <v>0</v>
      </c>
      <c r="T222" s="110">
        <v>0</v>
      </c>
      <c r="U222" s="110">
        <v>0</v>
      </c>
      <c r="V222" s="110">
        <v>0</v>
      </c>
      <c r="W222" s="110">
        <v>0</v>
      </c>
      <c r="X222" s="110">
        <v>0</v>
      </c>
      <c r="Y222" s="110">
        <v>0</v>
      </c>
      <c r="Z222" s="110">
        <v>0</v>
      </c>
      <c r="AA222" s="110">
        <v>0</v>
      </c>
      <c r="AB222" s="110">
        <v>0</v>
      </c>
      <c r="AC222" s="110">
        <v>0</v>
      </c>
      <c r="AD222" s="110">
        <v>0</v>
      </c>
      <c r="AE222" s="110">
        <v>0</v>
      </c>
      <c r="AF222" s="110">
        <v>0</v>
      </c>
      <c r="AG222" s="110">
        <v>0</v>
      </c>
      <c r="AH222" s="110">
        <v>0</v>
      </c>
      <c r="AI222" s="110">
        <v>0</v>
      </c>
      <c r="AJ222" s="110">
        <v>0</v>
      </c>
      <c r="AK222" s="110">
        <v>0</v>
      </c>
      <c r="AL222" s="110">
        <v>0</v>
      </c>
      <c r="AM222" s="110">
        <v>0</v>
      </c>
      <c r="AN222" s="110">
        <v>0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  <c r="AU222" s="110">
        <v>0</v>
      </c>
      <c r="AV222" s="110">
        <v>0</v>
      </c>
      <c r="AW222" s="110">
        <v>0</v>
      </c>
      <c r="AX222" s="110">
        <v>0</v>
      </c>
      <c r="AY222" s="110">
        <v>0</v>
      </c>
    </row>
    <row r="223" spans="1:51">
      <c r="A223" s="109"/>
      <c r="B223" s="120">
        <v>15</v>
      </c>
      <c r="C223" s="106">
        <v>0</v>
      </c>
      <c r="D223" s="110">
        <v>0</v>
      </c>
      <c r="E223" s="110">
        <v>0</v>
      </c>
      <c r="F223" s="110">
        <v>0</v>
      </c>
      <c r="G223" s="110">
        <v>0</v>
      </c>
      <c r="H223" s="110">
        <v>0</v>
      </c>
      <c r="I223" s="110">
        <v>0</v>
      </c>
      <c r="J223" s="110">
        <v>0</v>
      </c>
      <c r="K223" s="110">
        <v>0</v>
      </c>
      <c r="L223" s="110">
        <v>0</v>
      </c>
      <c r="M223" s="110">
        <v>0</v>
      </c>
      <c r="N223" s="110">
        <v>0</v>
      </c>
      <c r="O223" s="110">
        <v>0</v>
      </c>
      <c r="P223" s="110">
        <v>0</v>
      </c>
      <c r="Q223" s="110">
        <v>0</v>
      </c>
      <c r="R223" s="110">
        <v>0</v>
      </c>
      <c r="S223" s="110">
        <v>0</v>
      </c>
      <c r="T223" s="110">
        <v>0</v>
      </c>
      <c r="U223" s="110">
        <v>0</v>
      </c>
      <c r="V223" s="110">
        <v>0</v>
      </c>
      <c r="W223" s="110">
        <v>0</v>
      </c>
      <c r="X223" s="110">
        <v>0</v>
      </c>
      <c r="Y223" s="110">
        <v>0</v>
      </c>
      <c r="Z223" s="110">
        <v>0</v>
      </c>
      <c r="AA223" s="110">
        <v>0</v>
      </c>
      <c r="AB223" s="110">
        <v>0</v>
      </c>
      <c r="AC223" s="110">
        <v>0</v>
      </c>
      <c r="AD223" s="110">
        <v>0</v>
      </c>
      <c r="AE223" s="110">
        <v>0</v>
      </c>
      <c r="AF223" s="110">
        <v>0</v>
      </c>
      <c r="AG223" s="110">
        <v>0</v>
      </c>
      <c r="AH223" s="110">
        <v>0</v>
      </c>
      <c r="AI223" s="110">
        <v>0</v>
      </c>
      <c r="AJ223" s="110">
        <v>0</v>
      </c>
      <c r="AK223" s="110">
        <v>0</v>
      </c>
      <c r="AL223" s="110">
        <v>0</v>
      </c>
      <c r="AM223" s="110">
        <v>0</v>
      </c>
      <c r="AN223" s="11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  <c r="AU223" s="110">
        <v>0</v>
      </c>
      <c r="AV223" s="110">
        <v>0</v>
      </c>
      <c r="AW223" s="110">
        <v>0</v>
      </c>
      <c r="AX223" s="110">
        <v>0</v>
      </c>
      <c r="AY223" s="110">
        <v>0</v>
      </c>
    </row>
    <row r="224" spans="1:51">
      <c r="A224" s="109"/>
      <c r="B224" s="120">
        <v>16</v>
      </c>
      <c r="C224" s="106">
        <v>0</v>
      </c>
      <c r="D224" s="110">
        <v>0</v>
      </c>
      <c r="E224" s="110">
        <v>0</v>
      </c>
      <c r="F224" s="110">
        <v>0</v>
      </c>
      <c r="G224" s="110">
        <v>0</v>
      </c>
      <c r="H224" s="110">
        <v>0</v>
      </c>
      <c r="I224" s="110">
        <v>0</v>
      </c>
      <c r="J224" s="110">
        <v>0</v>
      </c>
      <c r="K224" s="110">
        <v>0</v>
      </c>
      <c r="L224" s="110">
        <v>0</v>
      </c>
      <c r="M224" s="110">
        <v>0</v>
      </c>
      <c r="N224" s="110">
        <v>0</v>
      </c>
      <c r="O224" s="110">
        <v>0</v>
      </c>
      <c r="P224" s="110">
        <v>0</v>
      </c>
      <c r="Q224" s="110">
        <v>0</v>
      </c>
      <c r="R224" s="110">
        <v>0</v>
      </c>
      <c r="S224" s="110">
        <v>0</v>
      </c>
      <c r="T224" s="110">
        <v>0</v>
      </c>
      <c r="U224" s="110">
        <v>0</v>
      </c>
      <c r="V224" s="110">
        <v>0</v>
      </c>
      <c r="W224" s="110">
        <v>0</v>
      </c>
      <c r="X224" s="110">
        <v>0</v>
      </c>
      <c r="Y224" s="110">
        <v>0</v>
      </c>
      <c r="Z224" s="110">
        <v>0</v>
      </c>
      <c r="AA224" s="110">
        <v>0</v>
      </c>
      <c r="AB224" s="110">
        <v>0</v>
      </c>
      <c r="AC224" s="110">
        <v>0</v>
      </c>
      <c r="AD224" s="110">
        <v>0</v>
      </c>
      <c r="AE224" s="110">
        <v>0</v>
      </c>
      <c r="AF224" s="110">
        <v>0</v>
      </c>
      <c r="AG224" s="110">
        <v>0</v>
      </c>
      <c r="AH224" s="110">
        <v>0</v>
      </c>
      <c r="AI224" s="110">
        <v>0</v>
      </c>
      <c r="AJ224" s="110">
        <v>0</v>
      </c>
      <c r="AK224" s="110">
        <v>0</v>
      </c>
      <c r="AL224" s="110">
        <v>0</v>
      </c>
      <c r="AM224" s="110">
        <v>0</v>
      </c>
      <c r="AN224" s="110">
        <v>0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  <c r="AU224" s="110">
        <v>0</v>
      </c>
      <c r="AV224" s="110">
        <v>0</v>
      </c>
      <c r="AW224" s="110">
        <v>0</v>
      </c>
      <c r="AX224" s="110">
        <v>0</v>
      </c>
      <c r="AY224" s="110">
        <v>0</v>
      </c>
    </row>
    <row r="225" spans="1:51">
      <c r="A225" s="109"/>
      <c r="B225" s="120">
        <v>17</v>
      </c>
      <c r="C225" s="106">
        <v>0</v>
      </c>
      <c r="D225" s="110">
        <v>0</v>
      </c>
      <c r="E225" s="110">
        <v>0</v>
      </c>
      <c r="F225" s="110">
        <v>0</v>
      </c>
      <c r="G225" s="110">
        <v>0</v>
      </c>
      <c r="H225" s="110">
        <v>0</v>
      </c>
      <c r="I225" s="110">
        <v>0</v>
      </c>
      <c r="J225" s="110">
        <v>0</v>
      </c>
      <c r="K225" s="110">
        <v>0</v>
      </c>
      <c r="L225" s="110">
        <v>0</v>
      </c>
      <c r="M225" s="110">
        <v>0</v>
      </c>
      <c r="N225" s="110">
        <v>0</v>
      </c>
      <c r="O225" s="110">
        <v>0</v>
      </c>
      <c r="P225" s="110">
        <v>0</v>
      </c>
      <c r="Q225" s="110">
        <v>0</v>
      </c>
      <c r="R225" s="110">
        <v>0</v>
      </c>
      <c r="S225" s="110">
        <v>0</v>
      </c>
      <c r="T225" s="110">
        <v>0</v>
      </c>
      <c r="U225" s="110">
        <v>0</v>
      </c>
      <c r="V225" s="110">
        <v>0</v>
      </c>
      <c r="W225" s="110">
        <v>0</v>
      </c>
      <c r="X225" s="110">
        <v>0</v>
      </c>
      <c r="Y225" s="110">
        <v>0</v>
      </c>
      <c r="Z225" s="110">
        <v>0</v>
      </c>
      <c r="AA225" s="110">
        <v>0</v>
      </c>
      <c r="AB225" s="110">
        <v>0</v>
      </c>
      <c r="AC225" s="110">
        <v>0</v>
      </c>
      <c r="AD225" s="110">
        <v>0</v>
      </c>
      <c r="AE225" s="110">
        <v>0</v>
      </c>
      <c r="AF225" s="110">
        <v>0</v>
      </c>
      <c r="AG225" s="110">
        <v>0</v>
      </c>
      <c r="AH225" s="110">
        <v>0</v>
      </c>
      <c r="AI225" s="110">
        <v>0</v>
      </c>
      <c r="AJ225" s="110">
        <v>0</v>
      </c>
      <c r="AK225" s="110">
        <v>0</v>
      </c>
      <c r="AL225" s="110">
        <v>0</v>
      </c>
      <c r="AM225" s="110">
        <v>0</v>
      </c>
      <c r="AN225" s="110">
        <v>0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  <c r="AU225" s="110">
        <v>0</v>
      </c>
      <c r="AV225" s="110">
        <v>0</v>
      </c>
      <c r="AW225" s="110">
        <v>0</v>
      </c>
      <c r="AX225" s="110">
        <v>0</v>
      </c>
      <c r="AY225" s="110">
        <v>0</v>
      </c>
    </row>
    <row r="226" spans="1:51">
      <c r="A226" s="109"/>
      <c r="B226" s="120">
        <v>18</v>
      </c>
      <c r="C226" s="106">
        <v>0</v>
      </c>
      <c r="D226" s="110">
        <v>0</v>
      </c>
      <c r="E226" s="110">
        <v>0</v>
      </c>
      <c r="F226" s="110">
        <v>0</v>
      </c>
      <c r="G226" s="110">
        <v>0</v>
      </c>
      <c r="H226" s="110">
        <v>0</v>
      </c>
      <c r="I226" s="110">
        <v>0</v>
      </c>
      <c r="J226" s="110">
        <v>0</v>
      </c>
      <c r="K226" s="110">
        <v>0</v>
      </c>
      <c r="L226" s="110">
        <v>0</v>
      </c>
      <c r="M226" s="110">
        <v>0</v>
      </c>
      <c r="N226" s="110">
        <v>0</v>
      </c>
      <c r="O226" s="110">
        <v>0</v>
      </c>
      <c r="P226" s="110">
        <v>0</v>
      </c>
      <c r="Q226" s="110">
        <v>0</v>
      </c>
      <c r="R226" s="110">
        <v>0</v>
      </c>
      <c r="S226" s="110">
        <v>0</v>
      </c>
      <c r="T226" s="110">
        <v>0</v>
      </c>
      <c r="U226" s="110">
        <v>0</v>
      </c>
      <c r="V226" s="110">
        <v>0</v>
      </c>
      <c r="W226" s="110">
        <v>0</v>
      </c>
      <c r="X226" s="110">
        <v>0</v>
      </c>
      <c r="Y226" s="110">
        <v>0</v>
      </c>
      <c r="Z226" s="110">
        <v>0</v>
      </c>
      <c r="AA226" s="110">
        <v>0</v>
      </c>
      <c r="AB226" s="110">
        <v>0</v>
      </c>
      <c r="AC226" s="110">
        <v>0</v>
      </c>
      <c r="AD226" s="110">
        <v>0</v>
      </c>
      <c r="AE226" s="110">
        <v>0</v>
      </c>
      <c r="AF226" s="110">
        <v>0</v>
      </c>
      <c r="AG226" s="110">
        <v>0</v>
      </c>
      <c r="AH226" s="110">
        <v>0</v>
      </c>
      <c r="AI226" s="110">
        <v>0</v>
      </c>
      <c r="AJ226" s="110">
        <v>0</v>
      </c>
      <c r="AK226" s="110">
        <v>0</v>
      </c>
      <c r="AL226" s="110">
        <v>0</v>
      </c>
      <c r="AM226" s="110">
        <v>0</v>
      </c>
      <c r="AN226" s="110">
        <v>0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  <c r="AU226" s="110">
        <v>0</v>
      </c>
      <c r="AV226" s="110">
        <v>0</v>
      </c>
      <c r="AW226" s="110">
        <v>0</v>
      </c>
      <c r="AX226" s="110">
        <v>0</v>
      </c>
      <c r="AY226" s="110">
        <v>0</v>
      </c>
    </row>
    <row r="227" spans="1:51">
      <c r="A227" s="109"/>
      <c r="B227" s="120">
        <v>19</v>
      </c>
      <c r="C227" s="106">
        <v>0</v>
      </c>
      <c r="D227" s="110">
        <v>0</v>
      </c>
      <c r="E227" s="110">
        <v>0</v>
      </c>
      <c r="F227" s="110">
        <v>0</v>
      </c>
      <c r="G227" s="110">
        <v>0</v>
      </c>
      <c r="H227" s="110">
        <v>0</v>
      </c>
      <c r="I227" s="110">
        <v>0</v>
      </c>
      <c r="J227" s="110">
        <v>0</v>
      </c>
      <c r="K227" s="110">
        <v>0</v>
      </c>
      <c r="L227" s="110">
        <v>0</v>
      </c>
      <c r="M227" s="110">
        <v>0</v>
      </c>
      <c r="N227" s="110">
        <v>0</v>
      </c>
      <c r="O227" s="110">
        <v>0</v>
      </c>
      <c r="P227" s="110">
        <v>0</v>
      </c>
      <c r="Q227" s="110">
        <v>0</v>
      </c>
      <c r="R227" s="110">
        <v>0</v>
      </c>
      <c r="S227" s="110">
        <v>0</v>
      </c>
      <c r="T227" s="110">
        <v>0</v>
      </c>
      <c r="U227" s="110">
        <v>0</v>
      </c>
      <c r="V227" s="110">
        <v>0</v>
      </c>
      <c r="W227" s="110">
        <v>0</v>
      </c>
      <c r="X227" s="110">
        <v>0</v>
      </c>
      <c r="Y227" s="110">
        <v>0</v>
      </c>
      <c r="Z227" s="110">
        <v>0</v>
      </c>
      <c r="AA227" s="110">
        <v>0</v>
      </c>
      <c r="AB227" s="110">
        <v>0</v>
      </c>
      <c r="AC227" s="110">
        <v>0</v>
      </c>
      <c r="AD227" s="110">
        <v>0</v>
      </c>
      <c r="AE227" s="110">
        <v>0</v>
      </c>
      <c r="AF227" s="110">
        <v>0</v>
      </c>
      <c r="AG227" s="110">
        <v>0</v>
      </c>
      <c r="AH227" s="110">
        <v>0</v>
      </c>
      <c r="AI227" s="110">
        <v>0</v>
      </c>
      <c r="AJ227" s="110">
        <v>0</v>
      </c>
      <c r="AK227" s="110">
        <v>0</v>
      </c>
      <c r="AL227" s="110">
        <v>0</v>
      </c>
      <c r="AM227" s="110">
        <v>0</v>
      </c>
      <c r="AN227" s="110">
        <v>0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  <c r="AU227" s="110">
        <v>0</v>
      </c>
      <c r="AV227" s="110">
        <v>0</v>
      </c>
      <c r="AW227" s="110">
        <v>0</v>
      </c>
      <c r="AX227" s="110">
        <v>0</v>
      </c>
      <c r="AY227" s="110">
        <v>0</v>
      </c>
    </row>
    <row r="228" spans="1:51">
      <c r="A228" s="109"/>
      <c r="B228" s="120">
        <v>20</v>
      </c>
      <c r="C228" s="106">
        <v>0</v>
      </c>
      <c r="D228" s="110">
        <v>0</v>
      </c>
      <c r="E228" s="110">
        <v>0</v>
      </c>
      <c r="F228" s="110">
        <v>0</v>
      </c>
      <c r="G228" s="110">
        <v>0</v>
      </c>
      <c r="H228" s="110">
        <v>0</v>
      </c>
      <c r="I228" s="110">
        <v>0</v>
      </c>
      <c r="J228" s="110">
        <v>0</v>
      </c>
      <c r="K228" s="110">
        <v>0</v>
      </c>
      <c r="L228" s="110">
        <v>0</v>
      </c>
      <c r="M228" s="110">
        <v>0</v>
      </c>
      <c r="N228" s="110">
        <v>0</v>
      </c>
      <c r="O228" s="110">
        <v>0</v>
      </c>
      <c r="P228" s="110">
        <v>0</v>
      </c>
      <c r="Q228" s="110">
        <v>0</v>
      </c>
      <c r="R228" s="110">
        <v>0</v>
      </c>
      <c r="S228" s="110">
        <v>0</v>
      </c>
      <c r="T228" s="110">
        <v>0</v>
      </c>
      <c r="U228" s="110">
        <v>0</v>
      </c>
      <c r="V228" s="110">
        <v>0</v>
      </c>
      <c r="W228" s="110">
        <v>0</v>
      </c>
      <c r="X228" s="110">
        <v>0</v>
      </c>
      <c r="Y228" s="110">
        <v>0</v>
      </c>
      <c r="Z228" s="110">
        <v>0</v>
      </c>
      <c r="AA228" s="110">
        <v>0</v>
      </c>
      <c r="AB228" s="110">
        <v>0</v>
      </c>
      <c r="AC228" s="110">
        <v>0</v>
      </c>
      <c r="AD228" s="110">
        <v>0</v>
      </c>
      <c r="AE228" s="110">
        <v>0</v>
      </c>
      <c r="AF228" s="110">
        <v>0</v>
      </c>
      <c r="AG228" s="110">
        <v>0</v>
      </c>
      <c r="AH228" s="110">
        <v>0</v>
      </c>
      <c r="AI228" s="110">
        <v>0</v>
      </c>
      <c r="AJ228" s="110">
        <v>0</v>
      </c>
      <c r="AK228" s="110">
        <v>0</v>
      </c>
      <c r="AL228" s="110">
        <v>0</v>
      </c>
      <c r="AM228" s="110">
        <v>0</v>
      </c>
      <c r="AN228" s="110">
        <v>0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  <c r="AU228" s="110">
        <v>0</v>
      </c>
      <c r="AV228" s="110">
        <v>0</v>
      </c>
      <c r="AW228" s="110">
        <v>0</v>
      </c>
      <c r="AX228" s="110">
        <v>0</v>
      </c>
      <c r="AY228" s="110">
        <v>0</v>
      </c>
    </row>
    <row r="229" spans="1:51">
      <c r="A229" s="109"/>
      <c r="B229" s="120">
        <v>21</v>
      </c>
      <c r="C229" s="106">
        <v>0</v>
      </c>
      <c r="D229" s="110">
        <v>0</v>
      </c>
      <c r="E229" s="110">
        <v>0</v>
      </c>
      <c r="F229" s="110">
        <v>0</v>
      </c>
      <c r="G229" s="110">
        <v>0</v>
      </c>
      <c r="H229" s="110">
        <v>0</v>
      </c>
      <c r="I229" s="110">
        <v>0</v>
      </c>
      <c r="J229" s="110">
        <v>0</v>
      </c>
      <c r="K229" s="110">
        <v>0</v>
      </c>
      <c r="L229" s="110">
        <v>0</v>
      </c>
      <c r="M229" s="110">
        <v>0</v>
      </c>
      <c r="N229" s="110">
        <v>0</v>
      </c>
      <c r="O229" s="110">
        <v>0</v>
      </c>
      <c r="P229" s="110">
        <v>0</v>
      </c>
      <c r="Q229" s="110">
        <v>0</v>
      </c>
      <c r="R229" s="110">
        <v>0</v>
      </c>
      <c r="S229" s="110">
        <v>0</v>
      </c>
      <c r="T229" s="110">
        <v>0</v>
      </c>
      <c r="U229" s="110">
        <v>0</v>
      </c>
      <c r="V229" s="110">
        <v>0</v>
      </c>
      <c r="W229" s="110">
        <v>0</v>
      </c>
      <c r="X229" s="110">
        <v>0</v>
      </c>
      <c r="Y229" s="110">
        <v>0</v>
      </c>
      <c r="Z229" s="110">
        <v>0</v>
      </c>
      <c r="AA229" s="110">
        <v>0</v>
      </c>
      <c r="AB229" s="110">
        <v>0</v>
      </c>
      <c r="AC229" s="110">
        <v>0</v>
      </c>
      <c r="AD229" s="110">
        <v>0</v>
      </c>
      <c r="AE229" s="110">
        <v>0</v>
      </c>
      <c r="AF229" s="110">
        <v>0</v>
      </c>
      <c r="AG229" s="110">
        <v>0</v>
      </c>
      <c r="AH229" s="110">
        <v>0</v>
      </c>
      <c r="AI229" s="110">
        <v>0</v>
      </c>
      <c r="AJ229" s="110">
        <v>0</v>
      </c>
      <c r="AK229" s="110">
        <v>0</v>
      </c>
      <c r="AL229" s="110">
        <v>0</v>
      </c>
      <c r="AM229" s="110">
        <v>0</v>
      </c>
      <c r="AN229" s="110">
        <v>0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  <c r="AU229" s="110">
        <v>0</v>
      </c>
      <c r="AV229" s="110">
        <v>0</v>
      </c>
      <c r="AW229" s="110">
        <v>0</v>
      </c>
      <c r="AX229" s="110">
        <v>0</v>
      </c>
      <c r="AY229" s="110">
        <v>0</v>
      </c>
    </row>
    <row r="230" spans="1:51">
      <c r="A230" s="109"/>
      <c r="B230" s="120">
        <v>22</v>
      </c>
      <c r="C230" s="106">
        <v>0</v>
      </c>
      <c r="D230" s="110">
        <v>0</v>
      </c>
      <c r="E230" s="110">
        <v>0</v>
      </c>
      <c r="F230" s="110">
        <v>0</v>
      </c>
      <c r="G230" s="110">
        <v>0</v>
      </c>
      <c r="H230" s="110">
        <v>0</v>
      </c>
      <c r="I230" s="110">
        <v>0</v>
      </c>
      <c r="J230" s="110">
        <v>0</v>
      </c>
      <c r="K230" s="110">
        <v>0</v>
      </c>
      <c r="L230" s="110">
        <v>0</v>
      </c>
      <c r="M230" s="110">
        <v>0</v>
      </c>
      <c r="N230" s="110">
        <v>0</v>
      </c>
      <c r="O230" s="110">
        <v>0</v>
      </c>
      <c r="P230" s="110">
        <v>0</v>
      </c>
      <c r="Q230" s="110">
        <v>0</v>
      </c>
      <c r="R230" s="110">
        <v>0</v>
      </c>
      <c r="S230" s="110">
        <v>0</v>
      </c>
      <c r="T230" s="110">
        <v>0</v>
      </c>
      <c r="U230" s="110">
        <v>0</v>
      </c>
      <c r="V230" s="110">
        <v>0</v>
      </c>
      <c r="W230" s="110">
        <v>0</v>
      </c>
      <c r="X230" s="110">
        <v>0</v>
      </c>
      <c r="Y230" s="110">
        <v>0</v>
      </c>
      <c r="Z230" s="110">
        <v>0</v>
      </c>
      <c r="AA230" s="110">
        <v>0</v>
      </c>
      <c r="AB230" s="110">
        <v>0</v>
      </c>
      <c r="AC230" s="110">
        <v>0</v>
      </c>
      <c r="AD230" s="110">
        <v>0</v>
      </c>
      <c r="AE230" s="110">
        <v>0</v>
      </c>
      <c r="AF230" s="110">
        <v>0</v>
      </c>
      <c r="AG230" s="110">
        <v>0</v>
      </c>
      <c r="AH230" s="110">
        <v>0</v>
      </c>
      <c r="AI230" s="110">
        <v>0</v>
      </c>
      <c r="AJ230" s="110">
        <v>0</v>
      </c>
      <c r="AK230" s="110">
        <v>0</v>
      </c>
      <c r="AL230" s="110">
        <v>0</v>
      </c>
      <c r="AM230" s="110">
        <v>0</v>
      </c>
      <c r="AN230" s="110">
        <v>0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  <c r="AU230" s="110">
        <v>0</v>
      </c>
      <c r="AV230" s="110">
        <v>0</v>
      </c>
      <c r="AW230" s="110">
        <v>0</v>
      </c>
      <c r="AX230" s="110">
        <v>0</v>
      </c>
      <c r="AY230" s="110">
        <v>0</v>
      </c>
    </row>
    <row r="231" spans="1:51">
      <c r="A231" s="109"/>
      <c r="B231" s="120">
        <v>23</v>
      </c>
      <c r="C231" s="106">
        <v>0</v>
      </c>
      <c r="D231" s="110">
        <v>0</v>
      </c>
      <c r="E231" s="110">
        <v>0</v>
      </c>
      <c r="F231" s="110">
        <v>0</v>
      </c>
      <c r="G231" s="110">
        <v>0</v>
      </c>
      <c r="H231" s="110">
        <v>0</v>
      </c>
      <c r="I231" s="110">
        <v>0</v>
      </c>
      <c r="J231" s="110">
        <v>0</v>
      </c>
      <c r="K231" s="110">
        <v>0</v>
      </c>
      <c r="L231" s="110">
        <v>0</v>
      </c>
      <c r="M231" s="110">
        <v>0</v>
      </c>
      <c r="N231" s="110">
        <v>0</v>
      </c>
      <c r="O231" s="110">
        <v>0</v>
      </c>
      <c r="P231" s="110">
        <v>0</v>
      </c>
      <c r="Q231" s="110">
        <v>0</v>
      </c>
      <c r="R231" s="110">
        <v>0</v>
      </c>
      <c r="S231" s="110">
        <v>0</v>
      </c>
      <c r="T231" s="110">
        <v>0</v>
      </c>
      <c r="U231" s="110">
        <v>0</v>
      </c>
      <c r="V231" s="110">
        <v>0</v>
      </c>
      <c r="W231" s="110">
        <v>0</v>
      </c>
      <c r="X231" s="110">
        <v>0</v>
      </c>
      <c r="Y231" s="110">
        <v>0</v>
      </c>
      <c r="Z231" s="110">
        <v>0</v>
      </c>
      <c r="AA231" s="110">
        <v>0</v>
      </c>
      <c r="AB231" s="110">
        <v>0</v>
      </c>
      <c r="AC231" s="110">
        <v>0</v>
      </c>
      <c r="AD231" s="110">
        <v>0</v>
      </c>
      <c r="AE231" s="110">
        <v>0</v>
      </c>
      <c r="AF231" s="110">
        <v>0</v>
      </c>
      <c r="AG231" s="110">
        <v>0</v>
      </c>
      <c r="AH231" s="110">
        <v>0</v>
      </c>
      <c r="AI231" s="110">
        <v>0</v>
      </c>
      <c r="AJ231" s="110">
        <v>0</v>
      </c>
      <c r="AK231" s="110">
        <v>0</v>
      </c>
      <c r="AL231" s="110">
        <v>0</v>
      </c>
      <c r="AM231" s="110">
        <v>0</v>
      </c>
      <c r="AN231" s="110">
        <v>0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  <c r="AU231" s="110">
        <v>0</v>
      </c>
      <c r="AV231" s="110">
        <v>0</v>
      </c>
      <c r="AW231" s="110">
        <v>0</v>
      </c>
      <c r="AX231" s="110">
        <v>0</v>
      </c>
      <c r="AY231" s="110">
        <v>0</v>
      </c>
    </row>
    <row r="232" spans="1:51">
      <c r="A232" s="109"/>
      <c r="B232" s="120">
        <v>24</v>
      </c>
      <c r="C232" s="106">
        <v>0</v>
      </c>
      <c r="D232" s="110">
        <v>0</v>
      </c>
      <c r="E232" s="110">
        <v>0</v>
      </c>
      <c r="F232" s="110">
        <v>0</v>
      </c>
      <c r="G232" s="110">
        <v>0</v>
      </c>
      <c r="H232" s="110">
        <v>0</v>
      </c>
      <c r="I232" s="110">
        <v>0</v>
      </c>
      <c r="J232" s="110">
        <v>0</v>
      </c>
      <c r="K232" s="110">
        <v>0</v>
      </c>
      <c r="L232" s="110">
        <v>0</v>
      </c>
      <c r="M232" s="110">
        <v>0</v>
      </c>
      <c r="N232" s="110">
        <v>0</v>
      </c>
      <c r="O232" s="110">
        <v>0</v>
      </c>
      <c r="P232" s="110">
        <v>0</v>
      </c>
      <c r="Q232" s="110">
        <v>0</v>
      </c>
      <c r="R232" s="110">
        <v>0</v>
      </c>
      <c r="S232" s="110">
        <v>0</v>
      </c>
      <c r="T232" s="110">
        <v>0</v>
      </c>
      <c r="U232" s="110">
        <v>0</v>
      </c>
      <c r="V232" s="110">
        <v>0</v>
      </c>
      <c r="W232" s="110">
        <v>0</v>
      </c>
      <c r="X232" s="110">
        <v>0</v>
      </c>
      <c r="Y232" s="110">
        <v>0</v>
      </c>
      <c r="Z232" s="110">
        <v>0</v>
      </c>
      <c r="AA232" s="110">
        <v>0</v>
      </c>
      <c r="AB232" s="110">
        <v>0</v>
      </c>
      <c r="AC232" s="110">
        <v>0</v>
      </c>
      <c r="AD232" s="110">
        <v>0</v>
      </c>
      <c r="AE232" s="110">
        <v>0</v>
      </c>
      <c r="AF232" s="110">
        <v>0</v>
      </c>
      <c r="AG232" s="110">
        <v>0</v>
      </c>
      <c r="AH232" s="110">
        <v>0</v>
      </c>
      <c r="AI232" s="110">
        <v>0</v>
      </c>
      <c r="AJ232" s="110">
        <v>0</v>
      </c>
      <c r="AK232" s="110">
        <v>0</v>
      </c>
      <c r="AL232" s="110">
        <v>0</v>
      </c>
      <c r="AM232" s="110">
        <v>0</v>
      </c>
      <c r="AN232" s="11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  <c r="AU232" s="110">
        <v>0</v>
      </c>
      <c r="AV232" s="110">
        <v>0</v>
      </c>
      <c r="AW232" s="110">
        <v>0</v>
      </c>
      <c r="AX232" s="110">
        <v>0</v>
      </c>
      <c r="AY232" s="110">
        <v>0</v>
      </c>
    </row>
    <row r="233" spans="1:51">
      <c r="A233" s="109"/>
      <c r="B233" s="127">
        <v>25</v>
      </c>
      <c r="C233" s="106">
        <v>0</v>
      </c>
      <c r="D233" s="110">
        <v>0</v>
      </c>
      <c r="E233" s="110">
        <v>0</v>
      </c>
      <c r="F233" s="110">
        <v>0</v>
      </c>
      <c r="G233" s="110">
        <v>0</v>
      </c>
      <c r="H233" s="110">
        <v>0</v>
      </c>
      <c r="I233" s="110">
        <v>0</v>
      </c>
      <c r="J233" s="110">
        <v>0</v>
      </c>
      <c r="K233" s="110">
        <v>0</v>
      </c>
      <c r="L233" s="110">
        <v>0</v>
      </c>
      <c r="M233" s="110">
        <v>0</v>
      </c>
      <c r="N233" s="110">
        <v>0</v>
      </c>
      <c r="O233" s="110">
        <v>0</v>
      </c>
      <c r="P233" s="110">
        <v>0</v>
      </c>
      <c r="Q233" s="110">
        <v>0</v>
      </c>
      <c r="R233" s="110">
        <v>0</v>
      </c>
      <c r="S233" s="110">
        <v>0</v>
      </c>
      <c r="T233" s="110">
        <v>0</v>
      </c>
      <c r="U233" s="110">
        <v>0</v>
      </c>
      <c r="V233" s="110">
        <v>0</v>
      </c>
      <c r="W233" s="110">
        <v>0</v>
      </c>
      <c r="X233" s="110">
        <v>0</v>
      </c>
      <c r="Y233" s="110">
        <v>0</v>
      </c>
      <c r="Z233" s="110">
        <v>0</v>
      </c>
      <c r="AA233" s="110">
        <v>0</v>
      </c>
      <c r="AB233" s="110">
        <v>0</v>
      </c>
      <c r="AC233" s="110">
        <v>0</v>
      </c>
      <c r="AD233" s="110">
        <v>0</v>
      </c>
      <c r="AE233" s="110">
        <v>0</v>
      </c>
      <c r="AF233" s="110">
        <v>0</v>
      </c>
      <c r="AG233" s="110">
        <v>0</v>
      </c>
      <c r="AH233" s="110">
        <v>0</v>
      </c>
      <c r="AI233" s="110">
        <v>0</v>
      </c>
      <c r="AJ233" s="110">
        <v>0</v>
      </c>
      <c r="AK233" s="110">
        <v>0</v>
      </c>
      <c r="AL233" s="110">
        <v>0</v>
      </c>
      <c r="AM233" s="110">
        <v>0</v>
      </c>
      <c r="AN233" s="110">
        <v>0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  <c r="AU233" s="110">
        <v>0</v>
      </c>
      <c r="AV233" s="110">
        <v>0</v>
      </c>
      <c r="AW233" s="110">
        <v>0</v>
      </c>
      <c r="AX233" s="110">
        <v>0</v>
      </c>
      <c r="AY233" s="110">
        <v>0</v>
      </c>
    </row>
    <row r="234" spans="1:51">
      <c r="A234" s="109"/>
      <c r="B234" s="127">
        <v>26</v>
      </c>
      <c r="C234" s="106">
        <v>0</v>
      </c>
      <c r="D234" s="110">
        <v>0</v>
      </c>
      <c r="E234" s="110">
        <v>0</v>
      </c>
      <c r="F234" s="110">
        <v>0</v>
      </c>
      <c r="G234" s="110">
        <v>0</v>
      </c>
      <c r="H234" s="110">
        <v>0</v>
      </c>
      <c r="I234" s="110">
        <v>0</v>
      </c>
      <c r="J234" s="110">
        <v>0</v>
      </c>
      <c r="K234" s="110">
        <v>0</v>
      </c>
      <c r="L234" s="110">
        <v>0</v>
      </c>
      <c r="M234" s="110">
        <v>0</v>
      </c>
      <c r="N234" s="110">
        <v>0</v>
      </c>
      <c r="O234" s="110">
        <v>0</v>
      </c>
      <c r="P234" s="110">
        <v>0</v>
      </c>
      <c r="Q234" s="110">
        <v>0</v>
      </c>
      <c r="R234" s="110">
        <v>0</v>
      </c>
      <c r="S234" s="110">
        <v>0</v>
      </c>
      <c r="T234" s="110">
        <v>0</v>
      </c>
      <c r="U234" s="110">
        <v>0</v>
      </c>
      <c r="V234" s="110">
        <v>0</v>
      </c>
      <c r="W234" s="110">
        <v>0</v>
      </c>
      <c r="X234" s="110">
        <v>0</v>
      </c>
      <c r="Y234" s="110">
        <v>0</v>
      </c>
      <c r="Z234" s="110">
        <v>0</v>
      </c>
      <c r="AA234" s="110">
        <v>0</v>
      </c>
      <c r="AB234" s="110">
        <v>0</v>
      </c>
      <c r="AC234" s="110">
        <v>0</v>
      </c>
      <c r="AD234" s="110">
        <v>0</v>
      </c>
      <c r="AE234" s="110">
        <v>0</v>
      </c>
      <c r="AF234" s="110">
        <v>0</v>
      </c>
      <c r="AG234" s="110">
        <v>0</v>
      </c>
      <c r="AH234" s="110">
        <v>0</v>
      </c>
      <c r="AI234" s="110">
        <v>0</v>
      </c>
      <c r="AJ234" s="110">
        <v>0</v>
      </c>
      <c r="AK234" s="110">
        <v>0</v>
      </c>
      <c r="AL234" s="110">
        <v>0</v>
      </c>
      <c r="AM234" s="110">
        <v>0</v>
      </c>
      <c r="AN234" s="110">
        <v>0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  <c r="AU234" s="110">
        <v>0</v>
      </c>
      <c r="AV234" s="110">
        <v>0</v>
      </c>
      <c r="AW234" s="110">
        <v>0</v>
      </c>
      <c r="AX234" s="110">
        <v>0</v>
      </c>
      <c r="AY234" s="110">
        <v>0</v>
      </c>
    </row>
    <row r="235" spans="1:51">
      <c r="A235" s="109"/>
      <c r="B235" s="127">
        <v>27</v>
      </c>
      <c r="C235" s="106">
        <v>0</v>
      </c>
      <c r="D235" s="110">
        <v>0</v>
      </c>
      <c r="E235" s="110">
        <v>0</v>
      </c>
      <c r="F235" s="110">
        <v>0</v>
      </c>
      <c r="G235" s="110">
        <v>0</v>
      </c>
      <c r="H235" s="110">
        <v>0</v>
      </c>
      <c r="I235" s="110">
        <v>0</v>
      </c>
      <c r="J235" s="110">
        <v>0</v>
      </c>
      <c r="K235" s="110">
        <v>0</v>
      </c>
      <c r="L235" s="110">
        <v>0</v>
      </c>
      <c r="M235" s="110">
        <v>0</v>
      </c>
      <c r="N235" s="110">
        <v>0</v>
      </c>
      <c r="O235" s="110">
        <v>0</v>
      </c>
      <c r="P235" s="110">
        <v>0</v>
      </c>
      <c r="Q235" s="110">
        <v>0</v>
      </c>
      <c r="R235" s="110">
        <v>0</v>
      </c>
      <c r="S235" s="110">
        <v>0</v>
      </c>
      <c r="T235" s="110">
        <v>0</v>
      </c>
      <c r="U235" s="110">
        <v>0</v>
      </c>
      <c r="V235" s="110">
        <v>0</v>
      </c>
      <c r="W235" s="110">
        <v>0</v>
      </c>
      <c r="X235" s="110">
        <v>0</v>
      </c>
      <c r="Y235" s="110">
        <v>0</v>
      </c>
      <c r="Z235" s="110">
        <v>0</v>
      </c>
      <c r="AA235" s="110">
        <v>0</v>
      </c>
      <c r="AB235" s="110">
        <v>0</v>
      </c>
      <c r="AC235" s="110">
        <v>0</v>
      </c>
      <c r="AD235" s="110">
        <v>0</v>
      </c>
      <c r="AE235" s="110">
        <v>0</v>
      </c>
      <c r="AF235" s="110">
        <v>0</v>
      </c>
      <c r="AG235" s="110">
        <v>0</v>
      </c>
      <c r="AH235" s="110">
        <v>0</v>
      </c>
      <c r="AI235" s="110">
        <v>0</v>
      </c>
      <c r="AJ235" s="110">
        <v>0</v>
      </c>
      <c r="AK235" s="110">
        <v>0</v>
      </c>
      <c r="AL235" s="110">
        <v>0</v>
      </c>
      <c r="AM235" s="110">
        <v>0</v>
      </c>
      <c r="AN235" s="110">
        <v>0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  <c r="AU235" s="110">
        <v>0</v>
      </c>
      <c r="AV235" s="110">
        <v>0</v>
      </c>
      <c r="AW235" s="110">
        <v>0</v>
      </c>
      <c r="AX235" s="110">
        <v>0</v>
      </c>
      <c r="AY235" s="110">
        <v>0</v>
      </c>
    </row>
    <row r="236" spans="1:51">
      <c r="A236" s="109"/>
      <c r="B236" s="127">
        <v>28</v>
      </c>
      <c r="C236" s="106">
        <v>0</v>
      </c>
      <c r="D236" s="110">
        <v>0</v>
      </c>
      <c r="E236" s="110">
        <v>0</v>
      </c>
      <c r="F236" s="110">
        <v>0</v>
      </c>
      <c r="G236" s="110">
        <v>0</v>
      </c>
      <c r="H236" s="110">
        <v>0</v>
      </c>
      <c r="I236" s="110">
        <v>0</v>
      </c>
      <c r="J236" s="110">
        <v>0</v>
      </c>
      <c r="K236" s="110">
        <v>0</v>
      </c>
      <c r="L236" s="110">
        <v>0</v>
      </c>
      <c r="M236" s="110">
        <v>0</v>
      </c>
      <c r="N236" s="110">
        <v>0</v>
      </c>
      <c r="O236" s="110">
        <v>0</v>
      </c>
      <c r="P236" s="110">
        <v>0</v>
      </c>
      <c r="Q236" s="110">
        <v>0</v>
      </c>
      <c r="R236" s="110">
        <v>0</v>
      </c>
      <c r="S236" s="110">
        <v>0</v>
      </c>
      <c r="T236" s="110">
        <v>0</v>
      </c>
      <c r="U236" s="110">
        <v>0</v>
      </c>
      <c r="V236" s="110">
        <v>0</v>
      </c>
      <c r="W236" s="110">
        <v>0</v>
      </c>
      <c r="X236" s="110">
        <v>0</v>
      </c>
      <c r="Y236" s="110">
        <v>0</v>
      </c>
      <c r="Z236" s="110">
        <v>0</v>
      </c>
      <c r="AA236" s="110">
        <v>0</v>
      </c>
      <c r="AB236" s="110">
        <v>0</v>
      </c>
      <c r="AC236" s="110">
        <v>0</v>
      </c>
      <c r="AD236" s="110">
        <v>0</v>
      </c>
      <c r="AE236" s="110">
        <v>0</v>
      </c>
      <c r="AF236" s="110">
        <v>0</v>
      </c>
      <c r="AG236" s="110">
        <v>0</v>
      </c>
      <c r="AH236" s="110">
        <v>0</v>
      </c>
      <c r="AI236" s="110">
        <v>0</v>
      </c>
      <c r="AJ236" s="110">
        <v>0</v>
      </c>
      <c r="AK236" s="110">
        <v>0</v>
      </c>
      <c r="AL236" s="110">
        <v>0</v>
      </c>
      <c r="AM236" s="110">
        <v>0</v>
      </c>
      <c r="AN236" s="110">
        <v>0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  <c r="AU236" s="110">
        <v>0</v>
      </c>
      <c r="AV236" s="110">
        <v>0</v>
      </c>
      <c r="AW236" s="110">
        <v>0</v>
      </c>
      <c r="AX236" s="110">
        <v>0</v>
      </c>
      <c r="AY236" s="110">
        <v>0</v>
      </c>
    </row>
    <row r="237" spans="1:51">
      <c r="A237" s="109"/>
      <c r="B237" s="127">
        <v>29</v>
      </c>
      <c r="C237" s="106">
        <v>0</v>
      </c>
      <c r="D237" s="110">
        <v>0</v>
      </c>
      <c r="E237" s="110">
        <v>0</v>
      </c>
      <c r="F237" s="110">
        <v>0</v>
      </c>
      <c r="G237" s="110">
        <v>0</v>
      </c>
      <c r="H237" s="110">
        <v>0</v>
      </c>
      <c r="I237" s="110">
        <v>0</v>
      </c>
      <c r="J237" s="110">
        <v>0</v>
      </c>
      <c r="K237" s="110">
        <v>0</v>
      </c>
      <c r="L237" s="110">
        <v>0</v>
      </c>
      <c r="M237" s="110">
        <v>0</v>
      </c>
      <c r="N237" s="110">
        <v>0</v>
      </c>
      <c r="O237" s="110">
        <v>0</v>
      </c>
      <c r="P237" s="110">
        <v>0</v>
      </c>
      <c r="Q237" s="110">
        <v>0</v>
      </c>
      <c r="R237" s="110">
        <v>0</v>
      </c>
      <c r="S237" s="110">
        <v>0</v>
      </c>
      <c r="T237" s="110">
        <v>0</v>
      </c>
      <c r="U237" s="110">
        <v>0</v>
      </c>
      <c r="V237" s="110">
        <v>0</v>
      </c>
      <c r="W237" s="110">
        <v>0</v>
      </c>
      <c r="X237" s="110">
        <v>0</v>
      </c>
      <c r="Y237" s="110">
        <v>0</v>
      </c>
      <c r="Z237" s="110">
        <v>0</v>
      </c>
      <c r="AA237" s="110">
        <v>0</v>
      </c>
      <c r="AB237" s="110">
        <v>0</v>
      </c>
      <c r="AC237" s="110">
        <v>0</v>
      </c>
      <c r="AD237" s="110">
        <v>0</v>
      </c>
      <c r="AE237" s="110">
        <v>0</v>
      </c>
      <c r="AF237" s="110">
        <v>0</v>
      </c>
      <c r="AG237" s="110">
        <v>0</v>
      </c>
      <c r="AH237" s="110">
        <v>0</v>
      </c>
      <c r="AI237" s="110">
        <v>0</v>
      </c>
      <c r="AJ237" s="110">
        <v>0</v>
      </c>
      <c r="AK237" s="110">
        <v>0</v>
      </c>
      <c r="AL237" s="110">
        <v>0</v>
      </c>
      <c r="AM237" s="110">
        <v>0</v>
      </c>
      <c r="AN237" s="110">
        <v>0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  <c r="AU237" s="110">
        <v>0</v>
      </c>
      <c r="AV237" s="110">
        <v>0</v>
      </c>
      <c r="AW237" s="110">
        <v>0</v>
      </c>
      <c r="AX237" s="110">
        <v>0</v>
      </c>
      <c r="AY237" s="110">
        <v>0</v>
      </c>
    </row>
    <row r="238" spans="1:51">
      <c r="A238" s="109"/>
      <c r="B238" s="127">
        <v>30</v>
      </c>
      <c r="C238" s="106">
        <v>0</v>
      </c>
      <c r="D238" s="110">
        <v>0</v>
      </c>
      <c r="E238" s="110">
        <v>0</v>
      </c>
      <c r="F238" s="110">
        <v>0</v>
      </c>
      <c r="G238" s="110">
        <v>0</v>
      </c>
      <c r="H238" s="110">
        <v>0</v>
      </c>
      <c r="I238" s="110">
        <v>0</v>
      </c>
      <c r="J238" s="110">
        <v>0</v>
      </c>
      <c r="K238" s="110">
        <v>0</v>
      </c>
      <c r="L238" s="110">
        <v>0</v>
      </c>
      <c r="M238" s="110">
        <v>0</v>
      </c>
      <c r="N238" s="110">
        <v>0</v>
      </c>
      <c r="O238" s="110">
        <v>0</v>
      </c>
      <c r="P238" s="110">
        <v>0</v>
      </c>
      <c r="Q238" s="110">
        <v>0</v>
      </c>
      <c r="R238" s="110">
        <v>0</v>
      </c>
      <c r="S238" s="110">
        <v>0</v>
      </c>
      <c r="T238" s="110">
        <v>0</v>
      </c>
      <c r="U238" s="110">
        <v>0</v>
      </c>
      <c r="V238" s="110">
        <v>0</v>
      </c>
      <c r="W238" s="110">
        <v>0</v>
      </c>
      <c r="X238" s="110">
        <v>0</v>
      </c>
      <c r="Y238" s="110">
        <v>0</v>
      </c>
      <c r="Z238" s="110">
        <v>0</v>
      </c>
      <c r="AA238" s="110">
        <v>0</v>
      </c>
      <c r="AB238" s="110">
        <v>0</v>
      </c>
      <c r="AC238" s="110">
        <v>0</v>
      </c>
      <c r="AD238" s="110">
        <v>0</v>
      </c>
      <c r="AE238" s="110">
        <v>0</v>
      </c>
      <c r="AF238" s="110">
        <v>0</v>
      </c>
      <c r="AG238" s="110">
        <v>0</v>
      </c>
      <c r="AH238" s="110">
        <v>0</v>
      </c>
      <c r="AI238" s="110">
        <v>0</v>
      </c>
      <c r="AJ238" s="110">
        <v>0</v>
      </c>
      <c r="AK238" s="110">
        <v>0</v>
      </c>
      <c r="AL238" s="110">
        <v>0</v>
      </c>
      <c r="AM238" s="110">
        <v>0</v>
      </c>
      <c r="AN238" s="110">
        <v>0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  <c r="AU238" s="110">
        <v>0</v>
      </c>
      <c r="AV238" s="110">
        <v>0</v>
      </c>
      <c r="AW238" s="110">
        <v>0</v>
      </c>
      <c r="AX238" s="110">
        <v>0</v>
      </c>
      <c r="AY238" s="110">
        <v>0</v>
      </c>
    </row>
    <row r="239" spans="1:51">
      <c r="A239" s="109"/>
      <c r="B239" s="127">
        <v>31</v>
      </c>
      <c r="C239" s="106">
        <v>0</v>
      </c>
      <c r="D239" s="110">
        <v>0</v>
      </c>
      <c r="E239" s="110">
        <v>0</v>
      </c>
      <c r="F239" s="110">
        <v>0</v>
      </c>
      <c r="G239" s="110">
        <v>0</v>
      </c>
      <c r="H239" s="110">
        <v>0</v>
      </c>
      <c r="I239" s="110">
        <v>0</v>
      </c>
      <c r="J239" s="110">
        <v>0</v>
      </c>
      <c r="K239" s="110">
        <v>0</v>
      </c>
      <c r="L239" s="110">
        <v>0</v>
      </c>
      <c r="M239" s="110">
        <v>0</v>
      </c>
      <c r="N239" s="110">
        <v>0</v>
      </c>
      <c r="O239" s="110">
        <v>0</v>
      </c>
      <c r="P239" s="110">
        <v>0</v>
      </c>
      <c r="Q239" s="110">
        <v>0</v>
      </c>
      <c r="R239" s="110">
        <v>0</v>
      </c>
      <c r="S239" s="110">
        <v>0</v>
      </c>
      <c r="T239" s="110">
        <v>0</v>
      </c>
      <c r="U239" s="110">
        <v>0</v>
      </c>
      <c r="V239" s="110">
        <v>0</v>
      </c>
      <c r="W239" s="110">
        <v>0</v>
      </c>
      <c r="X239" s="110">
        <v>0</v>
      </c>
      <c r="Y239" s="110">
        <v>0</v>
      </c>
      <c r="Z239" s="110">
        <v>0</v>
      </c>
      <c r="AA239" s="110">
        <v>0</v>
      </c>
      <c r="AB239" s="110">
        <v>0</v>
      </c>
      <c r="AC239" s="110">
        <v>0</v>
      </c>
      <c r="AD239" s="110">
        <v>0</v>
      </c>
      <c r="AE239" s="110">
        <v>0</v>
      </c>
      <c r="AF239" s="110">
        <v>0</v>
      </c>
      <c r="AG239" s="110">
        <v>0</v>
      </c>
      <c r="AH239" s="110">
        <v>0</v>
      </c>
      <c r="AI239" s="110">
        <v>0</v>
      </c>
      <c r="AJ239" s="110">
        <v>0</v>
      </c>
      <c r="AK239" s="110">
        <v>0</v>
      </c>
      <c r="AL239" s="110">
        <v>0</v>
      </c>
      <c r="AM239" s="110">
        <v>0</v>
      </c>
      <c r="AN239" s="110">
        <v>0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  <c r="AU239" s="110">
        <v>0</v>
      </c>
      <c r="AV239" s="110">
        <v>0</v>
      </c>
      <c r="AW239" s="110">
        <v>0</v>
      </c>
      <c r="AX239" s="110">
        <v>0</v>
      </c>
      <c r="AY239" s="110">
        <v>0</v>
      </c>
    </row>
    <row r="240" spans="1:51">
      <c r="A240" s="109"/>
      <c r="B240" s="127">
        <v>32</v>
      </c>
      <c r="C240" s="106">
        <v>0</v>
      </c>
      <c r="D240" s="110">
        <v>0</v>
      </c>
      <c r="E240" s="110">
        <v>0</v>
      </c>
      <c r="F240" s="110">
        <v>0</v>
      </c>
      <c r="G240" s="110">
        <v>0</v>
      </c>
      <c r="H240" s="110">
        <v>0</v>
      </c>
      <c r="I240" s="110">
        <v>0</v>
      </c>
      <c r="J240" s="110">
        <v>0</v>
      </c>
      <c r="K240" s="110">
        <v>0</v>
      </c>
      <c r="L240" s="110">
        <v>0</v>
      </c>
      <c r="M240" s="110">
        <v>0</v>
      </c>
      <c r="N240" s="110">
        <v>0</v>
      </c>
      <c r="O240" s="110">
        <v>0</v>
      </c>
      <c r="P240" s="110">
        <v>0</v>
      </c>
      <c r="Q240" s="110">
        <v>0</v>
      </c>
      <c r="R240" s="110">
        <v>0</v>
      </c>
      <c r="S240" s="110">
        <v>0</v>
      </c>
      <c r="T240" s="110">
        <v>0</v>
      </c>
      <c r="U240" s="110">
        <v>0</v>
      </c>
      <c r="V240" s="110">
        <v>0</v>
      </c>
      <c r="W240" s="110">
        <v>0</v>
      </c>
      <c r="X240" s="110">
        <v>0</v>
      </c>
      <c r="Y240" s="110">
        <v>0</v>
      </c>
      <c r="Z240" s="110">
        <v>0</v>
      </c>
      <c r="AA240" s="110">
        <v>0</v>
      </c>
      <c r="AB240" s="110">
        <v>0</v>
      </c>
      <c r="AC240" s="110">
        <v>0</v>
      </c>
      <c r="AD240" s="110">
        <v>0</v>
      </c>
      <c r="AE240" s="110">
        <v>0</v>
      </c>
      <c r="AF240" s="110">
        <v>0</v>
      </c>
      <c r="AG240" s="110">
        <v>0</v>
      </c>
      <c r="AH240" s="110">
        <v>0</v>
      </c>
      <c r="AI240" s="110">
        <v>0</v>
      </c>
      <c r="AJ240" s="110">
        <v>0</v>
      </c>
      <c r="AK240" s="110">
        <v>0</v>
      </c>
      <c r="AL240" s="110">
        <v>0</v>
      </c>
      <c r="AM240" s="110">
        <v>0</v>
      </c>
      <c r="AN240" s="110">
        <v>0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  <c r="AU240" s="110">
        <v>0</v>
      </c>
      <c r="AV240" s="110">
        <v>0</v>
      </c>
      <c r="AW240" s="110">
        <v>0</v>
      </c>
      <c r="AX240" s="110">
        <v>0</v>
      </c>
      <c r="AY240" s="110">
        <v>0</v>
      </c>
    </row>
    <row r="241" spans="1:51">
      <c r="A241" s="109"/>
      <c r="B241" s="127">
        <v>33</v>
      </c>
      <c r="C241" s="106">
        <v>0</v>
      </c>
      <c r="D241" s="110">
        <v>0</v>
      </c>
      <c r="E241" s="110">
        <v>0</v>
      </c>
      <c r="F241" s="110">
        <v>0</v>
      </c>
      <c r="G241" s="110">
        <v>0</v>
      </c>
      <c r="H241" s="110">
        <v>0</v>
      </c>
      <c r="I241" s="110">
        <v>0</v>
      </c>
      <c r="J241" s="110">
        <v>0</v>
      </c>
      <c r="K241" s="110">
        <v>0</v>
      </c>
      <c r="L241" s="110">
        <v>0</v>
      </c>
      <c r="M241" s="110">
        <v>0</v>
      </c>
      <c r="N241" s="110">
        <v>0</v>
      </c>
      <c r="O241" s="110">
        <v>0</v>
      </c>
      <c r="P241" s="110">
        <v>0</v>
      </c>
      <c r="Q241" s="110">
        <v>0</v>
      </c>
      <c r="R241" s="110">
        <v>0</v>
      </c>
      <c r="S241" s="110">
        <v>0</v>
      </c>
      <c r="T241" s="110">
        <v>0</v>
      </c>
      <c r="U241" s="110">
        <v>0</v>
      </c>
      <c r="V241" s="110">
        <v>0</v>
      </c>
      <c r="W241" s="110">
        <v>0</v>
      </c>
      <c r="X241" s="110">
        <v>0</v>
      </c>
      <c r="Y241" s="110">
        <v>0</v>
      </c>
      <c r="Z241" s="110">
        <v>0</v>
      </c>
      <c r="AA241" s="110">
        <v>0</v>
      </c>
      <c r="AB241" s="110">
        <v>0</v>
      </c>
      <c r="AC241" s="110">
        <v>0</v>
      </c>
      <c r="AD241" s="110">
        <v>0</v>
      </c>
      <c r="AE241" s="110">
        <v>0</v>
      </c>
      <c r="AF241" s="110">
        <v>0</v>
      </c>
      <c r="AG241" s="110">
        <v>0</v>
      </c>
      <c r="AH241" s="110">
        <v>0</v>
      </c>
      <c r="AI241" s="110">
        <v>0</v>
      </c>
      <c r="AJ241" s="110">
        <v>0</v>
      </c>
      <c r="AK241" s="110">
        <v>0</v>
      </c>
      <c r="AL241" s="110">
        <v>0</v>
      </c>
      <c r="AM241" s="110">
        <v>0</v>
      </c>
      <c r="AN241" s="11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  <c r="AU241" s="110">
        <v>0</v>
      </c>
      <c r="AV241" s="110">
        <v>0</v>
      </c>
      <c r="AW241" s="110">
        <v>0</v>
      </c>
      <c r="AX241" s="110">
        <v>0</v>
      </c>
      <c r="AY241" s="110">
        <v>0</v>
      </c>
    </row>
    <row r="242" spans="1:51">
      <c r="A242" s="109"/>
      <c r="B242" s="127">
        <v>34</v>
      </c>
      <c r="C242" s="106">
        <v>0</v>
      </c>
      <c r="D242" s="110">
        <v>0</v>
      </c>
      <c r="E242" s="110">
        <v>0</v>
      </c>
      <c r="F242" s="110">
        <v>0</v>
      </c>
      <c r="G242" s="110">
        <v>0</v>
      </c>
      <c r="H242" s="110">
        <v>0</v>
      </c>
      <c r="I242" s="110">
        <v>0</v>
      </c>
      <c r="J242" s="110">
        <v>0</v>
      </c>
      <c r="K242" s="110">
        <v>0</v>
      </c>
      <c r="L242" s="110">
        <v>0</v>
      </c>
      <c r="M242" s="110">
        <v>0</v>
      </c>
      <c r="N242" s="110">
        <v>0</v>
      </c>
      <c r="O242" s="110">
        <v>0</v>
      </c>
      <c r="P242" s="110">
        <v>0</v>
      </c>
      <c r="Q242" s="110">
        <v>0</v>
      </c>
      <c r="R242" s="110">
        <v>0</v>
      </c>
      <c r="S242" s="110">
        <v>0</v>
      </c>
      <c r="T242" s="110">
        <v>0</v>
      </c>
      <c r="U242" s="110">
        <v>0</v>
      </c>
      <c r="V242" s="110">
        <v>0</v>
      </c>
      <c r="W242" s="110">
        <v>0</v>
      </c>
      <c r="X242" s="110">
        <v>0</v>
      </c>
      <c r="Y242" s="110">
        <v>0</v>
      </c>
      <c r="Z242" s="110">
        <v>0</v>
      </c>
      <c r="AA242" s="110">
        <v>0</v>
      </c>
      <c r="AB242" s="110">
        <v>0</v>
      </c>
      <c r="AC242" s="110">
        <v>0</v>
      </c>
      <c r="AD242" s="110">
        <v>0</v>
      </c>
      <c r="AE242" s="110">
        <v>0</v>
      </c>
      <c r="AF242" s="110">
        <v>0</v>
      </c>
      <c r="AG242" s="110">
        <v>0</v>
      </c>
      <c r="AH242" s="110">
        <v>0</v>
      </c>
      <c r="AI242" s="110">
        <v>0</v>
      </c>
      <c r="AJ242" s="110">
        <v>0</v>
      </c>
      <c r="AK242" s="110">
        <v>0</v>
      </c>
      <c r="AL242" s="110">
        <v>0</v>
      </c>
      <c r="AM242" s="110">
        <v>0</v>
      </c>
      <c r="AN242" s="110">
        <v>0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  <c r="AU242" s="110">
        <v>0</v>
      </c>
      <c r="AV242" s="110">
        <v>0</v>
      </c>
      <c r="AW242" s="110">
        <v>0</v>
      </c>
      <c r="AX242" s="110">
        <v>0</v>
      </c>
      <c r="AY242" s="110">
        <v>0</v>
      </c>
    </row>
    <row r="243" spans="1:51">
      <c r="A243" s="109"/>
      <c r="B243" s="127">
        <v>35</v>
      </c>
      <c r="C243" s="106">
        <v>0</v>
      </c>
      <c r="D243" s="110">
        <v>0</v>
      </c>
      <c r="E243" s="110">
        <v>0</v>
      </c>
      <c r="F243" s="110">
        <v>0</v>
      </c>
      <c r="G243" s="110">
        <v>0</v>
      </c>
      <c r="H243" s="110">
        <v>0</v>
      </c>
      <c r="I243" s="110">
        <v>0</v>
      </c>
      <c r="J243" s="110">
        <v>0</v>
      </c>
      <c r="K243" s="110">
        <v>0</v>
      </c>
      <c r="L243" s="110">
        <v>0</v>
      </c>
      <c r="M243" s="110">
        <v>0</v>
      </c>
      <c r="N243" s="110">
        <v>0</v>
      </c>
      <c r="O243" s="110">
        <v>0</v>
      </c>
      <c r="P243" s="110">
        <v>0</v>
      </c>
      <c r="Q243" s="110">
        <v>0</v>
      </c>
      <c r="R243" s="110">
        <v>0</v>
      </c>
      <c r="S243" s="110">
        <v>0</v>
      </c>
      <c r="T243" s="110">
        <v>0</v>
      </c>
      <c r="U243" s="110">
        <v>0</v>
      </c>
      <c r="V243" s="110">
        <v>0</v>
      </c>
      <c r="W243" s="110">
        <v>0</v>
      </c>
      <c r="X243" s="110">
        <v>0</v>
      </c>
      <c r="Y243" s="110">
        <v>0</v>
      </c>
      <c r="Z243" s="110">
        <v>0</v>
      </c>
      <c r="AA243" s="110">
        <v>0</v>
      </c>
      <c r="AB243" s="110">
        <v>0</v>
      </c>
      <c r="AC243" s="110">
        <v>0</v>
      </c>
      <c r="AD243" s="110">
        <v>0</v>
      </c>
      <c r="AE243" s="110">
        <v>0</v>
      </c>
      <c r="AF243" s="110">
        <v>0</v>
      </c>
      <c r="AG243" s="110">
        <v>0</v>
      </c>
      <c r="AH243" s="110">
        <v>0</v>
      </c>
      <c r="AI243" s="110">
        <v>0</v>
      </c>
      <c r="AJ243" s="110">
        <v>0</v>
      </c>
      <c r="AK243" s="110">
        <v>0</v>
      </c>
      <c r="AL243" s="110">
        <v>0</v>
      </c>
      <c r="AM243" s="110">
        <v>0</v>
      </c>
      <c r="AN243" s="110">
        <v>0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  <c r="AU243" s="110">
        <v>0</v>
      </c>
      <c r="AV243" s="110">
        <v>0</v>
      </c>
      <c r="AW243" s="110">
        <v>0</v>
      </c>
      <c r="AX243" s="110">
        <v>0</v>
      </c>
      <c r="AY243" s="110">
        <v>0</v>
      </c>
    </row>
    <row r="244" spans="1:51">
      <c r="A244" s="109"/>
      <c r="B244" s="127">
        <v>36</v>
      </c>
      <c r="C244" s="106">
        <v>0</v>
      </c>
      <c r="D244" s="110">
        <v>0</v>
      </c>
      <c r="E244" s="110">
        <v>0</v>
      </c>
      <c r="F244" s="110">
        <v>0</v>
      </c>
      <c r="G244" s="110">
        <v>0</v>
      </c>
      <c r="H244" s="110">
        <v>0</v>
      </c>
      <c r="I244" s="110">
        <v>0</v>
      </c>
      <c r="J244" s="110">
        <v>0</v>
      </c>
      <c r="K244" s="110">
        <v>0</v>
      </c>
      <c r="L244" s="110">
        <v>0</v>
      </c>
      <c r="M244" s="110">
        <v>0</v>
      </c>
      <c r="N244" s="110">
        <v>0</v>
      </c>
      <c r="O244" s="110">
        <v>0</v>
      </c>
      <c r="P244" s="110">
        <v>0</v>
      </c>
      <c r="Q244" s="110">
        <v>0</v>
      </c>
      <c r="R244" s="110">
        <v>0</v>
      </c>
      <c r="S244" s="110">
        <v>0</v>
      </c>
      <c r="T244" s="110">
        <v>0</v>
      </c>
      <c r="U244" s="110">
        <v>0</v>
      </c>
      <c r="V244" s="110">
        <v>0</v>
      </c>
      <c r="W244" s="110">
        <v>0</v>
      </c>
      <c r="X244" s="110">
        <v>0</v>
      </c>
      <c r="Y244" s="110">
        <v>0</v>
      </c>
      <c r="Z244" s="110">
        <v>0</v>
      </c>
      <c r="AA244" s="110">
        <v>0</v>
      </c>
      <c r="AB244" s="110">
        <v>0</v>
      </c>
      <c r="AC244" s="110">
        <v>0</v>
      </c>
      <c r="AD244" s="110">
        <v>0</v>
      </c>
      <c r="AE244" s="110">
        <v>0</v>
      </c>
      <c r="AF244" s="110">
        <v>0</v>
      </c>
      <c r="AG244" s="110">
        <v>0</v>
      </c>
      <c r="AH244" s="110">
        <v>0</v>
      </c>
      <c r="AI244" s="110">
        <v>0</v>
      </c>
      <c r="AJ244" s="110">
        <v>0</v>
      </c>
      <c r="AK244" s="110">
        <v>0</v>
      </c>
      <c r="AL244" s="110">
        <v>0</v>
      </c>
      <c r="AM244" s="110">
        <v>0</v>
      </c>
      <c r="AN244" s="110">
        <v>0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  <c r="AU244" s="110">
        <v>0</v>
      </c>
      <c r="AV244" s="110">
        <v>0</v>
      </c>
      <c r="AW244" s="110">
        <v>0</v>
      </c>
      <c r="AX244" s="110">
        <v>0</v>
      </c>
      <c r="AY244" s="110">
        <v>0</v>
      </c>
    </row>
    <row r="245" spans="1:51">
      <c r="A245" s="109"/>
      <c r="B245" s="130">
        <v>37</v>
      </c>
      <c r="C245" s="106">
        <v>0</v>
      </c>
      <c r="D245" s="110">
        <v>0</v>
      </c>
      <c r="E245" s="110">
        <v>0</v>
      </c>
      <c r="F245" s="110">
        <v>0</v>
      </c>
      <c r="G245" s="110">
        <v>0</v>
      </c>
      <c r="H245" s="110">
        <v>0</v>
      </c>
      <c r="I245" s="110">
        <v>0</v>
      </c>
      <c r="J245" s="110">
        <v>0</v>
      </c>
      <c r="K245" s="110">
        <v>0</v>
      </c>
      <c r="L245" s="110">
        <v>0</v>
      </c>
      <c r="M245" s="110">
        <v>0</v>
      </c>
      <c r="N245" s="110">
        <v>0</v>
      </c>
      <c r="O245" s="110">
        <v>0</v>
      </c>
      <c r="P245" s="110">
        <v>0</v>
      </c>
      <c r="Q245" s="110">
        <v>0</v>
      </c>
      <c r="R245" s="110">
        <v>0</v>
      </c>
      <c r="S245" s="110">
        <v>0</v>
      </c>
      <c r="T245" s="110">
        <v>0</v>
      </c>
      <c r="U245" s="110">
        <v>0</v>
      </c>
      <c r="V245" s="110">
        <v>0</v>
      </c>
      <c r="W245" s="110">
        <v>0</v>
      </c>
      <c r="X245" s="110">
        <v>0</v>
      </c>
      <c r="Y245" s="110">
        <v>0</v>
      </c>
      <c r="Z245" s="110">
        <v>0</v>
      </c>
      <c r="AA245" s="110">
        <v>0</v>
      </c>
      <c r="AB245" s="110">
        <v>0</v>
      </c>
      <c r="AC245" s="110">
        <v>0</v>
      </c>
      <c r="AD245" s="110">
        <v>0</v>
      </c>
      <c r="AE245" s="110">
        <v>0</v>
      </c>
      <c r="AF245" s="110">
        <v>0</v>
      </c>
      <c r="AG245" s="110">
        <v>0</v>
      </c>
      <c r="AH245" s="110">
        <v>0</v>
      </c>
      <c r="AI245" s="110">
        <v>0</v>
      </c>
      <c r="AJ245" s="110">
        <v>0</v>
      </c>
      <c r="AK245" s="110">
        <v>0</v>
      </c>
      <c r="AL245" s="110">
        <v>0</v>
      </c>
      <c r="AM245" s="110">
        <v>0</v>
      </c>
      <c r="AN245" s="110">
        <v>0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  <c r="AU245" s="110">
        <v>0</v>
      </c>
      <c r="AV245" s="110">
        <v>0</v>
      </c>
      <c r="AW245" s="110">
        <v>0</v>
      </c>
      <c r="AX245" s="110">
        <v>0</v>
      </c>
      <c r="AY245" s="110">
        <v>0</v>
      </c>
    </row>
    <row r="246" spans="1:51">
      <c r="A246" s="109"/>
      <c r="B246" s="130">
        <v>38</v>
      </c>
      <c r="C246" s="106">
        <v>0</v>
      </c>
      <c r="D246" s="110">
        <v>0</v>
      </c>
      <c r="E246" s="110">
        <v>0</v>
      </c>
      <c r="F246" s="110">
        <v>0</v>
      </c>
      <c r="G246" s="110">
        <v>0</v>
      </c>
      <c r="H246" s="110">
        <v>0</v>
      </c>
      <c r="I246" s="110">
        <v>0</v>
      </c>
      <c r="J246" s="110">
        <v>0</v>
      </c>
      <c r="K246" s="110">
        <v>0</v>
      </c>
      <c r="L246" s="110">
        <v>0</v>
      </c>
      <c r="M246" s="110">
        <v>0</v>
      </c>
      <c r="N246" s="110">
        <v>0</v>
      </c>
      <c r="O246" s="110">
        <v>0</v>
      </c>
      <c r="P246" s="110">
        <v>0</v>
      </c>
      <c r="Q246" s="110">
        <v>0</v>
      </c>
      <c r="R246" s="110">
        <v>0</v>
      </c>
      <c r="S246" s="110">
        <v>0</v>
      </c>
      <c r="T246" s="110">
        <v>0</v>
      </c>
      <c r="U246" s="110">
        <v>0</v>
      </c>
      <c r="V246" s="110">
        <v>0</v>
      </c>
      <c r="W246" s="110">
        <v>0</v>
      </c>
      <c r="X246" s="110">
        <v>0</v>
      </c>
      <c r="Y246" s="110">
        <v>0</v>
      </c>
      <c r="Z246" s="110">
        <v>0</v>
      </c>
      <c r="AA246" s="110">
        <v>0</v>
      </c>
      <c r="AB246" s="110">
        <v>0</v>
      </c>
      <c r="AC246" s="110">
        <v>0</v>
      </c>
      <c r="AD246" s="110">
        <v>0</v>
      </c>
      <c r="AE246" s="110">
        <v>0</v>
      </c>
      <c r="AF246" s="110">
        <v>0</v>
      </c>
      <c r="AG246" s="110">
        <v>0</v>
      </c>
      <c r="AH246" s="110">
        <v>0</v>
      </c>
      <c r="AI246" s="110">
        <v>0</v>
      </c>
      <c r="AJ246" s="110">
        <v>0</v>
      </c>
      <c r="AK246" s="110">
        <v>0</v>
      </c>
      <c r="AL246" s="110">
        <v>0</v>
      </c>
      <c r="AM246" s="110">
        <v>0</v>
      </c>
      <c r="AN246" s="110">
        <v>0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  <c r="AU246" s="110">
        <v>0</v>
      </c>
      <c r="AV246" s="110">
        <v>0</v>
      </c>
      <c r="AW246" s="110">
        <v>0</v>
      </c>
      <c r="AX246" s="110">
        <v>0</v>
      </c>
      <c r="AY246" s="110">
        <v>0</v>
      </c>
    </row>
    <row r="247" spans="1:51">
      <c r="A247" s="109"/>
      <c r="B247" s="130">
        <v>39</v>
      </c>
      <c r="C247" s="106">
        <v>0</v>
      </c>
      <c r="D247" s="110">
        <v>0</v>
      </c>
      <c r="E247" s="110">
        <v>0</v>
      </c>
      <c r="F247" s="110">
        <v>0</v>
      </c>
      <c r="G247" s="110">
        <v>0</v>
      </c>
      <c r="H247" s="110">
        <v>0</v>
      </c>
      <c r="I247" s="110">
        <v>0</v>
      </c>
      <c r="J247" s="110">
        <v>0</v>
      </c>
      <c r="K247" s="110">
        <v>0</v>
      </c>
      <c r="L247" s="110">
        <v>0</v>
      </c>
      <c r="M247" s="110">
        <v>0</v>
      </c>
      <c r="N247" s="110">
        <v>0</v>
      </c>
      <c r="O247" s="110">
        <v>0</v>
      </c>
      <c r="P247" s="110">
        <v>0</v>
      </c>
      <c r="Q247" s="110">
        <v>0</v>
      </c>
      <c r="R247" s="110">
        <v>0</v>
      </c>
      <c r="S247" s="110">
        <v>0</v>
      </c>
      <c r="T247" s="110">
        <v>0</v>
      </c>
      <c r="U247" s="110">
        <v>0</v>
      </c>
      <c r="V247" s="110">
        <v>0</v>
      </c>
      <c r="W247" s="110">
        <v>0</v>
      </c>
      <c r="X247" s="110">
        <v>0</v>
      </c>
      <c r="Y247" s="110">
        <v>0</v>
      </c>
      <c r="Z247" s="110">
        <v>0</v>
      </c>
      <c r="AA247" s="110">
        <v>0</v>
      </c>
      <c r="AB247" s="110">
        <v>0</v>
      </c>
      <c r="AC247" s="110">
        <v>0</v>
      </c>
      <c r="AD247" s="110">
        <v>0</v>
      </c>
      <c r="AE247" s="110">
        <v>0</v>
      </c>
      <c r="AF247" s="110">
        <v>0</v>
      </c>
      <c r="AG247" s="110">
        <v>0</v>
      </c>
      <c r="AH247" s="110">
        <v>0</v>
      </c>
      <c r="AI247" s="110">
        <v>0</v>
      </c>
      <c r="AJ247" s="110">
        <v>0</v>
      </c>
      <c r="AK247" s="110">
        <v>0</v>
      </c>
      <c r="AL247" s="110">
        <v>0</v>
      </c>
      <c r="AM247" s="110">
        <v>0</v>
      </c>
      <c r="AN247" s="110">
        <v>0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  <c r="AU247" s="110">
        <v>0</v>
      </c>
      <c r="AV247" s="110">
        <v>0</v>
      </c>
      <c r="AW247" s="110">
        <v>0</v>
      </c>
      <c r="AX247" s="110">
        <v>0</v>
      </c>
      <c r="AY247" s="110">
        <v>0</v>
      </c>
    </row>
    <row r="248" spans="1:51">
      <c r="A248" s="109"/>
      <c r="B248" s="130">
        <v>40</v>
      </c>
      <c r="C248" s="106">
        <v>0</v>
      </c>
      <c r="D248" s="110">
        <v>0</v>
      </c>
      <c r="E248" s="110">
        <v>0</v>
      </c>
      <c r="F248" s="110">
        <v>0</v>
      </c>
      <c r="G248" s="110">
        <v>0</v>
      </c>
      <c r="H248" s="110">
        <v>0</v>
      </c>
      <c r="I248" s="110">
        <v>0</v>
      </c>
      <c r="J248" s="110">
        <v>0</v>
      </c>
      <c r="K248" s="110">
        <v>0</v>
      </c>
      <c r="L248" s="110">
        <v>0</v>
      </c>
      <c r="M248" s="110">
        <v>0</v>
      </c>
      <c r="N248" s="110">
        <v>0</v>
      </c>
      <c r="O248" s="110">
        <v>0</v>
      </c>
      <c r="P248" s="110">
        <v>0</v>
      </c>
      <c r="Q248" s="110">
        <v>0</v>
      </c>
      <c r="R248" s="110">
        <v>0</v>
      </c>
      <c r="S248" s="110">
        <v>0</v>
      </c>
      <c r="T248" s="110">
        <v>0</v>
      </c>
      <c r="U248" s="110">
        <v>0</v>
      </c>
      <c r="V248" s="110">
        <v>0</v>
      </c>
      <c r="W248" s="110">
        <v>0</v>
      </c>
      <c r="X248" s="110">
        <v>0</v>
      </c>
      <c r="Y248" s="110">
        <v>0</v>
      </c>
      <c r="Z248" s="110">
        <v>0</v>
      </c>
      <c r="AA248" s="110">
        <v>0</v>
      </c>
      <c r="AB248" s="110">
        <v>0</v>
      </c>
      <c r="AC248" s="110">
        <v>0</v>
      </c>
      <c r="AD248" s="110">
        <v>0</v>
      </c>
      <c r="AE248" s="110">
        <v>0</v>
      </c>
      <c r="AF248" s="110">
        <v>0</v>
      </c>
      <c r="AG248" s="110">
        <v>0</v>
      </c>
      <c r="AH248" s="110">
        <v>0</v>
      </c>
      <c r="AI248" s="110">
        <v>0</v>
      </c>
      <c r="AJ248" s="110">
        <v>0</v>
      </c>
      <c r="AK248" s="110">
        <v>0</v>
      </c>
      <c r="AL248" s="110">
        <v>0</v>
      </c>
      <c r="AM248" s="110">
        <v>0</v>
      </c>
      <c r="AN248" s="110">
        <v>0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  <c r="AU248" s="110">
        <v>0</v>
      </c>
      <c r="AV248" s="110">
        <v>0</v>
      </c>
      <c r="AW248" s="110">
        <v>0</v>
      </c>
      <c r="AX248" s="110">
        <v>0</v>
      </c>
      <c r="AY248" s="110">
        <v>0</v>
      </c>
    </row>
    <row r="249" spans="1:51">
      <c r="A249" s="109"/>
      <c r="B249" s="130">
        <v>41</v>
      </c>
      <c r="C249" s="106">
        <v>0</v>
      </c>
      <c r="D249" s="110">
        <v>0</v>
      </c>
      <c r="E249" s="110">
        <v>0</v>
      </c>
      <c r="F249" s="110">
        <v>0</v>
      </c>
      <c r="G249" s="110">
        <v>0</v>
      </c>
      <c r="H249" s="110">
        <v>0</v>
      </c>
      <c r="I249" s="110">
        <v>0</v>
      </c>
      <c r="J249" s="110">
        <v>0</v>
      </c>
      <c r="K249" s="110">
        <v>0</v>
      </c>
      <c r="L249" s="110">
        <v>0</v>
      </c>
      <c r="M249" s="110">
        <v>0</v>
      </c>
      <c r="N249" s="110">
        <v>0</v>
      </c>
      <c r="O249" s="110">
        <v>0</v>
      </c>
      <c r="P249" s="110">
        <v>0</v>
      </c>
      <c r="Q249" s="110">
        <v>0</v>
      </c>
      <c r="R249" s="110">
        <v>0</v>
      </c>
      <c r="S249" s="110">
        <v>0</v>
      </c>
      <c r="T249" s="110">
        <v>0</v>
      </c>
      <c r="U249" s="110">
        <v>0</v>
      </c>
      <c r="V249" s="110">
        <v>0</v>
      </c>
      <c r="W249" s="110">
        <v>0</v>
      </c>
      <c r="X249" s="110">
        <v>0</v>
      </c>
      <c r="Y249" s="110">
        <v>0</v>
      </c>
      <c r="Z249" s="110">
        <v>0</v>
      </c>
      <c r="AA249" s="110">
        <v>0</v>
      </c>
      <c r="AB249" s="110">
        <v>0</v>
      </c>
      <c r="AC249" s="110">
        <v>0</v>
      </c>
      <c r="AD249" s="110">
        <v>0</v>
      </c>
      <c r="AE249" s="110">
        <v>0</v>
      </c>
      <c r="AF249" s="110">
        <v>0</v>
      </c>
      <c r="AG249" s="110">
        <v>0</v>
      </c>
      <c r="AH249" s="110">
        <v>0</v>
      </c>
      <c r="AI249" s="110">
        <v>0</v>
      </c>
      <c r="AJ249" s="110">
        <v>0</v>
      </c>
      <c r="AK249" s="110">
        <v>0</v>
      </c>
      <c r="AL249" s="110">
        <v>0</v>
      </c>
      <c r="AM249" s="110">
        <v>0</v>
      </c>
      <c r="AN249" s="110">
        <v>0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  <c r="AU249" s="110">
        <v>0</v>
      </c>
      <c r="AV249" s="110">
        <v>0</v>
      </c>
      <c r="AW249" s="110">
        <v>0</v>
      </c>
      <c r="AX249" s="110">
        <v>0</v>
      </c>
      <c r="AY249" s="110">
        <v>0</v>
      </c>
    </row>
    <row r="250" spans="1:51">
      <c r="A250" s="109"/>
      <c r="B250" s="130">
        <v>42</v>
      </c>
      <c r="C250" s="106">
        <v>0</v>
      </c>
      <c r="D250" s="110">
        <v>0</v>
      </c>
      <c r="E250" s="110">
        <v>0</v>
      </c>
      <c r="F250" s="110">
        <v>0</v>
      </c>
      <c r="G250" s="110">
        <v>0</v>
      </c>
      <c r="H250" s="110">
        <v>0</v>
      </c>
      <c r="I250" s="110">
        <v>0</v>
      </c>
      <c r="J250" s="110">
        <v>0</v>
      </c>
      <c r="K250" s="110">
        <v>0</v>
      </c>
      <c r="L250" s="110">
        <v>0</v>
      </c>
      <c r="M250" s="110">
        <v>0</v>
      </c>
      <c r="N250" s="110">
        <v>0</v>
      </c>
      <c r="O250" s="110">
        <v>0</v>
      </c>
      <c r="P250" s="110">
        <v>0</v>
      </c>
      <c r="Q250" s="110">
        <v>0</v>
      </c>
      <c r="R250" s="110">
        <v>0</v>
      </c>
      <c r="S250" s="110">
        <v>0</v>
      </c>
      <c r="T250" s="110">
        <v>0</v>
      </c>
      <c r="U250" s="110">
        <v>0</v>
      </c>
      <c r="V250" s="110">
        <v>0</v>
      </c>
      <c r="W250" s="110">
        <v>0</v>
      </c>
      <c r="X250" s="110">
        <v>0</v>
      </c>
      <c r="Y250" s="110">
        <v>0</v>
      </c>
      <c r="Z250" s="110">
        <v>0</v>
      </c>
      <c r="AA250" s="110">
        <v>0</v>
      </c>
      <c r="AB250" s="110">
        <v>0</v>
      </c>
      <c r="AC250" s="110">
        <v>0</v>
      </c>
      <c r="AD250" s="110">
        <v>0</v>
      </c>
      <c r="AE250" s="110">
        <v>0</v>
      </c>
      <c r="AF250" s="110">
        <v>0</v>
      </c>
      <c r="AG250" s="110">
        <v>0</v>
      </c>
      <c r="AH250" s="110">
        <v>0</v>
      </c>
      <c r="AI250" s="110">
        <v>0</v>
      </c>
      <c r="AJ250" s="110">
        <v>0</v>
      </c>
      <c r="AK250" s="110">
        <v>0</v>
      </c>
      <c r="AL250" s="110">
        <v>0</v>
      </c>
      <c r="AM250" s="110">
        <v>0</v>
      </c>
      <c r="AN250" s="110">
        <v>0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  <c r="AU250" s="110">
        <v>0</v>
      </c>
      <c r="AV250" s="110">
        <v>0</v>
      </c>
      <c r="AW250" s="110">
        <v>0</v>
      </c>
      <c r="AX250" s="110">
        <v>0</v>
      </c>
      <c r="AY250" s="110">
        <v>0</v>
      </c>
    </row>
    <row r="251" spans="1:51">
      <c r="A251" s="109"/>
      <c r="B251" s="130">
        <v>43</v>
      </c>
      <c r="C251" s="106">
        <v>0</v>
      </c>
      <c r="D251" s="110">
        <v>0</v>
      </c>
      <c r="E251" s="110">
        <v>0</v>
      </c>
      <c r="F251" s="110">
        <v>0</v>
      </c>
      <c r="G251" s="110">
        <v>0</v>
      </c>
      <c r="H251" s="110">
        <v>0</v>
      </c>
      <c r="I251" s="110">
        <v>0</v>
      </c>
      <c r="J251" s="110">
        <v>0</v>
      </c>
      <c r="K251" s="110">
        <v>0</v>
      </c>
      <c r="L251" s="110">
        <v>0</v>
      </c>
      <c r="M251" s="110">
        <v>0</v>
      </c>
      <c r="N251" s="110">
        <v>0</v>
      </c>
      <c r="O251" s="110">
        <v>0</v>
      </c>
      <c r="P251" s="110">
        <v>0</v>
      </c>
      <c r="Q251" s="110">
        <v>0</v>
      </c>
      <c r="R251" s="110">
        <v>0</v>
      </c>
      <c r="S251" s="110">
        <v>0</v>
      </c>
      <c r="T251" s="110">
        <v>0</v>
      </c>
      <c r="U251" s="110">
        <v>0</v>
      </c>
      <c r="V251" s="110">
        <v>0</v>
      </c>
      <c r="W251" s="110">
        <v>0</v>
      </c>
      <c r="X251" s="110">
        <v>0</v>
      </c>
      <c r="Y251" s="110">
        <v>0</v>
      </c>
      <c r="Z251" s="110">
        <v>0</v>
      </c>
      <c r="AA251" s="110">
        <v>0</v>
      </c>
      <c r="AB251" s="110">
        <v>0</v>
      </c>
      <c r="AC251" s="110">
        <v>0</v>
      </c>
      <c r="AD251" s="110">
        <v>0</v>
      </c>
      <c r="AE251" s="110">
        <v>0</v>
      </c>
      <c r="AF251" s="110">
        <v>0</v>
      </c>
      <c r="AG251" s="110">
        <v>0</v>
      </c>
      <c r="AH251" s="110">
        <v>0</v>
      </c>
      <c r="AI251" s="110">
        <v>0</v>
      </c>
      <c r="AJ251" s="110">
        <v>0</v>
      </c>
      <c r="AK251" s="110">
        <v>0</v>
      </c>
      <c r="AL251" s="110">
        <v>0</v>
      </c>
      <c r="AM251" s="110">
        <v>0</v>
      </c>
      <c r="AN251" s="110">
        <v>0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  <c r="AU251" s="110">
        <v>0</v>
      </c>
      <c r="AV251" s="110">
        <v>0</v>
      </c>
      <c r="AW251" s="110">
        <v>0</v>
      </c>
      <c r="AX251" s="110">
        <v>0</v>
      </c>
      <c r="AY251" s="110">
        <v>0</v>
      </c>
    </row>
    <row r="252" spans="1:51">
      <c r="A252" s="109"/>
      <c r="B252" s="130">
        <v>44</v>
      </c>
      <c r="C252" s="106">
        <v>0</v>
      </c>
      <c r="D252" s="110">
        <v>0</v>
      </c>
      <c r="E252" s="110">
        <v>0</v>
      </c>
      <c r="F252" s="110">
        <v>0</v>
      </c>
      <c r="G252" s="110">
        <v>0</v>
      </c>
      <c r="H252" s="110">
        <v>0</v>
      </c>
      <c r="I252" s="110">
        <v>0</v>
      </c>
      <c r="J252" s="110">
        <v>0</v>
      </c>
      <c r="K252" s="110">
        <v>0</v>
      </c>
      <c r="L252" s="110">
        <v>0</v>
      </c>
      <c r="M252" s="110">
        <v>0</v>
      </c>
      <c r="N252" s="110">
        <v>0</v>
      </c>
      <c r="O252" s="110">
        <v>0</v>
      </c>
      <c r="P252" s="110">
        <v>0</v>
      </c>
      <c r="Q252" s="110">
        <v>0</v>
      </c>
      <c r="R252" s="110">
        <v>0</v>
      </c>
      <c r="S252" s="110">
        <v>0</v>
      </c>
      <c r="T252" s="110">
        <v>0</v>
      </c>
      <c r="U252" s="110">
        <v>0</v>
      </c>
      <c r="V252" s="110">
        <v>0</v>
      </c>
      <c r="W252" s="110">
        <v>0</v>
      </c>
      <c r="X252" s="110">
        <v>0</v>
      </c>
      <c r="Y252" s="110">
        <v>0</v>
      </c>
      <c r="Z252" s="110">
        <v>0</v>
      </c>
      <c r="AA252" s="110">
        <v>0</v>
      </c>
      <c r="AB252" s="110">
        <v>0</v>
      </c>
      <c r="AC252" s="110">
        <v>0</v>
      </c>
      <c r="AD252" s="110">
        <v>0</v>
      </c>
      <c r="AE252" s="110">
        <v>0</v>
      </c>
      <c r="AF252" s="110">
        <v>0</v>
      </c>
      <c r="AG252" s="110">
        <v>0</v>
      </c>
      <c r="AH252" s="110">
        <v>0</v>
      </c>
      <c r="AI252" s="110">
        <v>0</v>
      </c>
      <c r="AJ252" s="110">
        <v>0</v>
      </c>
      <c r="AK252" s="110">
        <v>0</v>
      </c>
      <c r="AL252" s="110">
        <v>0</v>
      </c>
      <c r="AM252" s="110">
        <v>0</v>
      </c>
      <c r="AN252" s="110">
        <v>0</v>
      </c>
      <c r="AO252" s="110">
        <v>0</v>
      </c>
      <c r="AP252" s="110">
        <v>0</v>
      </c>
      <c r="AQ252" s="110">
        <v>0</v>
      </c>
      <c r="AR252" s="110">
        <v>0</v>
      </c>
      <c r="AS252" s="110">
        <v>0</v>
      </c>
      <c r="AT252" s="110">
        <v>0</v>
      </c>
      <c r="AU252" s="110">
        <v>0</v>
      </c>
      <c r="AV252" s="110">
        <v>0</v>
      </c>
      <c r="AW252" s="110">
        <v>0</v>
      </c>
      <c r="AX252" s="110">
        <v>0</v>
      </c>
      <c r="AY252" s="110">
        <v>0</v>
      </c>
    </row>
    <row r="253" spans="1:51">
      <c r="A253" s="109"/>
      <c r="B253" s="130">
        <v>45</v>
      </c>
      <c r="C253" s="106">
        <v>0</v>
      </c>
      <c r="D253" s="110">
        <v>0</v>
      </c>
      <c r="E253" s="110">
        <v>0</v>
      </c>
      <c r="F253" s="110">
        <v>0</v>
      </c>
      <c r="G253" s="110">
        <v>0</v>
      </c>
      <c r="H253" s="110">
        <v>0</v>
      </c>
      <c r="I253" s="110">
        <v>0</v>
      </c>
      <c r="J253" s="110">
        <v>0</v>
      </c>
      <c r="K253" s="110">
        <v>0</v>
      </c>
      <c r="L253" s="110">
        <v>0</v>
      </c>
      <c r="M253" s="110">
        <v>0</v>
      </c>
      <c r="N253" s="110">
        <v>0</v>
      </c>
      <c r="O253" s="110">
        <v>0</v>
      </c>
      <c r="P253" s="110">
        <v>0</v>
      </c>
      <c r="Q253" s="110">
        <v>0</v>
      </c>
      <c r="R253" s="110">
        <v>0</v>
      </c>
      <c r="S253" s="110">
        <v>0</v>
      </c>
      <c r="T253" s="110">
        <v>0</v>
      </c>
      <c r="U253" s="110">
        <v>0</v>
      </c>
      <c r="V253" s="110">
        <v>0</v>
      </c>
      <c r="W253" s="110">
        <v>0</v>
      </c>
      <c r="X253" s="110">
        <v>0</v>
      </c>
      <c r="Y253" s="110">
        <v>0</v>
      </c>
      <c r="Z253" s="110">
        <v>0</v>
      </c>
      <c r="AA253" s="110">
        <v>0</v>
      </c>
      <c r="AB253" s="110">
        <v>0</v>
      </c>
      <c r="AC253" s="110">
        <v>0</v>
      </c>
      <c r="AD253" s="110">
        <v>0</v>
      </c>
      <c r="AE253" s="110">
        <v>0</v>
      </c>
      <c r="AF253" s="110">
        <v>0</v>
      </c>
      <c r="AG253" s="110">
        <v>0</v>
      </c>
      <c r="AH253" s="110">
        <v>0</v>
      </c>
      <c r="AI253" s="110">
        <v>0</v>
      </c>
      <c r="AJ253" s="110">
        <v>0</v>
      </c>
      <c r="AK253" s="110">
        <v>0</v>
      </c>
      <c r="AL253" s="110">
        <v>0</v>
      </c>
      <c r="AM253" s="110">
        <v>0</v>
      </c>
      <c r="AN253" s="110">
        <v>0</v>
      </c>
      <c r="AO253" s="110">
        <v>0</v>
      </c>
      <c r="AP253" s="110">
        <v>0</v>
      </c>
      <c r="AQ253" s="110">
        <v>0</v>
      </c>
      <c r="AR253" s="110">
        <v>0</v>
      </c>
      <c r="AS253" s="110">
        <v>0</v>
      </c>
      <c r="AT253" s="110">
        <v>0</v>
      </c>
      <c r="AU253" s="110">
        <v>0</v>
      </c>
      <c r="AV253" s="110">
        <v>0</v>
      </c>
      <c r="AW253" s="110">
        <v>0</v>
      </c>
      <c r="AX253" s="110">
        <v>0</v>
      </c>
      <c r="AY253" s="110">
        <v>0</v>
      </c>
    </row>
    <row r="254" spans="1:51">
      <c r="A254" s="109"/>
      <c r="B254" s="130">
        <v>46</v>
      </c>
      <c r="C254" s="106">
        <v>0</v>
      </c>
      <c r="D254" s="110">
        <v>0</v>
      </c>
      <c r="E254" s="110">
        <v>0</v>
      </c>
      <c r="F254" s="110">
        <v>0</v>
      </c>
      <c r="G254" s="110">
        <v>0</v>
      </c>
      <c r="H254" s="110">
        <v>0</v>
      </c>
      <c r="I254" s="110">
        <v>0</v>
      </c>
      <c r="J254" s="110">
        <v>0</v>
      </c>
      <c r="K254" s="110">
        <v>0</v>
      </c>
      <c r="L254" s="110">
        <v>0</v>
      </c>
      <c r="M254" s="110">
        <v>0</v>
      </c>
      <c r="N254" s="110">
        <v>0</v>
      </c>
      <c r="O254" s="110">
        <v>0</v>
      </c>
      <c r="P254" s="110">
        <v>0</v>
      </c>
      <c r="Q254" s="110">
        <v>0</v>
      </c>
      <c r="R254" s="110">
        <v>0</v>
      </c>
      <c r="S254" s="110">
        <v>0</v>
      </c>
      <c r="T254" s="110">
        <v>0</v>
      </c>
      <c r="U254" s="110">
        <v>0</v>
      </c>
      <c r="V254" s="110">
        <v>0</v>
      </c>
      <c r="W254" s="110">
        <v>0</v>
      </c>
      <c r="X254" s="110">
        <v>0</v>
      </c>
      <c r="Y254" s="110">
        <v>0</v>
      </c>
      <c r="Z254" s="110">
        <v>0</v>
      </c>
      <c r="AA254" s="110">
        <v>0</v>
      </c>
      <c r="AB254" s="110">
        <v>0</v>
      </c>
      <c r="AC254" s="110">
        <v>0</v>
      </c>
      <c r="AD254" s="110">
        <v>0</v>
      </c>
      <c r="AE254" s="110">
        <v>0</v>
      </c>
      <c r="AF254" s="110">
        <v>0</v>
      </c>
      <c r="AG254" s="110">
        <v>0</v>
      </c>
      <c r="AH254" s="110">
        <v>0</v>
      </c>
      <c r="AI254" s="110">
        <v>0</v>
      </c>
      <c r="AJ254" s="110">
        <v>0</v>
      </c>
      <c r="AK254" s="110">
        <v>0</v>
      </c>
      <c r="AL254" s="110">
        <v>0</v>
      </c>
      <c r="AM254" s="110">
        <v>0</v>
      </c>
      <c r="AN254" s="110">
        <v>0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  <c r="AU254" s="110">
        <v>0</v>
      </c>
      <c r="AV254" s="110">
        <v>0</v>
      </c>
      <c r="AW254" s="110">
        <v>0</v>
      </c>
      <c r="AX254" s="110">
        <v>0</v>
      </c>
      <c r="AY254" s="110">
        <v>0</v>
      </c>
    </row>
    <row r="255" spans="1:51">
      <c r="A255" s="109"/>
      <c r="B255" s="130">
        <v>47</v>
      </c>
      <c r="C255" s="106">
        <v>0</v>
      </c>
      <c r="D255" s="110">
        <v>0</v>
      </c>
      <c r="E255" s="110">
        <v>0</v>
      </c>
      <c r="F255" s="110">
        <v>0</v>
      </c>
      <c r="G255" s="110">
        <v>0</v>
      </c>
      <c r="H255" s="110">
        <v>0</v>
      </c>
      <c r="I255" s="110">
        <v>0</v>
      </c>
      <c r="J255" s="110">
        <v>0</v>
      </c>
      <c r="K255" s="110">
        <v>0</v>
      </c>
      <c r="L255" s="110">
        <v>0</v>
      </c>
      <c r="M255" s="110">
        <v>0</v>
      </c>
      <c r="N255" s="110">
        <v>0</v>
      </c>
      <c r="O255" s="110">
        <v>0</v>
      </c>
      <c r="P255" s="110">
        <v>0</v>
      </c>
      <c r="Q255" s="110">
        <v>0</v>
      </c>
      <c r="R255" s="110">
        <v>0</v>
      </c>
      <c r="S255" s="110">
        <v>0</v>
      </c>
      <c r="T255" s="110">
        <v>0</v>
      </c>
      <c r="U255" s="110">
        <v>0</v>
      </c>
      <c r="V255" s="110">
        <v>0</v>
      </c>
      <c r="W255" s="110">
        <v>0</v>
      </c>
      <c r="X255" s="110">
        <v>0</v>
      </c>
      <c r="Y255" s="110">
        <v>0</v>
      </c>
      <c r="Z255" s="110">
        <v>0</v>
      </c>
      <c r="AA255" s="110">
        <v>0</v>
      </c>
      <c r="AB255" s="110">
        <v>0</v>
      </c>
      <c r="AC255" s="110">
        <v>0</v>
      </c>
      <c r="AD255" s="110">
        <v>0</v>
      </c>
      <c r="AE255" s="110">
        <v>0</v>
      </c>
      <c r="AF255" s="110">
        <v>0</v>
      </c>
      <c r="AG255" s="110">
        <v>0</v>
      </c>
      <c r="AH255" s="110">
        <v>0</v>
      </c>
      <c r="AI255" s="110">
        <v>0</v>
      </c>
      <c r="AJ255" s="110">
        <v>0</v>
      </c>
      <c r="AK255" s="110">
        <v>0</v>
      </c>
      <c r="AL255" s="110">
        <v>0</v>
      </c>
      <c r="AM255" s="110">
        <v>0</v>
      </c>
      <c r="AN255" s="110">
        <v>0</v>
      </c>
      <c r="AO255" s="110">
        <v>0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  <c r="AU255" s="110">
        <v>0</v>
      </c>
      <c r="AV255" s="110">
        <v>0</v>
      </c>
      <c r="AW255" s="110">
        <v>0</v>
      </c>
      <c r="AX255" s="110">
        <v>0</v>
      </c>
      <c r="AY255" s="110">
        <v>0</v>
      </c>
    </row>
    <row r="256" spans="1:51">
      <c r="A256" s="128"/>
      <c r="B256" s="129">
        <v>48</v>
      </c>
      <c r="C256" s="114">
        <v>0</v>
      </c>
      <c r="D256" s="125">
        <v>0</v>
      </c>
      <c r="E256" s="125">
        <v>0</v>
      </c>
      <c r="F256" s="125">
        <v>0</v>
      </c>
      <c r="G256" s="125">
        <v>0</v>
      </c>
      <c r="H256" s="125">
        <v>0</v>
      </c>
      <c r="I256" s="125">
        <v>0</v>
      </c>
      <c r="J256" s="125">
        <v>0</v>
      </c>
      <c r="K256" s="125">
        <v>0</v>
      </c>
      <c r="L256" s="125">
        <v>0</v>
      </c>
      <c r="M256" s="125">
        <v>0</v>
      </c>
      <c r="N256" s="125">
        <v>0</v>
      </c>
      <c r="O256" s="125">
        <v>0</v>
      </c>
      <c r="P256" s="125">
        <v>0</v>
      </c>
      <c r="Q256" s="125">
        <v>0</v>
      </c>
      <c r="R256" s="125">
        <v>0</v>
      </c>
      <c r="S256" s="125">
        <v>0</v>
      </c>
      <c r="T256" s="125">
        <v>0</v>
      </c>
      <c r="U256" s="125">
        <v>0</v>
      </c>
      <c r="V256" s="125">
        <v>0</v>
      </c>
      <c r="W256" s="125">
        <v>0</v>
      </c>
      <c r="X256" s="125">
        <v>0</v>
      </c>
      <c r="Y256" s="125">
        <v>0</v>
      </c>
      <c r="Z256" s="125">
        <v>0</v>
      </c>
      <c r="AA256" s="125">
        <v>0</v>
      </c>
      <c r="AB256" s="125">
        <v>0</v>
      </c>
      <c r="AC256" s="125">
        <v>0</v>
      </c>
      <c r="AD256" s="125">
        <v>0</v>
      </c>
      <c r="AE256" s="125">
        <v>0</v>
      </c>
      <c r="AF256" s="125">
        <v>0</v>
      </c>
      <c r="AG256" s="125">
        <v>0</v>
      </c>
      <c r="AH256" s="125">
        <v>0</v>
      </c>
      <c r="AI256" s="125">
        <v>0</v>
      </c>
      <c r="AJ256" s="125">
        <v>0</v>
      </c>
      <c r="AK256" s="125">
        <v>0</v>
      </c>
      <c r="AL256" s="125">
        <v>0</v>
      </c>
      <c r="AM256" s="125">
        <v>0</v>
      </c>
      <c r="AN256" s="125">
        <v>0</v>
      </c>
      <c r="AO256" s="125">
        <v>0</v>
      </c>
      <c r="AP256" s="125">
        <v>0</v>
      </c>
      <c r="AQ256" s="125">
        <v>0</v>
      </c>
      <c r="AR256" s="125">
        <v>0</v>
      </c>
      <c r="AS256" s="125">
        <v>0</v>
      </c>
      <c r="AT256" s="125">
        <v>0</v>
      </c>
      <c r="AU256" s="125">
        <v>0</v>
      </c>
      <c r="AV256" s="125">
        <v>0</v>
      </c>
      <c r="AW256" s="125">
        <v>0</v>
      </c>
      <c r="AX256" s="125">
        <v>0</v>
      </c>
      <c r="AY256" s="125">
        <v>0</v>
      </c>
    </row>
    <row r="258" spans="1:52">
      <c r="A258" s="102" t="s">
        <v>301</v>
      </c>
    </row>
    <row r="259" spans="1:52">
      <c r="A259" s="137" t="s">
        <v>124</v>
      </c>
      <c r="B259" s="138">
        <v>650</v>
      </c>
      <c r="C259" s="124" t="s">
        <v>293</v>
      </c>
      <c r="D259" s="124">
        <f>E$14*$B$259</f>
        <v>1380337.3878420563</v>
      </c>
      <c r="E259" s="124">
        <f t="shared" ref="E259:AX259" si="5">F$14*$B$259</f>
        <v>1702774.7663848586</v>
      </c>
      <c r="F259" s="124">
        <f t="shared" si="5"/>
        <v>1926964.9401539904</v>
      </c>
      <c r="G259" s="124">
        <f t="shared" si="5"/>
        <v>1957960.8465849734</v>
      </c>
      <c r="H259" s="124">
        <f t="shared" si="5"/>
        <v>2201763.2064409289</v>
      </c>
      <c r="I259" s="124">
        <f t="shared" si="5"/>
        <v>2121767.1536165928</v>
      </c>
      <c r="J259" s="124">
        <f t="shared" si="5"/>
        <v>2305296.7194777527</v>
      </c>
      <c r="K259" s="124">
        <f t="shared" si="5"/>
        <v>2190279.2543378877</v>
      </c>
      <c r="L259" s="124">
        <f t="shared" si="5"/>
        <v>2192442.8128519841</v>
      </c>
      <c r="M259" s="124">
        <f t="shared" si="5"/>
        <v>2303490.3732922445</v>
      </c>
      <c r="N259" s="124">
        <f t="shared" si="5"/>
        <v>2434944.6561499233</v>
      </c>
      <c r="O259" s="124">
        <f t="shared" si="5"/>
        <v>2355418.8064374304</v>
      </c>
      <c r="P259" s="124">
        <f t="shared" si="5"/>
        <v>2388923.0322831552</v>
      </c>
      <c r="Q259" s="124">
        <f t="shared" si="5"/>
        <v>2337576.3586913338</v>
      </c>
      <c r="R259" s="124">
        <f t="shared" si="5"/>
        <v>2270275.89789245</v>
      </c>
      <c r="S259" s="124">
        <f t="shared" si="5"/>
        <v>2351740.367416482</v>
      </c>
      <c r="T259" s="124">
        <f t="shared" si="5"/>
        <v>2346241.8217747416</v>
      </c>
      <c r="U259" s="124">
        <f t="shared" si="5"/>
        <v>2287747.2390791746</v>
      </c>
      <c r="V259" s="124">
        <f t="shared" si="5"/>
        <v>2327909.2978547001</v>
      </c>
      <c r="W259" s="124">
        <f t="shared" si="5"/>
        <v>2316617.165054414</v>
      </c>
      <c r="X259" s="124">
        <f t="shared" si="5"/>
        <v>2235683.1685649217</v>
      </c>
      <c r="Y259" s="124">
        <f t="shared" si="5"/>
        <v>2368835.8392127594</v>
      </c>
      <c r="Z259" s="124">
        <f t="shared" si="5"/>
        <v>2264678.9685293655</v>
      </c>
      <c r="AA259" s="124">
        <f t="shared" si="5"/>
        <v>2267307.0766889509</v>
      </c>
      <c r="AB259" s="124">
        <f t="shared" si="5"/>
        <v>2319359.5699552274</v>
      </c>
      <c r="AC259" s="124">
        <f t="shared" si="5"/>
        <v>2406423.0199172106</v>
      </c>
      <c r="AD259" s="124">
        <f t="shared" si="5"/>
        <v>2282390.068798814</v>
      </c>
      <c r="AE259" s="124">
        <f t="shared" si="5"/>
        <v>2406273.382750696</v>
      </c>
      <c r="AF259" s="124">
        <f t="shared" si="5"/>
        <v>2273085.077117858</v>
      </c>
      <c r="AG259" s="124">
        <f t="shared" si="5"/>
        <v>2346767.7650782666</v>
      </c>
      <c r="AH259" s="124">
        <f t="shared" si="5"/>
        <v>2366562.1407925566</v>
      </c>
      <c r="AI259" s="124">
        <f t="shared" si="5"/>
        <v>2317307.3349229801</v>
      </c>
      <c r="AJ259" s="124">
        <f t="shared" si="5"/>
        <v>2346892.9762027184</v>
      </c>
      <c r="AK259" s="124">
        <f t="shared" si="5"/>
        <v>2305919.681266889</v>
      </c>
      <c r="AL259" s="124">
        <f t="shared" si="5"/>
        <v>2322438.1307941945</v>
      </c>
      <c r="AM259" s="124">
        <f t="shared" si="5"/>
        <v>2287827.6226740978</v>
      </c>
      <c r="AN259" s="124">
        <f t="shared" si="5"/>
        <v>2204991.3782758838</v>
      </c>
      <c r="AO259" s="124">
        <f t="shared" si="5"/>
        <v>2334278.8057927918</v>
      </c>
      <c r="AP259" s="124">
        <f t="shared" si="5"/>
        <v>2350998.9457513625</v>
      </c>
      <c r="AQ259" s="124">
        <f t="shared" si="5"/>
        <v>2344539.4555355553</v>
      </c>
      <c r="AR259" s="124">
        <f t="shared" si="5"/>
        <v>2241472.9302929593</v>
      </c>
      <c r="AS259" s="124">
        <f t="shared" si="5"/>
        <v>2353299.7330092224</v>
      </c>
      <c r="AT259" s="124">
        <f t="shared" si="5"/>
        <v>2264399.1959739011</v>
      </c>
      <c r="AU259" s="124">
        <f t="shared" si="5"/>
        <v>2354339.595412096</v>
      </c>
      <c r="AV259" s="124">
        <f t="shared" si="5"/>
        <v>2211415.2686589626</v>
      </c>
      <c r="AW259" s="124">
        <f t="shared" si="5"/>
        <v>2336857.4113600068</v>
      </c>
      <c r="AX259" s="124">
        <f t="shared" si="5"/>
        <v>2304598.7786198277</v>
      </c>
      <c r="AY259" s="124">
        <f>AZ$14*$B$259</f>
        <v>2316237.7556136781</v>
      </c>
      <c r="AZ259" s="139">
        <f>SUM($D259:$AY259)</f>
        <v>108435653.18118086</v>
      </c>
    </row>
    <row r="260" spans="1:52">
      <c r="A260" s="140" t="s">
        <v>302</v>
      </c>
      <c r="B260" s="114">
        <v>60</v>
      </c>
      <c r="C260" s="125" t="s">
        <v>293</v>
      </c>
      <c r="D260" s="125">
        <f>(D$175-D$176+D$177-D$178+D$179-D$180+D$181-D$182)*$B$260</f>
        <v>1305689.584311239</v>
      </c>
      <c r="E260" s="125">
        <f t="shared" ref="E260:AY260" si="6">(E$175-E$176+E$177-E$178+E$179-E$180+E$181-E$182)*$B$260</f>
        <v>1451282.4500096587</v>
      </c>
      <c r="F260" s="125">
        <f t="shared" si="6"/>
        <v>1631176.1697788516</v>
      </c>
      <c r="G260" s="125">
        <f t="shared" si="6"/>
        <v>1715443.2065331037</v>
      </c>
      <c r="H260" s="125">
        <f t="shared" si="6"/>
        <v>2103200.6435587076</v>
      </c>
      <c r="I260" s="125">
        <f t="shared" si="6"/>
        <v>2239767.7379410421</v>
      </c>
      <c r="J260" s="125">
        <f t="shared" si="6"/>
        <v>2463863.3797405148</v>
      </c>
      <c r="K260" s="125">
        <f t="shared" si="6"/>
        <v>2481080.3765226561</v>
      </c>
      <c r="L260" s="125">
        <f t="shared" si="6"/>
        <v>2472720.6634290479</v>
      </c>
      <c r="M260" s="125">
        <f t="shared" si="6"/>
        <v>2473270.119388408</v>
      </c>
      <c r="N260" s="125">
        <f t="shared" si="6"/>
        <v>2459095.8778938535</v>
      </c>
      <c r="O260" s="125">
        <f t="shared" si="6"/>
        <v>2460676.725559622</v>
      </c>
      <c r="P260" s="125">
        <f t="shared" si="6"/>
        <v>2468624.0277892468</v>
      </c>
      <c r="Q260" s="125">
        <f t="shared" si="6"/>
        <v>2456743.7207361851</v>
      </c>
      <c r="R260" s="125">
        <f t="shared" si="6"/>
        <v>2461936.0709637739</v>
      </c>
      <c r="S260" s="125">
        <f t="shared" si="6"/>
        <v>2471707.278255085</v>
      </c>
      <c r="T260" s="125">
        <f t="shared" si="6"/>
        <v>2468963.831836178</v>
      </c>
      <c r="U260" s="125">
        <f t="shared" si="6"/>
        <v>2465485.7021761686</v>
      </c>
      <c r="V260" s="125">
        <f t="shared" si="6"/>
        <v>2474196.0648134118</v>
      </c>
      <c r="W260" s="125">
        <f t="shared" si="6"/>
        <v>2467554.7401942657</v>
      </c>
      <c r="X260" s="125">
        <f t="shared" si="6"/>
        <v>2473049.2459786227</v>
      </c>
      <c r="Y260" s="125">
        <f t="shared" si="6"/>
        <v>2462140.0998935243</v>
      </c>
      <c r="Z260" s="125">
        <f t="shared" si="6"/>
        <v>2466232.7105972893</v>
      </c>
      <c r="AA260" s="125">
        <f t="shared" si="6"/>
        <v>2467550.1159979426</v>
      </c>
      <c r="AB260" s="125">
        <f t="shared" si="6"/>
        <v>2463645.2704656711</v>
      </c>
      <c r="AC260" s="125">
        <f t="shared" si="6"/>
        <v>2457796.5137668052</v>
      </c>
      <c r="AD260" s="125">
        <f t="shared" si="6"/>
        <v>2468497.8398031862</v>
      </c>
      <c r="AE260" s="125">
        <f t="shared" si="6"/>
        <v>2472062.4569768589</v>
      </c>
      <c r="AF260" s="125">
        <f t="shared" si="6"/>
        <v>2455556.7621121975</v>
      </c>
      <c r="AG260" s="125">
        <f t="shared" si="6"/>
        <v>2458957.6637024814</v>
      </c>
      <c r="AH260" s="125">
        <f t="shared" si="6"/>
        <v>2472428.1100806869</v>
      </c>
      <c r="AI260" s="125">
        <f t="shared" si="6"/>
        <v>2465194.8264659145</v>
      </c>
      <c r="AJ260" s="125">
        <f t="shared" si="6"/>
        <v>2466503.7252735952</v>
      </c>
      <c r="AK260" s="125">
        <f t="shared" si="6"/>
        <v>2465864.5266565299</v>
      </c>
      <c r="AL260" s="125">
        <f t="shared" si="6"/>
        <v>2476741.0956189977</v>
      </c>
      <c r="AM260" s="125">
        <f t="shared" si="6"/>
        <v>2463278.4536313782</v>
      </c>
      <c r="AN260" s="125">
        <f t="shared" si="6"/>
        <v>2470302.3343129954</v>
      </c>
      <c r="AO260" s="125">
        <f t="shared" si="6"/>
        <v>2462332.8806740805</v>
      </c>
      <c r="AP260" s="125">
        <f t="shared" si="6"/>
        <v>2466702.3713592323</v>
      </c>
      <c r="AQ260" s="125">
        <f t="shared" si="6"/>
        <v>2468752.9029158195</v>
      </c>
      <c r="AR260" s="125">
        <f t="shared" si="6"/>
        <v>2465254.8064344958</v>
      </c>
      <c r="AS260" s="125">
        <f t="shared" si="6"/>
        <v>2465355.4565991275</v>
      </c>
      <c r="AT260" s="125">
        <f t="shared" si="6"/>
        <v>2461038.535756255</v>
      </c>
      <c r="AU260" s="125">
        <f t="shared" si="6"/>
        <v>2460816.6984353526</v>
      </c>
      <c r="AV260" s="125">
        <f t="shared" si="6"/>
        <v>2461069.3598160958</v>
      </c>
      <c r="AW260" s="125">
        <f t="shared" si="6"/>
        <v>2450143.9549044273</v>
      </c>
      <c r="AX260" s="125">
        <f t="shared" si="6"/>
        <v>2455107.8050504774</v>
      </c>
      <c r="AY260" s="125">
        <f t="shared" si="6"/>
        <v>2448569.3528176281</v>
      </c>
      <c r="AZ260" s="141">
        <f>SUM($D260:$AY260)</f>
        <v>113983424.24752867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60"/>
  <sheetViews>
    <sheetView workbookViewId="0">
      <pane xSplit="2" ySplit="7" topLeftCell="C164" activePane="bottomRight" state="frozen"/>
      <selection pane="topRight"/>
      <selection pane="bottomLeft"/>
      <selection pane="bottomRight" activeCell="C185" sqref="C185:C256"/>
    </sheetView>
  </sheetViews>
  <sheetFormatPr baseColWidth="10" defaultColWidth="8.83203125" defaultRowHeight="12" x14ac:dyDescent="0"/>
  <cols>
    <col min="1" max="1" width="14.6640625" style="100" customWidth="1"/>
    <col min="2" max="2" width="12.6640625" style="100" customWidth="1"/>
    <col min="3" max="16384" width="8.83203125" style="100"/>
  </cols>
  <sheetData>
    <row r="1" spans="1:55">
      <c r="A1" s="102" t="s">
        <v>284</v>
      </c>
    </row>
    <row r="2" spans="1:55">
      <c r="A2" s="100" t="s">
        <v>285</v>
      </c>
      <c r="B2" s="107" t="s">
        <v>59</v>
      </c>
    </row>
    <row r="3" spans="1:55">
      <c r="A3" s="100" t="s">
        <v>286</v>
      </c>
      <c r="B3" s="108">
        <v>46000</v>
      </c>
      <c r="C3" s="109"/>
    </row>
    <row r="4" spans="1:55">
      <c r="B4" s="110"/>
      <c r="C4" s="110"/>
    </row>
    <row r="5" spans="1:55">
      <c r="C5" s="111" t="s">
        <v>287</v>
      </c>
    </row>
    <row r="6" spans="1:55"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  <c r="K6" s="112">
        <v>8</v>
      </c>
      <c r="L6" s="112">
        <v>9</v>
      </c>
      <c r="M6" s="112">
        <v>10</v>
      </c>
      <c r="N6" s="112">
        <v>11</v>
      </c>
      <c r="O6" s="112">
        <v>12</v>
      </c>
      <c r="P6" s="112">
        <v>13</v>
      </c>
      <c r="Q6" s="112">
        <v>14</v>
      </c>
      <c r="R6" s="112">
        <v>15</v>
      </c>
      <c r="S6" s="112">
        <v>16</v>
      </c>
      <c r="T6" s="112">
        <v>17</v>
      </c>
      <c r="U6" s="112">
        <v>18</v>
      </c>
      <c r="V6" s="112">
        <v>19</v>
      </c>
      <c r="W6" s="112">
        <v>20</v>
      </c>
      <c r="X6" s="112">
        <v>21</v>
      </c>
      <c r="Y6" s="112">
        <v>22</v>
      </c>
      <c r="Z6" s="112">
        <v>23</v>
      </c>
      <c r="AA6" s="112">
        <v>24</v>
      </c>
      <c r="AB6" s="112">
        <v>25</v>
      </c>
      <c r="AC6" s="112">
        <v>26</v>
      </c>
      <c r="AD6" s="112">
        <v>27</v>
      </c>
      <c r="AE6" s="112">
        <v>28</v>
      </c>
      <c r="AF6" s="112">
        <v>29</v>
      </c>
      <c r="AG6" s="112">
        <v>30</v>
      </c>
      <c r="AH6" s="112">
        <v>31</v>
      </c>
      <c r="AI6" s="112">
        <v>32</v>
      </c>
      <c r="AJ6" s="112">
        <v>33</v>
      </c>
      <c r="AK6" s="112">
        <v>34</v>
      </c>
      <c r="AL6" s="112">
        <v>35</v>
      </c>
      <c r="AM6" s="112">
        <v>36</v>
      </c>
      <c r="AN6" s="112">
        <v>37</v>
      </c>
      <c r="AO6" s="112">
        <v>38</v>
      </c>
      <c r="AP6" s="112">
        <v>39</v>
      </c>
      <c r="AQ6" s="112">
        <v>40</v>
      </c>
      <c r="AR6" s="112">
        <v>41</v>
      </c>
      <c r="AS6" s="112">
        <v>42</v>
      </c>
      <c r="AT6" s="112">
        <v>43</v>
      </c>
      <c r="AU6" s="112">
        <v>44</v>
      </c>
      <c r="AV6" s="112">
        <v>45</v>
      </c>
      <c r="AW6" s="112">
        <v>46</v>
      </c>
      <c r="AX6" s="112">
        <v>47</v>
      </c>
      <c r="AY6" s="112">
        <v>48</v>
      </c>
    </row>
    <row r="7" spans="1:55">
      <c r="B7" s="110"/>
      <c r="C7" s="113" t="s">
        <v>288</v>
      </c>
      <c r="D7" s="112" t="s">
        <v>289</v>
      </c>
      <c r="E7" s="112" t="s">
        <v>289</v>
      </c>
      <c r="F7" s="112" t="s">
        <v>289</v>
      </c>
      <c r="G7" s="112" t="s">
        <v>289</v>
      </c>
      <c r="H7" s="112" t="s">
        <v>289</v>
      </c>
      <c r="I7" s="112" t="s">
        <v>289</v>
      </c>
      <c r="J7" s="112" t="s">
        <v>289</v>
      </c>
      <c r="K7" s="112" t="s">
        <v>289</v>
      </c>
      <c r="L7" s="112" t="s">
        <v>289</v>
      </c>
      <c r="M7" s="112" t="s">
        <v>289</v>
      </c>
      <c r="N7" s="112" t="s">
        <v>289</v>
      </c>
      <c r="O7" s="112" t="s">
        <v>289</v>
      </c>
      <c r="P7" s="112" t="s">
        <v>289</v>
      </c>
      <c r="Q7" s="112" t="s">
        <v>289</v>
      </c>
      <c r="R7" s="112" t="s">
        <v>289</v>
      </c>
      <c r="S7" s="112" t="s">
        <v>289</v>
      </c>
      <c r="T7" s="112" t="s">
        <v>289</v>
      </c>
      <c r="U7" s="112" t="s">
        <v>289</v>
      </c>
      <c r="V7" s="112" t="s">
        <v>289</v>
      </c>
      <c r="W7" s="112" t="s">
        <v>289</v>
      </c>
      <c r="X7" s="112" t="s">
        <v>289</v>
      </c>
      <c r="Y7" s="112" t="s">
        <v>289</v>
      </c>
      <c r="Z7" s="112" t="s">
        <v>289</v>
      </c>
      <c r="AA7" s="112" t="s">
        <v>289</v>
      </c>
      <c r="AB7" s="112" t="s">
        <v>289</v>
      </c>
      <c r="AC7" s="112" t="s">
        <v>289</v>
      </c>
      <c r="AD7" s="112" t="s">
        <v>289</v>
      </c>
      <c r="AE7" s="112" t="s">
        <v>289</v>
      </c>
      <c r="AF7" s="112" t="s">
        <v>289</v>
      </c>
      <c r="AG7" s="112" t="s">
        <v>289</v>
      </c>
      <c r="AH7" s="112" t="s">
        <v>289</v>
      </c>
      <c r="AI7" s="112" t="s">
        <v>289</v>
      </c>
      <c r="AJ7" s="112" t="s">
        <v>289</v>
      </c>
      <c r="AK7" s="112" t="s">
        <v>289</v>
      </c>
      <c r="AL7" s="112" t="s">
        <v>289</v>
      </c>
      <c r="AM7" s="112" t="s">
        <v>289</v>
      </c>
      <c r="AN7" s="112" t="s">
        <v>289</v>
      </c>
      <c r="AO7" s="112" t="s">
        <v>289</v>
      </c>
      <c r="AP7" s="112" t="s">
        <v>289</v>
      </c>
      <c r="AQ7" s="112" t="s">
        <v>289</v>
      </c>
      <c r="AR7" s="112" t="s">
        <v>289</v>
      </c>
      <c r="AS7" s="112" t="s">
        <v>289</v>
      </c>
      <c r="AT7" s="112" t="s">
        <v>289</v>
      </c>
      <c r="AU7" s="112" t="s">
        <v>289</v>
      </c>
      <c r="AV7" s="112" t="s">
        <v>289</v>
      </c>
      <c r="AW7" s="112" t="s">
        <v>289</v>
      </c>
      <c r="AX7" s="112" t="s">
        <v>289</v>
      </c>
      <c r="AY7" s="111" t="s">
        <v>290</v>
      </c>
      <c r="AZ7" s="111" t="s">
        <v>291</v>
      </c>
    </row>
    <row r="8" spans="1:55">
      <c r="A8" s="102" t="s">
        <v>292</v>
      </c>
      <c r="B8" s="114"/>
      <c r="AY8" s="110"/>
    </row>
    <row r="9" spans="1:55">
      <c r="A9" s="115" t="s">
        <v>125</v>
      </c>
      <c r="B9" s="116">
        <v>1</v>
      </c>
      <c r="C9" s="117" t="s">
        <v>293</v>
      </c>
      <c r="D9" s="117">
        <v>9785.0517924368523</v>
      </c>
      <c r="E9" s="117">
        <v>9785.0517924368523</v>
      </c>
      <c r="F9" s="117">
        <v>9785.0517924368523</v>
      </c>
      <c r="G9" s="117">
        <v>9785.0517924368523</v>
      </c>
      <c r="H9" s="117">
        <v>9619.7382774646176</v>
      </c>
      <c r="I9" s="117">
        <v>9785.0517924368523</v>
      </c>
      <c r="J9" s="117">
        <v>9785.0517924368523</v>
      </c>
      <c r="K9" s="117">
        <v>9785.0517924368523</v>
      </c>
      <c r="L9" s="117">
        <v>9540.4920486011979</v>
      </c>
      <c r="M9" s="117">
        <v>9008.7632300440964</v>
      </c>
      <c r="N9" s="117">
        <v>9785.0517924368523</v>
      </c>
      <c r="O9" s="117">
        <v>9785.0517924368523</v>
      </c>
      <c r="P9" s="117">
        <v>9785.0517924368523</v>
      </c>
      <c r="Q9" s="117">
        <v>9785.0517924368523</v>
      </c>
      <c r="R9" s="117">
        <v>9785.0517924368523</v>
      </c>
      <c r="S9" s="117">
        <v>9785.0517924368523</v>
      </c>
      <c r="T9" s="117">
        <v>9785.0517924368523</v>
      </c>
      <c r="U9" s="117">
        <v>9785.0517924368523</v>
      </c>
      <c r="V9" s="117">
        <v>9785.0517924368523</v>
      </c>
      <c r="W9" s="117">
        <v>9785.0517924368523</v>
      </c>
      <c r="X9" s="117">
        <v>9785.0517924368523</v>
      </c>
      <c r="Y9" s="117">
        <v>9785.0517924368523</v>
      </c>
      <c r="Z9" s="117">
        <v>9785.0517924368523</v>
      </c>
      <c r="AA9" s="117">
        <v>9785.0517924368523</v>
      </c>
      <c r="AB9" s="117">
        <v>9785.0517924368523</v>
      </c>
      <c r="AC9" s="117">
        <v>9785.0517924368523</v>
      </c>
      <c r="AD9" s="117">
        <v>9785.0517924368523</v>
      </c>
      <c r="AE9" s="117">
        <v>9785.0517924368523</v>
      </c>
      <c r="AF9" s="117">
        <v>9785.0517924368523</v>
      </c>
      <c r="AG9" s="117">
        <v>9785.0517924368523</v>
      </c>
      <c r="AH9" s="117">
        <v>9785.0517924368523</v>
      </c>
      <c r="AI9" s="117">
        <v>9785.0517924368523</v>
      </c>
      <c r="AJ9" s="117">
        <v>9785.0517924368523</v>
      </c>
      <c r="AK9" s="117">
        <v>8827.4322915542853</v>
      </c>
      <c r="AL9" s="117">
        <v>9785.0517924368523</v>
      </c>
      <c r="AM9" s="117">
        <v>9785.0517924368523</v>
      </c>
      <c r="AN9" s="117">
        <v>9785.0517924368523</v>
      </c>
      <c r="AO9" s="117">
        <v>9785.0517924368523</v>
      </c>
      <c r="AP9" s="117">
        <v>9785.0517924368523</v>
      </c>
      <c r="AQ9" s="117">
        <v>9785.0517924368523</v>
      </c>
      <c r="AR9" s="117">
        <v>9785.0517924368523</v>
      </c>
      <c r="AS9" s="117">
        <v>9785.0517924368523</v>
      </c>
      <c r="AT9" s="117">
        <v>9696.5010362135436</v>
      </c>
      <c r="AU9" s="117">
        <v>9785.0517924368523</v>
      </c>
      <c r="AV9" s="117">
        <v>9611.2612440435951</v>
      </c>
      <c r="AW9" s="117">
        <v>9785.0517924368523</v>
      </c>
      <c r="AX9" s="117">
        <v>9785.0517924368523</v>
      </c>
      <c r="AY9" s="117">
        <v>9785.0517924368523</v>
      </c>
    </row>
    <row r="10" spans="1:55">
      <c r="A10" s="118" t="s">
        <v>133</v>
      </c>
      <c r="B10" s="119">
        <v>1</v>
      </c>
      <c r="C10" s="106" t="s">
        <v>293</v>
      </c>
      <c r="D10" s="100">
        <v>1590</v>
      </c>
      <c r="E10" s="100">
        <v>132.23040066192792</v>
      </c>
      <c r="F10" s="100">
        <v>0</v>
      </c>
      <c r="G10" s="100">
        <v>132.23040066192792</v>
      </c>
      <c r="H10" s="100">
        <v>0</v>
      </c>
      <c r="I10" s="100">
        <v>0</v>
      </c>
      <c r="J10" s="100">
        <v>132.23040066192792</v>
      </c>
      <c r="K10" s="100">
        <v>0</v>
      </c>
      <c r="L10" s="100">
        <v>132.23040066192792</v>
      </c>
      <c r="M10" s="100">
        <v>0</v>
      </c>
      <c r="N10" s="100">
        <v>132.23040066192792</v>
      </c>
      <c r="O10" s="100">
        <v>0</v>
      </c>
      <c r="P10" s="100">
        <v>132.23040066192792</v>
      </c>
      <c r="Q10" s="100">
        <v>0</v>
      </c>
      <c r="R10" s="100">
        <v>132.23040066192792</v>
      </c>
      <c r="S10" s="100">
        <v>0</v>
      </c>
      <c r="T10" s="100">
        <v>132.23040066192792</v>
      </c>
      <c r="U10" s="100">
        <v>0</v>
      </c>
      <c r="V10" s="100">
        <v>132.23040066192792</v>
      </c>
      <c r="W10" s="100">
        <v>0</v>
      </c>
      <c r="X10" s="100">
        <v>132.23040066192792</v>
      </c>
      <c r="Y10" s="100">
        <v>0</v>
      </c>
      <c r="Z10" s="100">
        <v>132.23040066192792</v>
      </c>
      <c r="AA10" s="100">
        <v>0</v>
      </c>
      <c r="AB10" s="100">
        <v>132.23040066192792</v>
      </c>
      <c r="AC10" s="100">
        <v>0</v>
      </c>
      <c r="AD10" s="100">
        <v>132.23040066192792</v>
      </c>
      <c r="AE10" s="100">
        <v>0</v>
      </c>
      <c r="AF10" s="100">
        <v>132.23040066192792</v>
      </c>
      <c r="AG10" s="100">
        <v>0</v>
      </c>
      <c r="AH10" s="100">
        <v>132.23040066192792</v>
      </c>
      <c r="AI10" s="100">
        <v>0</v>
      </c>
      <c r="AJ10" s="100">
        <v>132.23040066192792</v>
      </c>
      <c r="AK10" s="100">
        <v>0</v>
      </c>
      <c r="AL10" s="100">
        <v>132.23040066192792</v>
      </c>
      <c r="AM10" s="100">
        <v>0</v>
      </c>
      <c r="AN10" s="100">
        <v>132.23040066192792</v>
      </c>
      <c r="AO10" s="100">
        <v>0</v>
      </c>
      <c r="AP10" s="100">
        <v>132.23040066192792</v>
      </c>
      <c r="AQ10" s="100">
        <v>0</v>
      </c>
      <c r="AR10" s="100">
        <v>132.23040066192792</v>
      </c>
      <c r="AS10" s="100">
        <v>0</v>
      </c>
      <c r="AT10" s="100">
        <v>132.23040066192792</v>
      </c>
      <c r="AU10" s="100">
        <v>0</v>
      </c>
      <c r="AV10" s="100">
        <v>0</v>
      </c>
      <c r="AW10" s="100">
        <v>132.23040066192792</v>
      </c>
      <c r="AX10" s="100">
        <v>0</v>
      </c>
      <c r="AY10" s="100">
        <v>132.23040066192792</v>
      </c>
      <c r="AZ10" s="100">
        <v>0</v>
      </c>
    </row>
    <row r="11" spans="1:55">
      <c r="B11" s="119">
        <v>2</v>
      </c>
      <c r="C11" s="106" t="s">
        <v>293</v>
      </c>
      <c r="D11" s="100">
        <v>0</v>
      </c>
      <c r="E11" s="100">
        <v>910.28415371483425</v>
      </c>
      <c r="F11" s="100">
        <v>0</v>
      </c>
      <c r="H11" s="100">
        <v>0</v>
      </c>
      <c r="I11" s="100">
        <v>132.23040066192792</v>
      </c>
      <c r="J11" s="100">
        <v>0</v>
      </c>
      <c r="K11" s="100">
        <v>0</v>
      </c>
      <c r="P11" s="100">
        <v>132.23040066192792</v>
      </c>
      <c r="Q11" s="100">
        <v>0</v>
      </c>
      <c r="S11" s="100">
        <v>0</v>
      </c>
      <c r="T11" s="100">
        <v>132.23040066192792</v>
      </c>
      <c r="U11" s="100">
        <v>0</v>
      </c>
      <c r="W11" s="100">
        <v>0</v>
      </c>
      <c r="X11" s="100">
        <v>0</v>
      </c>
      <c r="AA11" s="100">
        <v>0</v>
      </c>
      <c r="AC11" s="100">
        <v>0</v>
      </c>
      <c r="AF11" s="100">
        <v>132.23040066192792</v>
      </c>
      <c r="AH11" s="100">
        <v>132.23040066192792</v>
      </c>
      <c r="AI11" s="100">
        <v>0</v>
      </c>
      <c r="AJ11" s="100">
        <v>132.23040066192792</v>
      </c>
      <c r="AK11" s="100">
        <v>0</v>
      </c>
      <c r="AL11" s="100">
        <v>132.23040066192792</v>
      </c>
      <c r="AM11" s="100">
        <v>0</v>
      </c>
      <c r="AN11" s="100">
        <v>132.23040066192792</v>
      </c>
      <c r="AP11" s="100">
        <v>132.23040066192792</v>
      </c>
      <c r="AQ11" s="100">
        <v>0</v>
      </c>
      <c r="AR11" s="100">
        <v>132.23040066192792</v>
      </c>
      <c r="AS11" s="100">
        <v>0</v>
      </c>
      <c r="AT11" s="100">
        <v>132.23040066192792</v>
      </c>
      <c r="AU11" s="100">
        <v>0</v>
      </c>
      <c r="AV11" s="100">
        <v>132.23040066192792</v>
      </c>
      <c r="AX11" s="100">
        <v>0</v>
      </c>
      <c r="AY11" s="100">
        <v>132.23040066192792</v>
      </c>
    </row>
    <row r="12" spans="1:55">
      <c r="B12" s="120">
        <v>3</v>
      </c>
      <c r="C12" s="106" t="s">
        <v>293</v>
      </c>
      <c r="F12" s="100">
        <v>230</v>
      </c>
      <c r="H12" s="100">
        <v>132.23040066192792</v>
      </c>
      <c r="L12" s="100">
        <v>0</v>
      </c>
      <c r="M12" s="100">
        <v>132.23040066192792</v>
      </c>
      <c r="N12" s="100">
        <v>0</v>
      </c>
      <c r="O12" s="100">
        <v>132.23040066192792</v>
      </c>
      <c r="P12" s="100">
        <v>0</v>
      </c>
      <c r="R12" s="100">
        <v>0</v>
      </c>
      <c r="S12" s="100">
        <v>132.23040066192792</v>
      </c>
      <c r="X12" s="100">
        <v>0</v>
      </c>
      <c r="Z12" s="100">
        <v>0</v>
      </c>
      <c r="AA12" s="100">
        <v>0</v>
      </c>
      <c r="AB12" s="100">
        <v>0</v>
      </c>
      <c r="AC12" s="100">
        <v>132.23040066192792</v>
      </c>
      <c r="AE12" s="100">
        <v>132.23040066192792</v>
      </c>
      <c r="AF12" s="100">
        <v>0</v>
      </c>
      <c r="AG12" s="100">
        <v>0</v>
      </c>
      <c r="AH12" s="100">
        <v>0</v>
      </c>
      <c r="AK12" s="100">
        <v>0</v>
      </c>
      <c r="AL12" s="100">
        <v>0</v>
      </c>
      <c r="AS12" s="100">
        <v>0</v>
      </c>
      <c r="AX12" s="100">
        <v>0</v>
      </c>
      <c r="BA12" s="100">
        <v>0</v>
      </c>
    </row>
    <row r="13" spans="1:55">
      <c r="B13" s="120">
        <v>4</v>
      </c>
      <c r="C13" s="106" t="s">
        <v>293</v>
      </c>
      <c r="E13" s="100">
        <v>230</v>
      </c>
      <c r="X13" s="100">
        <v>132.23040066192792</v>
      </c>
      <c r="Z13" s="100">
        <v>132.23040066192792</v>
      </c>
      <c r="AQ13" s="100">
        <v>0</v>
      </c>
      <c r="BC13" s="100">
        <v>132.23040066192792</v>
      </c>
    </row>
    <row r="14" spans="1:55">
      <c r="A14" s="115" t="s">
        <v>134</v>
      </c>
      <c r="B14" s="121">
        <v>1</v>
      </c>
      <c r="C14" s="117" t="s">
        <v>293</v>
      </c>
      <c r="D14" s="117">
        <v>4764.5527062951996</v>
      </c>
      <c r="E14" s="117">
        <f t="shared" ref="E14:AZ14" si="0">D$172*SUM(D$122:D$169)</f>
        <v>2621.1626558388066</v>
      </c>
      <c r="F14" s="117">
        <f t="shared" si="0"/>
        <v>1871.8291851973008</v>
      </c>
      <c r="G14" s="117">
        <f t="shared" si="0"/>
        <v>1389.450699959513</v>
      </c>
      <c r="H14" s="117">
        <f t="shared" si="0"/>
        <v>1057.6913139102821</v>
      </c>
      <c r="I14" s="117">
        <f t="shared" si="0"/>
        <v>822.97691664975605</v>
      </c>
      <c r="J14" s="117">
        <f t="shared" si="0"/>
        <v>657.44795735425942</v>
      </c>
      <c r="K14" s="117">
        <f t="shared" si="0"/>
        <v>533.19188846069198</v>
      </c>
      <c r="L14" s="117">
        <f t="shared" si="0"/>
        <v>477.81376950677299</v>
      </c>
      <c r="M14" s="117">
        <f t="shared" si="0"/>
        <v>459.18620670083601</v>
      </c>
      <c r="N14" s="117">
        <f t="shared" si="0"/>
        <v>416.5035940495016</v>
      </c>
      <c r="O14" s="117">
        <f t="shared" si="0"/>
        <v>389.20841567376618</v>
      </c>
      <c r="P14" s="117">
        <f t="shared" si="0"/>
        <v>357.24012600793816</v>
      </c>
      <c r="Q14" s="117">
        <f t="shared" si="0"/>
        <v>327.82815035202481</v>
      </c>
      <c r="R14" s="117">
        <f t="shared" si="0"/>
        <v>317.31720957951131</v>
      </c>
      <c r="S14" s="117">
        <f t="shared" si="0"/>
        <v>344.93049417010349</v>
      </c>
      <c r="T14" s="117">
        <f t="shared" si="0"/>
        <v>322.10693988007739</v>
      </c>
      <c r="U14" s="117">
        <f t="shared" si="0"/>
        <v>316.14668939576069</v>
      </c>
      <c r="V14" s="117">
        <f t="shared" si="0"/>
        <v>332.57230643431603</v>
      </c>
      <c r="W14" s="117">
        <f t="shared" si="0"/>
        <v>360.76399812040052</v>
      </c>
      <c r="X14" s="117">
        <f t="shared" si="0"/>
        <v>350.87592954266347</v>
      </c>
      <c r="Y14" s="117">
        <f t="shared" si="0"/>
        <v>376.97807239435144</v>
      </c>
      <c r="Z14" s="117">
        <f t="shared" si="0"/>
        <v>374.34941286118089</v>
      </c>
      <c r="AA14" s="117">
        <f t="shared" si="0"/>
        <v>346.26274704653179</v>
      </c>
      <c r="AB14" s="117">
        <f t="shared" si="0"/>
        <v>370.87408247310373</v>
      </c>
      <c r="AC14" s="117">
        <f t="shared" si="0"/>
        <v>360.51362147127173</v>
      </c>
      <c r="AD14" s="117">
        <f t="shared" si="0"/>
        <v>360.99085903796123</v>
      </c>
      <c r="AE14" s="117">
        <f t="shared" si="0"/>
        <v>376.78485566801214</v>
      </c>
      <c r="AF14" s="117">
        <f t="shared" si="0"/>
        <v>371.59201607599778</v>
      </c>
      <c r="AG14" s="117">
        <f t="shared" si="0"/>
        <v>339.02843040516342</v>
      </c>
      <c r="AH14" s="117">
        <f t="shared" si="0"/>
        <v>302.25359039462614</v>
      </c>
      <c r="AI14" s="117">
        <f t="shared" si="0"/>
        <v>309.9989367348619</v>
      </c>
      <c r="AJ14" s="117">
        <f t="shared" si="0"/>
        <v>281.68904752482109</v>
      </c>
      <c r="AK14" s="117">
        <f t="shared" si="0"/>
        <v>289.95301445416465</v>
      </c>
      <c r="AL14" s="117">
        <f t="shared" si="0"/>
        <v>285.36211978206683</v>
      </c>
      <c r="AM14" s="117">
        <f t="shared" si="0"/>
        <v>287.76774986280805</v>
      </c>
      <c r="AN14" s="117">
        <f t="shared" si="0"/>
        <v>280.64056083106317</v>
      </c>
      <c r="AO14" s="117">
        <f t="shared" si="0"/>
        <v>280.96498952170469</v>
      </c>
      <c r="AP14" s="117">
        <f t="shared" si="0"/>
        <v>280.64056083106317</v>
      </c>
      <c r="AQ14" s="117">
        <f t="shared" si="0"/>
        <v>288.92060031307744</v>
      </c>
      <c r="AR14" s="117">
        <f t="shared" si="0"/>
        <v>280.64056083106317</v>
      </c>
      <c r="AS14" s="117">
        <f t="shared" si="0"/>
        <v>297.53917867039792</v>
      </c>
      <c r="AT14" s="117">
        <f t="shared" si="0"/>
        <v>283.34169832835249</v>
      </c>
      <c r="AU14" s="117">
        <f t="shared" si="0"/>
        <v>326.19511931263634</v>
      </c>
      <c r="AV14" s="117">
        <f t="shared" si="0"/>
        <v>313.4429465263421</v>
      </c>
      <c r="AW14" s="117">
        <f t="shared" si="0"/>
        <v>300.24204605235383</v>
      </c>
      <c r="AX14" s="117">
        <f t="shared" si="0"/>
        <v>312.66951949939727</v>
      </c>
      <c r="AY14" s="117">
        <f t="shared" si="0"/>
        <v>335.28742695441321</v>
      </c>
      <c r="AZ14" s="110">
        <f t="shared" si="0"/>
        <v>315.17691925400328</v>
      </c>
      <c r="BA14" s="107">
        <f>SUM($E14:$AZ14)</f>
        <v>22656.345129897079</v>
      </c>
    </row>
    <row r="15" spans="1:55">
      <c r="A15" s="122" t="s">
        <v>123</v>
      </c>
      <c r="B15" s="123">
        <v>1</v>
      </c>
      <c r="C15" s="124" t="s">
        <v>293</v>
      </c>
      <c r="D15" s="124">
        <v>846.61927746006677</v>
      </c>
      <c r="E15" s="124">
        <v>846.61927746006677</v>
      </c>
      <c r="F15" s="124">
        <v>846.61927746006677</v>
      </c>
      <c r="G15" s="124">
        <v>846.61927746006677</v>
      </c>
      <c r="H15" s="124">
        <v>846.61927746006677</v>
      </c>
      <c r="I15" s="124">
        <v>846.61927746006677</v>
      </c>
      <c r="J15" s="124">
        <v>846.61927746006677</v>
      </c>
      <c r="K15" s="124">
        <v>846.61927746006677</v>
      </c>
      <c r="L15" s="124">
        <v>846.61927746006677</v>
      </c>
      <c r="M15" s="124">
        <v>846.61927746006677</v>
      </c>
      <c r="N15" s="124">
        <v>846.61927746006677</v>
      </c>
      <c r="O15" s="124">
        <v>846.61927746006677</v>
      </c>
      <c r="P15" s="124">
        <v>846.61927746006677</v>
      </c>
      <c r="Q15" s="124">
        <v>846.61927746006677</v>
      </c>
      <c r="R15" s="124">
        <v>846.61927746006677</v>
      </c>
      <c r="S15" s="124">
        <v>846.61927746006677</v>
      </c>
      <c r="T15" s="124">
        <v>846.61927746006677</v>
      </c>
      <c r="U15" s="124">
        <v>846.61927746006677</v>
      </c>
      <c r="V15" s="124">
        <v>846.61927746006677</v>
      </c>
      <c r="W15" s="124">
        <v>846.61927746006677</v>
      </c>
      <c r="X15" s="124">
        <v>846.61927746006677</v>
      </c>
      <c r="Y15" s="124">
        <v>846.61927746006677</v>
      </c>
      <c r="Z15" s="124">
        <v>846.61927746006677</v>
      </c>
      <c r="AA15" s="124">
        <v>846.61927746006677</v>
      </c>
      <c r="AB15" s="124">
        <v>846.61927746006677</v>
      </c>
      <c r="AC15" s="124">
        <v>846.61927746006677</v>
      </c>
      <c r="AD15" s="124">
        <v>846.61927746006677</v>
      </c>
      <c r="AE15" s="124">
        <v>846.61927746006677</v>
      </c>
      <c r="AF15" s="124">
        <v>846.61927746006677</v>
      </c>
      <c r="AG15" s="124">
        <v>846.61927746006677</v>
      </c>
      <c r="AH15" s="124">
        <v>846.61927746006677</v>
      </c>
      <c r="AI15" s="124">
        <v>846.61927746006677</v>
      </c>
      <c r="AJ15" s="124">
        <v>846.61927746006677</v>
      </c>
      <c r="AK15" s="124">
        <v>846.61927746006677</v>
      </c>
      <c r="AL15" s="124">
        <v>846.61927746006677</v>
      </c>
      <c r="AM15" s="124">
        <v>846.61927746006677</v>
      </c>
      <c r="AN15" s="124">
        <v>846.61927746006677</v>
      </c>
      <c r="AO15" s="124">
        <v>846.61927746006677</v>
      </c>
      <c r="AP15" s="124">
        <v>846.61927746006677</v>
      </c>
      <c r="AQ15" s="124">
        <v>846.61927746006677</v>
      </c>
      <c r="AR15" s="124">
        <v>846.61927746006677</v>
      </c>
      <c r="AS15" s="124">
        <v>846.61927746006677</v>
      </c>
      <c r="AT15" s="124">
        <v>846.61927746006677</v>
      </c>
      <c r="AU15" s="124">
        <v>846.61927746006677</v>
      </c>
      <c r="AV15" s="124">
        <v>846.61927746006677</v>
      </c>
      <c r="AW15" s="124">
        <v>846.61927746006677</v>
      </c>
      <c r="AX15" s="124">
        <v>846.61927746006677</v>
      </c>
      <c r="AY15" s="124">
        <v>846.61927746006677</v>
      </c>
      <c r="AZ15" s="100">
        <v>0</v>
      </c>
    </row>
    <row r="16" spans="1:55">
      <c r="A16" s="110"/>
      <c r="B16" s="119">
        <v>2</v>
      </c>
      <c r="C16" s="109" t="s">
        <v>293</v>
      </c>
      <c r="D16" s="106">
        <v>0</v>
      </c>
      <c r="E16" s="110">
        <v>0</v>
      </c>
      <c r="F16" s="110">
        <v>0</v>
      </c>
      <c r="G16" s="110"/>
      <c r="H16" s="110">
        <v>0</v>
      </c>
      <c r="I16" s="110">
        <v>0</v>
      </c>
      <c r="J16" s="110">
        <v>0</v>
      </c>
      <c r="K16" s="110">
        <v>0</v>
      </c>
      <c r="L16" s="110"/>
      <c r="M16" s="110"/>
      <c r="N16" s="110"/>
      <c r="O16" s="110"/>
      <c r="P16" s="110">
        <v>0</v>
      </c>
      <c r="Q16" s="110">
        <v>0</v>
      </c>
      <c r="R16" s="110"/>
      <c r="S16" s="110">
        <v>0</v>
      </c>
      <c r="T16" s="110">
        <v>0</v>
      </c>
      <c r="U16" s="110">
        <v>0</v>
      </c>
      <c r="V16" s="110"/>
      <c r="W16" s="110">
        <v>0</v>
      </c>
      <c r="X16" s="110">
        <v>0</v>
      </c>
      <c r="Y16" s="110"/>
      <c r="Z16" s="110"/>
      <c r="AA16" s="110">
        <v>0</v>
      </c>
      <c r="AB16" s="110"/>
      <c r="AC16" s="110">
        <v>0</v>
      </c>
      <c r="AD16" s="110"/>
      <c r="AE16" s="110"/>
      <c r="AF16" s="110">
        <v>0</v>
      </c>
      <c r="AG16" s="110"/>
      <c r="AH16" s="110">
        <v>0</v>
      </c>
      <c r="AI16" s="110">
        <v>0</v>
      </c>
      <c r="AJ16" s="110">
        <v>0</v>
      </c>
      <c r="AK16" s="110">
        <v>0</v>
      </c>
      <c r="AL16" s="110">
        <v>0</v>
      </c>
      <c r="AM16" s="110">
        <v>0</v>
      </c>
      <c r="AN16" s="110">
        <v>0</v>
      </c>
      <c r="AO16" s="110"/>
      <c r="AP16" s="110">
        <v>0</v>
      </c>
      <c r="AQ16" s="110">
        <v>0</v>
      </c>
      <c r="AR16" s="110">
        <v>0</v>
      </c>
      <c r="AS16" s="110">
        <v>0</v>
      </c>
      <c r="AT16" s="110">
        <v>0</v>
      </c>
      <c r="AU16" s="110">
        <v>0</v>
      </c>
      <c r="AV16" s="110">
        <v>0</v>
      </c>
      <c r="AW16" s="110"/>
      <c r="AX16" s="110">
        <v>0</v>
      </c>
      <c r="AY16" s="110">
        <v>0</v>
      </c>
    </row>
    <row r="17" spans="1:55">
      <c r="A17" s="110"/>
      <c r="B17" s="119">
        <v>3</v>
      </c>
      <c r="C17" s="109" t="s">
        <v>293</v>
      </c>
      <c r="D17" s="106"/>
      <c r="E17" s="110"/>
      <c r="F17" s="110">
        <v>0</v>
      </c>
      <c r="G17" s="110"/>
      <c r="H17" s="110">
        <v>0</v>
      </c>
      <c r="I17" s="110"/>
      <c r="J17" s="110"/>
      <c r="K17" s="110"/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/>
      <c r="R17" s="110">
        <v>0</v>
      </c>
      <c r="S17" s="110">
        <v>0</v>
      </c>
      <c r="T17" s="110"/>
      <c r="U17" s="110"/>
      <c r="V17" s="110"/>
      <c r="W17" s="110"/>
      <c r="X17" s="110">
        <v>0</v>
      </c>
      <c r="Y17" s="110"/>
      <c r="Z17" s="110">
        <v>0</v>
      </c>
      <c r="AA17" s="110">
        <v>0</v>
      </c>
      <c r="AB17" s="110">
        <v>0</v>
      </c>
      <c r="AC17" s="110">
        <v>0</v>
      </c>
      <c r="AD17" s="110"/>
      <c r="AE17" s="110">
        <v>0</v>
      </c>
      <c r="AF17" s="110">
        <v>0</v>
      </c>
      <c r="AG17" s="110">
        <v>0</v>
      </c>
      <c r="AH17" s="110">
        <v>0</v>
      </c>
      <c r="AI17" s="110"/>
      <c r="AJ17" s="110"/>
      <c r="AK17" s="110">
        <v>0</v>
      </c>
      <c r="AL17" s="110">
        <v>0</v>
      </c>
      <c r="AM17" s="110"/>
      <c r="AN17" s="110"/>
      <c r="AO17" s="110"/>
      <c r="AP17" s="110"/>
      <c r="AQ17" s="110"/>
      <c r="AR17" s="110"/>
      <c r="AS17" s="110">
        <v>0</v>
      </c>
      <c r="AT17" s="110"/>
      <c r="AU17" s="110"/>
      <c r="AV17" s="110"/>
      <c r="AW17" s="110"/>
      <c r="AX17" s="110">
        <v>0</v>
      </c>
      <c r="AY17" s="110"/>
      <c r="BA17" s="100">
        <v>0</v>
      </c>
    </row>
    <row r="18" spans="1:55">
      <c r="A18" s="125"/>
      <c r="B18" s="116">
        <v>4</v>
      </c>
      <c r="C18" s="125" t="s">
        <v>293</v>
      </c>
      <c r="D18" s="125"/>
      <c r="E18" s="125">
        <v>0</v>
      </c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>
        <v>0</v>
      </c>
      <c r="Y18" s="125"/>
      <c r="Z18" s="125">
        <v>0</v>
      </c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>
        <v>0</v>
      </c>
      <c r="AR18" s="125"/>
      <c r="AS18" s="125"/>
      <c r="AT18" s="125"/>
      <c r="AU18" s="125"/>
      <c r="AV18" s="125"/>
      <c r="AW18" s="125"/>
      <c r="AX18" s="125"/>
      <c r="AY18" s="125"/>
      <c r="BC18" s="100">
        <v>0</v>
      </c>
    </row>
    <row r="20" spans="1:55">
      <c r="A20" s="102" t="s">
        <v>294</v>
      </c>
    </row>
    <row r="21" spans="1:55">
      <c r="A21" s="126" t="s">
        <v>125</v>
      </c>
      <c r="B21" s="123">
        <v>1</v>
      </c>
      <c r="C21" s="124" t="s">
        <v>293</v>
      </c>
      <c r="D21" s="124">
        <v>6341.6710698969182</v>
      </c>
      <c r="E21" s="124">
        <v>6272.8049017337489</v>
      </c>
      <c r="F21" s="124">
        <v>4271.0102727768272</v>
      </c>
      <c r="G21" s="124">
        <v>1911.6503171380243</v>
      </c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</row>
    <row r="22" spans="1:55">
      <c r="A22" s="109"/>
      <c r="B22" s="120">
        <v>2</v>
      </c>
      <c r="C22" s="110" t="s">
        <v>293</v>
      </c>
      <c r="D22" s="110">
        <v>0</v>
      </c>
      <c r="E22" s="110">
        <v>2915.3807225399341</v>
      </c>
      <c r="F22" s="110">
        <v>3044.2468907031034</v>
      </c>
      <c r="G22" s="110">
        <v>4993.0415196600252</v>
      </c>
      <c r="H22" s="110">
        <v>5859.9044486568528</v>
      </c>
      <c r="I22" s="110">
        <v>4765.3471822495067</v>
      </c>
      <c r="J22" s="110">
        <v>1923.9233284967997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</row>
    <row r="23" spans="1:55">
      <c r="A23" s="109"/>
      <c r="B23" s="127">
        <v>3</v>
      </c>
      <c r="C23" s="110" t="s">
        <v>293</v>
      </c>
      <c r="D23" s="110">
        <v>0</v>
      </c>
      <c r="E23" s="110">
        <v>0</v>
      </c>
      <c r="F23" s="110">
        <v>0</v>
      </c>
      <c r="G23" s="110">
        <v>0</v>
      </c>
      <c r="H23" s="110">
        <v>0</v>
      </c>
      <c r="I23" s="110">
        <v>1046.497026641975</v>
      </c>
      <c r="J23" s="110">
        <v>4293.3910952151109</v>
      </c>
      <c r="K23" s="110">
        <v>6151.903040896952</v>
      </c>
      <c r="L23" s="110">
        <v>5448.0731342304998</v>
      </c>
      <c r="M23" s="110">
        <v>2110.5865481534343</v>
      </c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</row>
    <row r="24" spans="1:55">
      <c r="A24" s="128"/>
      <c r="B24" s="129">
        <v>4</v>
      </c>
      <c r="C24" s="128" t="s">
        <v>293</v>
      </c>
      <c r="D24" s="125">
        <v>0</v>
      </c>
      <c r="E24" s="125">
        <v>0</v>
      </c>
      <c r="F24" s="125">
        <v>0</v>
      </c>
      <c r="G24" s="125">
        <v>0</v>
      </c>
      <c r="H24" s="125">
        <v>0</v>
      </c>
      <c r="I24" s="125">
        <v>0</v>
      </c>
      <c r="J24" s="125">
        <v>0</v>
      </c>
      <c r="K24" s="125">
        <v>0</v>
      </c>
      <c r="L24" s="125">
        <v>793.22542304310082</v>
      </c>
      <c r="M24" s="125">
        <v>3812.9786582063525</v>
      </c>
      <c r="N24" s="125">
        <v>6319.470726461318</v>
      </c>
      <c r="O24" s="125">
        <v>5685.9548841110291</v>
      </c>
      <c r="P24" s="125">
        <v>3618.2878873034547</v>
      </c>
      <c r="Q24" s="125">
        <v>2398.9348605960281</v>
      </c>
      <c r="R24" s="125">
        <v>1330.0023269433898</v>
      </c>
      <c r="S24" s="125">
        <v>324.09451420335313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5">
        <v>0</v>
      </c>
      <c r="AG24" s="125">
        <v>0</v>
      </c>
      <c r="AH24" s="125">
        <v>0</v>
      </c>
      <c r="AI24" s="125">
        <v>0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0</v>
      </c>
      <c r="AR24" s="125">
        <v>0</v>
      </c>
      <c r="AS24" s="125">
        <v>0</v>
      </c>
      <c r="AT24" s="125">
        <v>0</v>
      </c>
      <c r="AU24" s="125">
        <v>0</v>
      </c>
      <c r="AV24" s="125">
        <v>0</v>
      </c>
      <c r="AW24" s="125">
        <v>0</v>
      </c>
      <c r="AX24" s="125">
        <v>0</v>
      </c>
      <c r="AY24" s="125">
        <v>0</v>
      </c>
    </row>
    <row r="25" spans="1:55">
      <c r="A25" s="126" t="s">
        <v>133</v>
      </c>
      <c r="B25" s="123">
        <v>1</v>
      </c>
      <c r="C25" s="109" t="s">
        <v>293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</row>
    <row r="26" spans="1:55">
      <c r="A26" s="109"/>
      <c r="B26" s="119">
        <v>2</v>
      </c>
      <c r="C26" s="109" t="s">
        <v>293</v>
      </c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</row>
    <row r="27" spans="1:55">
      <c r="A27" s="109"/>
      <c r="B27" s="120">
        <v>3</v>
      </c>
      <c r="C27" s="109" t="s">
        <v>293</v>
      </c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</row>
    <row r="28" spans="1:55">
      <c r="A28" s="109"/>
      <c r="B28" s="120">
        <v>4</v>
      </c>
      <c r="C28" s="109" t="s">
        <v>293</v>
      </c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</row>
    <row r="29" spans="1:55">
      <c r="A29" s="109"/>
      <c r="B29" s="127">
        <v>5</v>
      </c>
      <c r="C29" s="109" t="s">
        <v>293</v>
      </c>
      <c r="D29" s="110">
        <v>0</v>
      </c>
      <c r="E29" s="110">
        <v>0</v>
      </c>
      <c r="F29" s="110">
        <v>0</v>
      </c>
      <c r="G29" s="110">
        <v>0</v>
      </c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</row>
    <row r="30" spans="1:55">
      <c r="A30" s="109"/>
      <c r="B30" s="127">
        <v>6</v>
      </c>
      <c r="C30" s="109" t="s">
        <v>293</v>
      </c>
      <c r="D30" s="110">
        <v>0</v>
      </c>
      <c r="E30" s="110">
        <v>0</v>
      </c>
      <c r="F30" s="110">
        <v>0</v>
      </c>
      <c r="G30" s="110">
        <v>0</v>
      </c>
      <c r="H30" s="110">
        <v>0</v>
      </c>
      <c r="I30" s="110">
        <v>0</v>
      </c>
      <c r="J30" s="110">
        <v>0</v>
      </c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</row>
    <row r="31" spans="1:55">
      <c r="A31" s="109"/>
      <c r="B31" s="130">
        <v>7</v>
      </c>
      <c r="C31" s="109" t="s">
        <v>293</v>
      </c>
      <c r="D31" s="110">
        <v>0</v>
      </c>
      <c r="E31" s="110">
        <v>0</v>
      </c>
      <c r="F31" s="110">
        <v>0</v>
      </c>
      <c r="G31" s="110">
        <v>0</v>
      </c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</row>
    <row r="32" spans="1:55">
      <c r="A32" s="128"/>
      <c r="B32" s="129">
        <v>8</v>
      </c>
      <c r="C32" s="128" t="s">
        <v>293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0</v>
      </c>
      <c r="U32" s="125">
        <v>0</v>
      </c>
      <c r="V32" s="125">
        <v>0</v>
      </c>
      <c r="W32" s="125">
        <v>0</v>
      </c>
      <c r="X32" s="125">
        <v>0</v>
      </c>
      <c r="Y32" s="125">
        <v>0</v>
      </c>
      <c r="Z32" s="125">
        <v>0</v>
      </c>
      <c r="AA32" s="125">
        <v>0</v>
      </c>
      <c r="AB32" s="125">
        <v>0</v>
      </c>
      <c r="AC32" s="125">
        <v>0</v>
      </c>
      <c r="AD32" s="125">
        <v>0</v>
      </c>
      <c r="AE32" s="125">
        <v>0</v>
      </c>
      <c r="AF32" s="125">
        <v>0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v>0</v>
      </c>
      <c r="AS32" s="125">
        <v>0</v>
      </c>
      <c r="AT32" s="125">
        <v>0</v>
      </c>
      <c r="AU32" s="125">
        <v>0</v>
      </c>
      <c r="AV32" s="125">
        <v>0</v>
      </c>
      <c r="AW32" s="125">
        <v>0</v>
      </c>
      <c r="AX32" s="125">
        <v>0</v>
      </c>
      <c r="AY32" s="125">
        <v>0</v>
      </c>
    </row>
    <row r="33" spans="1:51">
      <c r="A33" s="131" t="s">
        <v>134</v>
      </c>
      <c r="B33" s="119">
        <v>1</v>
      </c>
      <c r="C33" s="109" t="s">
        <v>293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</row>
    <row r="34" spans="1:51">
      <c r="A34" s="109"/>
      <c r="B34" s="119">
        <v>2</v>
      </c>
      <c r="C34" s="109" t="s">
        <v>293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</row>
    <row r="35" spans="1:51">
      <c r="A35" s="109"/>
      <c r="B35" s="119">
        <v>3</v>
      </c>
      <c r="C35" s="109" t="s">
        <v>293</v>
      </c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</row>
    <row r="36" spans="1:51">
      <c r="A36" s="109"/>
      <c r="B36" s="120">
        <v>4</v>
      </c>
      <c r="C36" s="109" t="s">
        <v>293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</row>
    <row r="37" spans="1:51">
      <c r="A37" s="109"/>
      <c r="B37" s="120">
        <v>5</v>
      </c>
      <c r="C37" s="109" t="s">
        <v>293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</row>
    <row r="38" spans="1:51">
      <c r="A38" s="109"/>
      <c r="B38" s="120">
        <v>6</v>
      </c>
      <c r="C38" s="109" t="s">
        <v>293</v>
      </c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</row>
    <row r="39" spans="1:51">
      <c r="A39" s="109"/>
      <c r="B39" s="127">
        <v>7</v>
      </c>
      <c r="C39" s="109" t="s">
        <v>293</v>
      </c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</row>
    <row r="40" spans="1:51">
      <c r="A40" s="109"/>
      <c r="B40" s="127">
        <v>8</v>
      </c>
      <c r="C40" s="109" t="s">
        <v>293</v>
      </c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</row>
    <row r="41" spans="1:51">
      <c r="A41" s="109"/>
      <c r="B41" s="127">
        <v>9</v>
      </c>
      <c r="C41" s="109" t="s">
        <v>293</v>
      </c>
      <c r="D41" s="106">
        <v>0</v>
      </c>
      <c r="E41" s="106">
        <v>0</v>
      </c>
      <c r="F41" s="106">
        <v>1013.4139064169871</v>
      </c>
      <c r="G41" s="106">
        <v>932.85259416252109</v>
      </c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</row>
    <row r="42" spans="1:51">
      <c r="A42" s="109"/>
      <c r="B42" s="130">
        <v>10</v>
      </c>
      <c r="C42" s="109" t="s">
        <v>293</v>
      </c>
      <c r="D42" s="106">
        <v>0</v>
      </c>
      <c r="E42" s="106">
        <v>0</v>
      </c>
      <c r="F42" s="106">
        <v>0</v>
      </c>
      <c r="G42" s="106">
        <v>305.35703959827833</v>
      </c>
      <c r="H42" s="106">
        <v>2230.6835069297595</v>
      </c>
      <c r="I42" s="106">
        <v>2227.0572616673676</v>
      </c>
      <c r="J42" s="106">
        <v>938.69044636275487</v>
      </c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</row>
    <row r="43" spans="1:51">
      <c r="A43" s="109"/>
      <c r="B43" s="130">
        <v>11</v>
      </c>
      <c r="C43" s="109" t="s">
        <v>293</v>
      </c>
      <c r="D43" s="106">
        <v>0</v>
      </c>
      <c r="E43" s="106">
        <v>0</v>
      </c>
      <c r="F43" s="106">
        <v>0</v>
      </c>
      <c r="G43" s="106">
        <v>0</v>
      </c>
      <c r="H43" s="106">
        <v>0</v>
      </c>
      <c r="I43" s="106">
        <v>0</v>
      </c>
      <c r="J43" s="106">
        <v>1122.6519878307854</v>
      </c>
      <c r="K43" s="106">
        <v>2418.5602066485403</v>
      </c>
      <c r="L43" s="106">
        <v>2343.0431694495987</v>
      </c>
      <c r="M43" s="106">
        <v>1026.4252005399408</v>
      </c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</row>
    <row r="44" spans="1:51">
      <c r="A44" s="109"/>
      <c r="B44" s="130">
        <v>12</v>
      </c>
      <c r="C44" s="128" t="s">
        <v>293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1004.0013690839406</v>
      </c>
      <c r="N44" s="106">
        <v>2401.2841275949454</v>
      </c>
      <c r="O44" s="106">
        <v>2449.0199827892661</v>
      </c>
      <c r="P44" s="106">
        <v>1052.7661618016887</v>
      </c>
      <c r="Q44" s="106">
        <v>458.90368091067438</v>
      </c>
      <c r="R44" s="106">
        <v>188.85670748800996</v>
      </c>
      <c r="S44" s="106">
        <v>33.4441186361503</v>
      </c>
      <c r="T44" s="106">
        <v>0</v>
      </c>
      <c r="U44" s="106">
        <v>0</v>
      </c>
      <c r="V44" s="106">
        <v>0</v>
      </c>
      <c r="W44" s="106">
        <v>0</v>
      </c>
      <c r="X44" s="106">
        <v>0</v>
      </c>
      <c r="Y44" s="106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>
        <v>0</v>
      </c>
      <c r="AO44" s="106">
        <v>0</v>
      </c>
      <c r="AP44" s="106">
        <v>0</v>
      </c>
      <c r="AQ44" s="106">
        <v>0</v>
      </c>
      <c r="AR44" s="106">
        <v>0</v>
      </c>
      <c r="AS44" s="106">
        <v>0</v>
      </c>
      <c r="AT44" s="106">
        <v>0</v>
      </c>
      <c r="AU44" s="106">
        <v>0</v>
      </c>
      <c r="AV44" s="106">
        <v>0</v>
      </c>
      <c r="AW44" s="106">
        <v>0</v>
      </c>
      <c r="AX44" s="106">
        <v>0</v>
      </c>
      <c r="AY44" s="106">
        <v>0</v>
      </c>
    </row>
    <row r="45" spans="1:51">
      <c r="A45" s="126" t="s">
        <v>123</v>
      </c>
      <c r="B45" s="123">
        <v>1</v>
      </c>
      <c r="C45" s="109" t="s">
        <v>293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</row>
    <row r="46" spans="1:51">
      <c r="A46" s="109"/>
      <c r="B46" s="119">
        <v>2</v>
      </c>
      <c r="C46" s="109" t="s">
        <v>293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</row>
    <row r="47" spans="1:51">
      <c r="A47" s="109"/>
      <c r="B47" s="119">
        <v>3</v>
      </c>
      <c r="C47" s="109" t="s">
        <v>293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1">
      <c r="A48" s="109"/>
      <c r="B48" s="119">
        <v>4</v>
      </c>
      <c r="C48" s="109" t="s">
        <v>293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1">
      <c r="A49" s="109"/>
      <c r="B49" s="119">
        <v>5</v>
      </c>
      <c r="C49" s="109" t="s">
        <v>293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1">
      <c r="A50" s="109"/>
      <c r="B50" s="119">
        <v>6</v>
      </c>
      <c r="C50" s="109" t="s">
        <v>293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</row>
    <row r="51" spans="1:51">
      <c r="A51" s="109"/>
      <c r="B51" s="119">
        <v>7</v>
      </c>
      <c r="C51" s="109" t="s">
        <v>293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</row>
    <row r="52" spans="1:51">
      <c r="A52" s="109"/>
      <c r="B52" s="119">
        <v>8</v>
      </c>
      <c r="C52" s="109" t="s">
        <v>293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</row>
    <row r="53" spans="1:51">
      <c r="A53" s="109"/>
      <c r="B53" s="119">
        <v>9</v>
      </c>
      <c r="C53" s="109" t="s">
        <v>293</v>
      </c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</row>
    <row r="54" spans="1:51">
      <c r="A54" s="109"/>
      <c r="B54" s="119">
        <v>10</v>
      </c>
      <c r="C54" s="109" t="s">
        <v>293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</row>
    <row r="55" spans="1:51">
      <c r="A55" s="109"/>
      <c r="B55" s="119">
        <v>11</v>
      </c>
      <c r="C55" s="109" t="s">
        <v>293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</row>
    <row r="56" spans="1:51">
      <c r="A56" s="109"/>
      <c r="B56" s="119">
        <v>12</v>
      </c>
      <c r="C56" s="109" t="s">
        <v>293</v>
      </c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</row>
    <row r="57" spans="1:51">
      <c r="A57" s="109"/>
      <c r="B57" s="120">
        <v>13</v>
      </c>
      <c r="C57" s="109" t="s">
        <v>293</v>
      </c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</row>
    <row r="58" spans="1:51">
      <c r="A58" s="109"/>
      <c r="B58" s="120">
        <v>14</v>
      </c>
      <c r="C58" s="109" t="s">
        <v>293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</row>
    <row r="59" spans="1:51">
      <c r="A59" s="109"/>
      <c r="B59" s="120">
        <v>15</v>
      </c>
      <c r="C59" s="109" t="s">
        <v>293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</row>
    <row r="60" spans="1:51">
      <c r="A60" s="109"/>
      <c r="B60" s="120">
        <v>16</v>
      </c>
      <c r="C60" s="109" t="s">
        <v>293</v>
      </c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</row>
    <row r="61" spans="1:51">
      <c r="A61" s="109"/>
      <c r="B61" s="120">
        <v>17</v>
      </c>
      <c r="C61" s="109" t="s">
        <v>293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</row>
    <row r="62" spans="1:51">
      <c r="A62" s="109"/>
      <c r="B62" s="120">
        <v>18</v>
      </c>
      <c r="C62" s="109" t="s">
        <v>293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</row>
    <row r="63" spans="1:51">
      <c r="A63" s="109"/>
      <c r="B63" s="120">
        <v>19</v>
      </c>
      <c r="C63" s="109" t="s">
        <v>293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</row>
    <row r="64" spans="1:51">
      <c r="A64" s="109"/>
      <c r="B64" s="120">
        <v>20</v>
      </c>
      <c r="C64" s="109" t="s">
        <v>293</v>
      </c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</row>
    <row r="65" spans="1:51">
      <c r="A65" s="109"/>
      <c r="B65" s="120">
        <v>21</v>
      </c>
      <c r="C65" s="109" t="s">
        <v>293</v>
      </c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</row>
    <row r="66" spans="1:51">
      <c r="A66" s="109"/>
      <c r="B66" s="120">
        <v>22</v>
      </c>
      <c r="C66" s="109" t="s">
        <v>293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</row>
    <row r="67" spans="1:51">
      <c r="A67" s="109"/>
      <c r="B67" s="120">
        <v>23</v>
      </c>
      <c r="C67" s="109" t="s">
        <v>293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</row>
    <row r="68" spans="1:51">
      <c r="A68" s="109"/>
      <c r="B68" s="120">
        <v>24</v>
      </c>
      <c r="C68" s="109" t="s">
        <v>293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</row>
    <row r="69" spans="1:51">
      <c r="A69" s="109"/>
      <c r="B69" s="127">
        <v>25</v>
      </c>
      <c r="C69" s="109" t="s">
        <v>293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</row>
    <row r="70" spans="1:51">
      <c r="A70" s="109"/>
      <c r="B70" s="127">
        <v>26</v>
      </c>
      <c r="C70" s="109" t="s">
        <v>293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</row>
    <row r="71" spans="1:51">
      <c r="A71" s="109"/>
      <c r="B71" s="127">
        <v>27</v>
      </c>
      <c r="C71" s="109" t="s">
        <v>293</v>
      </c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</row>
    <row r="72" spans="1:51">
      <c r="A72" s="109"/>
      <c r="B72" s="127">
        <v>28</v>
      </c>
      <c r="C72" s="109" t="s">
        <v>293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</row>
    <row r="73" spans="1:51">
      <c r="A73" s="109"/>
      <c r="B73" s="127">
        <v>29</v>
      </c>
      <c r="C73" s="109" t="s">
        <v>293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</row>
    <row r="74" spans="1:51">
      <c r="A74" s="109"/>
      <c r="B74" s="127">
        <v>30</v>
      </c>
      <c r="C74" s="109" t="s">
        <v>293</v>
      </c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</row>
    <row r="75" spans="1:51">
      <c r="A75" s="109"/>
      <c r="B75" s="127">
        <v>31</v>
      </c>
      <c r="C75" s="109" t="s">
        <v>293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</row>
    <row r="76" spans="1:51">
      <c r="A76" s="109"/>
      <c r="B76" s="127">
        <v>32</v>
      </c>
      <c r="C76" s="109" t="s">
        <v>293</v>
      </c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</row>
    <row r="77" spans="1:51">
      <c r="A77" s="109"/>
      <c r="B77" s="127">
        <v>33</v>
      </c>
      <c r="C77" s="109" t="s">
        <v>293</v>
      </c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</row>
    <row r="78" spans="1:51">
      <c r="A78" s="109"/>
      <c r="B78" s="127">
        <v>34</v>
      </c>
      <c r="C78" s="109" t="s">
        <v>293</v>
      </c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</row>
    <row r="79" spans="1:51">
      <c r="A79" s="109"/>
      <c r="B79" s="127">
        <v>35</v>
      </c>
      <c r="C79" s="109" t="s">
        <v>293</v>
      </c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</row>
    <row r="80" spans="1:51">
      <c r="A80" s="109"/>
      <c r="B80" s="127">
        <v>36</v>
      </c>
      <c r="C80" s="109" t="s">
        <v>293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</row>
    <row r="81" spans="1:52">
      <c r="A81" s="109"/>
      <c r="B81" s="130">
        <v>37</v>
      </c>
      <c r="C81" s="109" t="s">
        <v>293</v>
      </c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</row>
    <row r="82" spans="1:52">
      <c r="A82" s="109"/>
      <c r="B82" s="130">
        <v>38</v>
      </c>
      <c r="C82" s="109" t="s">
        <v>293</v>
      </c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</row>
    <row r="83" spans="1:52">
      <c r="A83" s="109"/>
      <c r="B83" s="130">
        <v>39</v>
      </c>
      <c r="C83" s="109" t="s">
        <v>293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</row>
    <row r="84" spans="1:52">
      <c r="A84" s="109"/>
      <c r="B84" s="130">
        <v>40</v>
      </c>
      <c r="C84" s="109" t="s">
        <v>293</v>
      </c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</row>
    <row r="85" spans="1:52">
      <c r="A85" s="109"/>
      <c r="B85" s="130">
        <v>41</v>
      </c>
      <c r="C85" s="109" t="s">
        <v>293</v>
      </c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</row>
    <row r="86" spans="1:52">
      <c r="A86" s="109"/>
      <c r="B86" s="130">
        <v>42</v>
      </c>
      <c r="C86" s="109" t="s">
        <v>293</v>
      </c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</row>
    <row r="87" spans="1:52">
      <c r="A87" s="109"/>
      <c r="B87" s="130">
        <v>43</v>
      </c>
      <c r="C87" s="109" t="s">
        <v>293</v>
      </c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</row>
    <row r="88" spans="1:52">
      <c r="A88" s="109"/>
      <c r="B88" s="130">
        <v>44</v>
      </c>
      <c r="C88" s="109" t="s">
        <v>293</v>
      </c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</row>
    <row r="89" spans="1:52">
      <c r="A89" s="109"/>
      <c r="B89" s="130">
        <v>45</v>
      </c>
      <c r="C89" s="109" t="s">
        <v>293</v>
      </c>
      <c r="D89" s="110">
        <v>0</v>
      </c>
      <c r="E89" s="110">
        <v>0</v>
      </c>
      <c r="F89" s="110">
        <v>0</v>
      </c>
      <c r="G89" s="110">
        <v>0</v>
      </c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</row>
    <row r="90" spans="1:52">
      <c r="A90" s="109"/>
      <c r="B90" s="130">
        <v>46</v>
      </c>
      <c r="C90" s="109" t="s">
        <v>293</v>
      </c>
      <c r="D90" s="110">
        <v>0</v>
      </c>
      <c r="E90" s="110">
        <v>0</v>
      </c>
      <c r="F90" s="110">
        <v>0</v>
      </c>
      <c r="G90" s="110">
        <v>0</v>
      </c>
      <c r="H90" s="110">
        <v>0</v>
      </c>
      <c r="I90" s="110">
        <v>0</v>
      </c>
      <c r="J90" s="110">
        <v>0</v>
      </c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</row>
    <row r="91" spans="1:52">
      <c r="A91" s="109"/>
      <c r="B91" s="130">
        <v>47</v>
      </c>
      <c r="C91" s="109" t="s">
        <v>293</v>
      </c>
      <c r="D91" s="110">
        <v>0</v>
      </c>
      <c r="E91" s="110">
        <v>0</v>
      </c>
      <c r="F91" s="110">
        <v>0</v>
      </c>
      <c r="G91" s="110">
        <v>0</v>
      </c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</row>
    <row r="92" spans="1:52">
      <c r="A92" s="128"/>
      <c r="B92" s="129">
        <v>48</v>
      </c>
      <c r="C92" s="128" t="s">
        <v>293</v>
      </c>
      <c r="D92" s="125">
        <v>0</v>
      </c>
      <c r="E92" s="125">
        <v>0</v>
      </c>
      <c r="F92" s="125">
        <v>0</v>
      </c>
      <c r="G92" s="125">
        <v>0</v>
      </c>
      <c r="H92" s="125">
        <v>0</v>
      </c>
      <c r="I92" s="125">
        <v>0</v>
      </c>
      <c r="J92" s="125">
        <v>0</v>
      </c>
      <c r="K92" s="125">
        <v>0</v>
      </c>
      <c r="L92" s="125">
        <v>0</v>
      </c>
      <c r="M92" s="125">
        <v>0</v>
      </c>
      <c r="N92" s="125">
        <v>0</v>
      </c>
      <c r="O92" s="125">
        <v>0</v>
      </c>
      <c r="P92" s="125">
        <v>0</v>
      </c>
      <c r="Q92" s="125">
        <v>0</v>
      </c>
      <c r="R92" s="125">
        <v>0</v>
      </c>
      <c r="S92" s="125">
        <v>0</v>
      </c>
      <c r="T92" s="125">
        <v>0</v>
      </c>
      <c r="U92" s="125">
        <v>0</v>
      </c>
      <c r="V92" s="125">
        <v>0</v>
      </c>
      <c r="W92" s="125">
        <v>0</v>
      </c>
      <c r="X92" s="125">
        <v>0</v>
      </c>
      <c r="Y92" s="125">
        <v>0</v>
      </c>
      <c r="Z92" s="125">
        <v>0</v>
      </c>
      <c r="AA92" s="125">
        <v>0</v>
      </c>
      <c r="AB92" s="125">
        <v>0</v>
      </c>
      <c r="AC92" s="125">
        <v>0</v>
      </c>
      <c r="AD92" s="125">
        <v>0</v>
      </c>
      <c r="AE92" s="125">
        <v>0</v>
      </c>
      <c r="AF92" s="125">
        <v>0</v>
      </c>
      <c r="AG92" s="125">
        <v>0</v>
      </c>
      <c r="AH92" s="125">
        <v>0</v>
      </c>
      <c r="AI92" s="125">
        <v>0</v>
      </c>
      <c r="AJ92" s="125">
        <v>0</v>
      </c>
      <c r="AK92" s="125">
        <v>0</v>
      </c>
      <c r="AL92" s="125">
        <v>0</v>
      </c>
      <c r="AM92" s="125">
        <v>0</v>
      </c>
      <c r="AN92" s="125">
        <v>0</v>
      </c>
      <c r="AO92" s="125">
        <v>0</v>
      </c>
      <c r="AP92" s="125">
        <v>0</v>
      </c>
      <c r="AQ92" s="125">
        <v>0</v>
      </c>
      <c r="AR92" s="125">
        <v>0</v>
      </c>
      <c r="AS92" s="125">
        <v>0</v>
      </c>
      <c r="AT92" s="125">
        <v>0</v>
      </c>
      <c r="AU92" s="125">
        <v>0</v>
      </c>
      <c r="AV92" s="125">
        <v>0</v>
      </c>
      <c r="AW92" s="125">
        <v>0</v>
      </c>
      <c r="AX92" s="125">
        <v>0</v>
      </c>
      <c r="AY92" s="125">
        <v>0</v>
      </c>
      <c r="AZ92" s="107">
        <f>SUM(D21:AY92)</f>
        <v>107779.39224776898</v>
      </c>
    </row>
    <row r="94" spans="1:52">
      <c r="A94" s="102" t="s">
        <v>295</v>
      </c>
      <c r="B94" s="106"/>
      <c r="C94" s="106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</row>
    <row r="95" spans="1:52">
      <c r="A95" s="126" t="s">
        <v>125</v>
      </c>
      <c r="B95" s="123">
        <v>1</v>
      </c>
      <c r="C95" s="124">
        <v>0</v>
      </c>
      <c r="D95" s="110">
        <v>3443.3807225399341</v>
      </c>
      <c r="E95" s="110">
        <v>3512.2468907031034</v>
      </c>
      <c r="F95" s="110">
        <v>5514.0415196600252</v>
      </c>
      <c r="G95" s="110">
        <v>7873.4014752988278</v>
      </c>
      <c r="H95" s="110">
        <v>9619.7382774646176</v>
      </c>
      <c r="I95" s="110">
        <v>9785.0517924368523</v>
      </c>
      <c r="J95" s="110">
        <v>9785.0517924368523</v>
      </c>
      <c r="K95" s="110">
        <v>9785.0517924368523</v>
      </c>
      <c r="L95" s="110">
        <v>9540.4920486011979</v>
      </c>
      <c r="M95" s="110">
        <v>9008.7632300440964</v>
      </c>
      <c r="N95" s="110">
        <v>9785.0517924368523</v>
      </c>
      <c r="O95" s="110">
        <v>9785.0517924368523</v>
      </c>
      <c r="P95" s="110">
        <v>9785.0517924368523</v>
      </c>
      <c r="Q95" s="110">
        <v>9785.0517924368523</v>
      </c>
      <c r="R95" s="110">
        <v>9785.0517924368523</v>
      </c>
      <c r="S95" s="110">
        <v>9785.0517924368523</v>
      </c>
      <c r="T95" s="110">
        <v>9785.0517924368523</v>
      </c>
      <c r="U95" s="110">
        <v>9785.0517924368523</v>
      </c>
      <c r="V95" s="110">
        <v>9785.0517924368523</v>
      </c>
      <c r="W95" s="110">
        <v>9785.0517924368523</v>
      </c>
      <c r="X95" s="110">
        <v>9785.0517924368523</v>
      </c>
      <c r="Y95" s="110">
        <v>9785.0517924368523</v>
      </c>
      <c r="Z95" s="110">
        <v>9785.0517924368523</v>
      </c>
      <c r="AA95" s="110">
        <v>9785.0517924368523</v>
      </c>
      <c r="AB95" s="110">
        <v>9785.0517924368523</v>
      </c>
      <c r="AC95" s="110">
        <v>9785.0517924368523</v>
      </c>
      <c r="AD95" s="110">
        <v>9785.0517924368523</v>
      </c>
      <c r="AE95" s="110">
        <v>9785.0517924368523</v>
      </c>
      <c r="AF95" s="110">
        <v>9785.0517924368523</v>
      </c>
      <c r="AG95" s="110">
        <v>9785.0517924368523</v>
      </c>
      <c r="AH95" s="110">
        <v>9785.0517924368523</v>
      </c>
      <c r="AI95" s="110">
        <v>9785.0517924368523</v>
      </c>
      <c r="AJ95" s="110">
        <v>9785.0517924368523</v>
      </c>
      <c r="AK95" s="110">
        <v>8827.4322915542853</v>
      </c>
      <c r="AL95" s="110">
        <v>9785.0517924368523</v>
      </c>
      <c r="AM95" s="110">
        <v>9785.0517924368523</v>
      </c>
      <c r="AN95" s="110">
        <v>9785.0517924368523</v>
      </c>
      <c r="AO95" s="110">
        <v>9785.0517924368523</v>
      </c>
      <c r="AP95" s="110">
        <v>9785.0517924368523</v>
      </c>
      <c r="AQ95" s="110">
        <v>9785.0517924368523</v>
      </c>
      <c r="AR95" s="110">
        <v>9785.0517924368523</v>
      </c>
      <c r="AS95" s="110">
        <v>9785.0517924368523</v>
      </c>
      <c r="AT95" s="110">
        <v>9696.5010362135436</v>
      </c>
      <c r="AU95" s="110">
        <v>9785.0517924368523</v>
      </c>
      <c r="AV95" s="110">
        <v>9611.2612440435951</v>
      </c>
      <c r="AW95" s="110">
        <v>9785.0517924368523</v>
      </c>
      <c r="AX95" s="110">
        <v>9785.0517924368523</v>
      </c>
      <c r="AY95" s="110">
        <v>9785.0517924368523</v>
      </c>
    </row>
    <row r="96" spans="1:52">
      <c r="A96" s="109"/>
      <c r="B96" s="120">
        <v>2</v>
      </c>
      <c r="C96" s="110">
        <v>0</v>
      </c>
      <c r="D96" s="110">
        <v>0</v>
      </c>
      <c r="E96" s="110">
        <v>0</v>
      </c>
      <c r="F96" s="110">
        <v>0</v>
      </c>
      <c r="G96" s="110">
        <v>0</v>
      </c>
      <c r="H96" s="110">
        <v>1603.497026641975</v>
      </c>
      <c r="I96" s="110">
        <v>4854.3910952151109</v>
      </c>
      <c r="J96" s="110">
        <v>7861.1284639400528</v>
      </c>
      <c r="K96" s="110">
        <v>9785.0517924368523</v>
      </c>
      <c r="L96" s="110">
        <v>9785.0517924368523</v>
      </c>
      <c r="M96" s="110">
        <v>9540.4920486011979</v>
      </c>
      <c r="N96" s="110">
        <v>9008.7632300440964</v>
      </c>
      <c r="O96" s="110">
        <v>9785.0517924368523</v>
      </c>
      <c r="P96" s="110">
        <v>9785.0517924368523</v>
      </c>
      <c r="Q96" s="110">
        <v>9785.0517924368523</v>
      </c>
      <c r="R96" s="110">
        <v>9785.0517924368523</v>
      </c>
      <c r="S96" s="110">
        <v>9785.0517924368523</v>
      </c>
      <c r="T96" s="110">
        <v>9785.0517924368523</v>
      </c>
      <c r="U96" s="110">
        <v>9785.0517924368523</v>
      </c>
      <c r="V96" s="110">
        <v>9785.0517924368523</v>
      </c>
      <c r="W96" s="110">
        <v>9785.0517924368523</v>
      </c>
      <c r="X96" s="110">
        <v>9785.0517924368523</v>
      </c>
      <c r="Y96" s="110">
        <v>9785.0517924368523</v>
      </c>
      <c r="Z96" s="110">
        <v>9785.0517924368523</v>
      </c>
      <c r="AA96" s="110">
        <v>9785.0517924368523</v>
      </c>
      <c r="AB96" s="110">
        <v>9785.0517924368523</v>
      </c>
      <c r="AC96" s="110">
        <v>9785.0517924368523</v>
      </c>
      <c r="AD96" s="110">
        <v>9785.0517924368523</v>
      </c>
      <c r="AE96" s="110">
        <v>9785.0517924368523</v>
      </c>
      <c r="AF96" s="110">
        <v>9785.0517924368523</v>
      </c>
      <c r="AG96" s="110">
        <v>9785.0517924368523</v>
      </c>
      <c r="AH96" s="110">
        <v>9785.0517924368523</v>
      </c>
      <c r="AI96" s="110">
        <v>9785.0517924368523</v>
      </c>
      <c r="AJ96" s="110">
        <v>9785.0517924368523</v>
      </c>
      <c r="AK96" s="110">
        <v>9785.0517924368523</v>
      </c>
      <c r="AL96" s="110">
        <v>8827.4322915542853</v>
      </c>
      <c r="AM96" s="110">
        <v>9785.0517924368523</v>
      </c>
      <c r="AN96" s="110">
        <v>9785.0517924368523</v>
      </c>
      <c r="AO96" s="110">
        <v>9785.0517924368523</v>
      </c>
      <c r="AP96" s="110">
        <v>9785.0517924368523</v>
      </c>
      <c r="AQ96" s="110">
        <v>9785.0517924368523</v>
      </c>
      <c r="AR96" s="110">
        <v>9785.0517924368523</v>
      </c>
      <c r="AS96" s="110">
        <v>9785.0517924368523</v>
      </c>
      <c r="AT96" s="110">
        <v>9785.0517924368523</v>
      </c>
      <c r="AU96" s="110">
        <v>9696.5010362135436</v>
      </c>
      <c r="AV96" s="110">
        <v>9785.0517924368523</v>
      </c>
      <c r="AW96" s="110">
        <v>9611.2612440435951</v>
      </c>
      <c r="AX96" s="110">
        <v>9785.0517924368523</v>
      </c>
      <c r="AY96" s="110">
        <v>9785.0517924368523</v>
      </c>
    </row>
    <row r="97" spans="1:52">
      <c r="A97" s="109"/>
      <c r="B97" s="127">
        <v>3</v>
      </c>
      <c r="C97" s="110">
        <v>0</v>
      </c>
      <c r="D97" s="110">
        <v>0</v>
      </c>
      <c r="E97" s="110">
        <v>0</v>
      </c>
      <c r="F97" s="110">
        <v>0</v>
      </c>
      <c r="G97" s="110">
        <v>0</v>
      </c>
      <c r="H97" s="110">
        <v>0</v>
      </c>
      <c r="I97" s="110">
        <v>0</v>
      </c>
      <c r="J97" s="110">
        <v>0</v>
      </c>
      <c r="K97" s="110">
        <v>1204.2254230431008</v>
      </c>
      <c r="L97" s="110">
        <v>4336.9786582063525</v>
      </c>
      <c r="M97" s="110">
        <v>7674.4652442834176</v>
      </c>
      <c r="N97" s="110">
        <v>9540.4920486011979</v>
      </c>
      <c r="O97" s="110">
        <v>9008.7632300440964</v>
      </c>
      <c r="P97" s="110">
        <v>9785.0517924368523</v>
      </c>
      <c r="Q97" s="110">
        <v>9785.0517924368523</v>
      </c>
      <c r="R97" s="110">
        <v>9785.0517924368523</v>
      </c>
      <c r="S97" s="110">
        <v>9785.0517924368523</v>
      </c>
      <c r="T97" s="110">
        <v>9785.0517924368523</v>
      </c>
      <c r="U97" s="110">
        <v>9785.0517924368523</v>
      </c>
      <c r="V97" s="110">
        <v>9785.0517924368523</v>
      </c>
      <c r="W97" s="110">
        <v>9785.0517924368523</v>
      </c>
      <c r="X97" s="110">
        <v>9785.0517924368523</v>
      </c>
      <c r="Y97" s="110">
        <v>9785.0517924368523</v>
      </c>
      <c r="Z97" s="110">
        <v>9785.0517924368523</v>
      </c>
      <c r="AA97" s="110">
        <v>9785.0517924368523</v>
      </c>
      <c r="AB97" s="110">
        <v>9785.0517924368523</v>
      </c>
      <c r="AC97" s="110">
        <v>9785.0517924368523</v>
      </c>
      <c r="AD97" s="110">
        <v>9785.0517924368523</v>
      </c>
      <c r="AE97" s="110">
        <v>9785.0517924368523</v>
      </c>
      <c r="AF97" s="110">
        <v>9785.0517924368523</v>
      </c>
      <c r="AG97" s="110">
        <v>9785.0517924368523</v>
      </c>
      <c r="AH97" s="110">
        <v>9785.0517924368523</v>
      </c>
      <c r="AI97" s="110">
        <v>9785.0517924368523</v>
      </c>
      <c r="AJ97" s="110">
        <v>9785.0517924368523</v>
      </c>
      <c r="AK97" s="110">
        <v>9785.0517924368523</v>
      </c>
      <c r="AL97" s="110">
        <v>9785.0517924368523</v>
      </c>
      <c r="AM97" s="110">
        <v>8827.4322915542853</v>
      </c>
      <c r="AN97" s="110">
        <v>9785.0517924368523</v>
      </c>
      <c r="AO97" s="110">
        <v>9785.0517924368523</v>
      </c>
      <c r="AP97" s="110">
        <v>9785.0517924368523</v>
      </c>
      <c r="AQ97" s="110">
        <v>9785.0517924368523</v>
      </c>
      <c r="AR97" s="110">
        <v>9785.0517924368523</v>
      </c>
      <c r="AS97" s="110">
        <v>9785.0517924368523</v>
      </c>
      <c r="AT97" s="110">
        <v>9785.0517924368523</v>
      </c>
      <c r="AU97" s="110">
        <v>9785.0517924368523</v>
      </c>
      <c r="AV97" s="110">
        <v>9696.5010362135436</v>
      </c>
      <c r="AW97" s="110">
        <v>9785.0517924368523</v>
      </c>
      <c r="AX97" s="110">
        <v>9611.2612440435951</v>
      </c>
      <c r="AY97" s="110">
        <v>9785.0517924368523</v>
      </c>
    </row>
    <row r="98" spans="1:52">
      <c r="A98" s="109"/>
      <c r="B98" s="130">
        <v>4</v>
      </c>
      <c r="C98" s="106">
        <v>0</v>
      </c>
      <c r="D98" s="110">
        <v>0</v>
      </c>
      <c r="E98" s="110">
        <v>0</v>
      </c>
      <c r="F98" s="110">
        <v>0</v>
      </c>
      <c r="G98" s="110">
        <v>0</v>
      </c>
      <c r="H98" s="110">
        <v>0</v>
      </c>
      <c r="I98" s="110">
        <v>0</v>
      </c>
      <c r="J98" s="110">
        <v>0</v>
      </c>
      <c r="K98" s="110">
        <v>0</v>
      </c>
      <c r="L98" s="110">
        <v>0</v>
      </c>
      <c r="M98" s="110">
        <v>0</v>
      </c>
      <c r="N98" s="110">
        <v>932.99451782209962</v>
      </c>
      <c r="O98" s="110">
        <v>3854.5371644901688</v>
      </c>
      <c r="P98" s="110">
        <v>5390.4753427406413</v>
      </c>
      <c r="Q98" s="110">
        <v>7386.1169318408247</v>
      </c>
      <c r="R98" s="110">
        <v>8455.0494654934628</v>
      </c>
      <c r="S98" s="110">
        <v>9460.9572782334999</v>
      </c>
      <c r="T98" s="110">
        <v>9785.0517924368523</v>
      </c>
      <c r="U98" s="110">
        <v>9785.0517924368523</v>
      </c>
      <c r="V98" s="110">
        <v>9785.0517924368523</v>
      </c>
      <c r="W98" s="110">
        <v>9785.0517924368523</v>
      </c>
      <c r="X98" s="110">
        <v>9785.0517924368523</v>
      </c>
      <c r="Y98" s="110">
        <v>9785.0517924368523</v>
      </c>
      <c r="Z98" s="110">
        <v>9785.0517924368523</v>
      </c>
      <c r="AA98" s="110">
        <v>9785.0517924368523</v>
      </c>
      <c r="AB98" s="110">
        <v>9785.0517924368523</v>
      </c>
      <c r="AC98" s="110">
        <v>9785.0517924368523</v>
      </c>
      <c r="AD98" s="110">
        <v>9785.0517924368523</v>
      </c>
      <c r="AE98" s="110">
        <v>9785.0517924368523</v>
      </c>
      <c r="AF98" s="110">
        <v>9785.0517924368523</v>
      </c>
      <c r="AG98" s="110">
        <v>9785.0517924368523</v>
      </c>
      <c r="AH98" s="110">
        <v>9785.0517924368523</v>
      </c>
      <c r="AI98" s="110">
        <v>9785.0517924368523</v>
      </c>
      <c r="AJ98" s="110">
        <v>9785.0517924368523</v>
      </c>
      <c r="AK98" s="110">
        <v>9785.0517924368523</v>
      </c>
      <c r="AL98" s="110">
        <v>9785.0517924368523</v>
      </c>
      <c r="AM98" s="110">
        <v>9785.0517924368523</v>
      </c>
      <c r="AN98" s="110">
        <v>8827.4322915542853</v>
      </c>
      <c r="AO98" s="110">
        <v>9785.0517924368523</v>
      </c>
      <c r="AP98" s="110">
        <v>9785.0517924368523</v>
      </c>
      <c r="AQ98" s="110">
        <v>9785.0517924368523</v>
      </c>
      <c r="AR98" s="110">
        <v>9785.0517924368523</v>
      </c>
      <c r="AS98" s="110">
        <v>9785.0517924368523</v>
      </c>
      <c r="AT98" s="110">
        <v>9785.0517924368523</v>
      </c>
      <c r="AU98" s="110">
        <v>9785.0517924368523</v>
      </c>
      <c r="AV98" s="110">
        <v>9785.0517924368523</v>
      </c>
      <c r="AW98" s="110">
        <v>9696.5010362135436</v>
      </c>
      <c r="AX98" s="110">
        <v>9785.0517924368523</v>
      </c>
      <c r="AY98" s="110">
        <v>9611.2612440435951</v>
      </c>
    </row>
    <row r="99" spans="1:52">
      <c r="A99" s="128"/>
      <c r="B99" s="132" t="s">
        <v>296</v>
      </c>
      <c r="C99" s="125">
        <v>0</v>
      </c>
      <c r="D99" s="125">
        <v>0</v>
      </c>
      <c r="E99" s="125">
        <v>0</v>
      </c>
      <c r="F99" s="125">
        <v>0</v>
      </c>
      <c r="G99" s="125">
        <v>0</v>
      </c>
      <c r="H99" s="125">
        <v>0</v>
      </c>
      <c r="I99" s="125">
        <v>0</v>
      </c>
      <c r="J99" s="125">
        <v>0</v>
      </c>
      <c r="K99" s="125">
        <v>0</v>
      </c>
      <c r="L99" s="125">
        <v>0</v>
      </c>
      <c r="M99" s="125">
        <v>0</v>
      </c>
      <c r="N99" s="125">
        <v>0</v>
      </c>
      <c r="O99" s="125">
        <v>436.99451782209962</v>
      </c>
      <c r="P99" s="125">
        <v>3295.5371644901688</v>
      </c>
      <c r="Q99" s="125">
        <v>4860.4753427406413</v>
      </c>
      <c r="R99" s="125">
        <v>6932.1169318408247</v>
      </c>
      <c r="S99" s="125">
        <v>7947.0494654934628</v>
      </c>
      <c r="T99" s="125">
        <v>9017.9572782334999</v>
      </c>
      <c r="U99" s="125">
        <v>9295.0517924368523</v>
      </c>
      <c r="V99" s="125">
        <v>9290.0517924368523</v>
      </c>
      <c r="W99" s="125">
        <v>9165.0517924368523</v>
      </c>
      <c r="X99" s="125">
        <v>9325.0517924368523</v>
      </c>
      <c r="Y99" s="125">
        <v>9300.0517924368523</v>
      </c>
      <c r="Z99" s="125">
        <v>9217.0517924368523</v>
      </c>
      <c r="AA99" s="125">
        <v>9253.0517924368523</v>
      </c>
      <c r="AB99" s="125">
        <v>9274.0517924368523</v>
      </c>
      <c r="AC99" s="125">
        <v>9334.0517924368523</v>
      </c>
      <c r="AD99" s="125">
        <v>9290.0517924368523</v>
      </c>
      <c r="AE99" s="125">
        <v>9352.0517924368523</v>
      </c>
      <c r="AF99" s="125">
        <v>9285.0517924368523</v>
      </c>
      <c r="AG99" s="125">
        <v>9225.0517924368523</v>
      </c>
      <c r="AH99" s="125">
        <v>9234.0517924368523</v>
      </c>
      <c r="AI99" s="125">
        <v>9239.0517924368523</v>
      </c>
      <c r="AJ99" s="125">
        <v>9307.0517924368523</v>
      </c>
      <c r="AK99" s="125">
        <v>9271.0517924368523</v>
      </c>
      <c r="AL99" s="125">
        <v>9273.0517924368523</v>
      </c>
      <c r="AM99" s="125">
        <v>9254.0517924368523</v>
      </c>
      <c r="AN99" s="125">
        <v>9295.0517924368523</v>
      </c>
      <c r="AO99" s="125">
        <v>8373.4322915542853</v>
      </c>
      <c r="AP99" s="125">
        <v>9280.0517924368523</v>
      </c>
      <c r="AQ99" s="125">
        <v>9202.0517924368523</v>
      </c>
      <c r="AR99" s="125">
        <v>9271.0517924368523</v>
      </c>
      <c r="AS99" s="125">
        <v>9212.0517924368523</v>
      </c>
      <c r="AT99" s="125">
        <v>9197.0517924368523</v>
      </c>
      <c r="AU99" s="125">
        <v>9251.0517924368523</v>
      </c>
      <c r="AV99" s="125">
        <v>9186.0517924368523</v>
      </c>
      <c r="AW99" s="125">
        <v>9306.0517924368523</v>
      </c>
      <c r="AX99" s="125">
        <v>9133.5010362135436</v>
      </c>
      <c r="AY99" s="125">
        <v>9235.0517924368523</v>
      </c>
      <c r="AZ99" s="107">
        <f>SUM($D99:$AY99)</f>
        <v>318616.56600905734</v>
      </c>
    </row>
    <row r="100" spans="1:52">
      <c r="A100" s="131" t="s">
        <v>133</v>
      </c>
      <c r="B100" s="119">
        <v>1</v>
      </c>
      <c r="C100" s="106">
        <v>350</v>
      </c>
      <c r="D100" s="106">
        <v>1590</v>
      </c>
      <c r="E100" s="106">
        <v>132.23040066192792</v>
      </c>
      <c r="F100" s="106">
        <v>0</v>
      </c>
      <c r="G100" s="106">
        <v>132.23040066192792</v>
      </c>
      <c r="H100" s="106">
        <v>0</v>
      </c>
      <c r="I100" s="106">
        <v>0</v>
      </c>
      <c r="J100" s="106">
        <v>132.23040066192792</v>
      </c>
      <c r="K100" s="106">
        <v>0</v>
      </c>
      <c r="L100" s="106">
        <v>132.23040066192792</v>
      </c>
      <c r="M100" s="106">
        <v>0</v>
      </c>
      <c r="N100" s="106">
        <v>132.23040066192792</v>
      </c>
      <c r="O100" s="106">
        <v>0</v>
      </c>
      <c r="P100" s="106">
        <v>132.23040066192792</v>
      </c>
      <c r="Q100" s="106">
        <v>0</v>
      </c>
      <c r="R100" s="106">
        <v>132.23040066192792</v>
      </c>
      <c r="S100" s="106">
        <v>0</v>
      </c>
      <c r="T100" s="106">
        <v>132.23040066192792</v>
      </c>
      <c r="U100" s="106">
        <v>0</v>
      </c>
      <c r="V100" s="106">
        <v>132.23040066192792</v>
      </c>
      <c r="W100" s="106">
        <v>0</v>
      </c>
      <c r="X100" s="106">
        <v>132.23040066192792</v>
      </c>
      <c r="Y100" s="106">
        <v>0</v>
      </c>
      <c r="Z100" s="106">
        <v>132.23040066192792</v>
      </c>
      <c r="AA100" s="106">
        <v>0</v>
      </c>
      <c r="AB100" s="106">
        <v>132.23040066192792</v>
      </c>
      <c r="AC100" s="106">
        <v>0</v>
      </c>
      <c r="AD100" s="106">
        <v>132.23040066192792</v>
      </c>
      <c r="AE100" s="106">
        <v>0</v>
      </c>
      <c r="AF100" s="106">
        <v>132.23040066192792</v>
      </c>
      <c r="AG100" s="106">
        <v>0</v>
      </c>
      <c r="AH100" s="106">
        <v>132.23040066192792</v>
      </c>
      <c r="AI100" s="106">
        <v>0</v>
      </c>
      <c r="AJ100" s="106">
        <v>132.23040066192792</v>
      </c>
      <c r="AK100" s="106">
        <v>0</v>
      </c>
      <c r="AL100" s="106">
        <v>132.23040066192792</v>
      </c>
      <c r="AM100" s="106">
        <v>0</v>
      </c>
      <c r="AN100" s="106">
        <v>132.23040066192792</v>
      </c>
      <c r="AO100" s="106">
        <v>0</v>
      </c>
      <c r="AP100" s="106">
        <v>132.23040066192792</v>
      </c>
      <c r="AQ100" s="106">
        <v>0</v>
      </c>
      <c r="AR100" s="106">
        <v>132.23040066192792</v>
      </c>
      <c r="AS100" s="106">
        <v>0</v>
      </c>
      <c r="AT100" s="106">
        <v>132.23040066192792</v>
      </c>
      <c r="AU100" s="106">
        <v>0</v>
      </c>
      <c r="AV100" s="106">
        <v>0</v>
      </c>
      <c r="AW100" s="106">
        <v>132.23040066192792</v>
      </c>
      <c r="AX100" s="106">
        <v>0</v>
      </c>
      <c r="AY100" s="106">
        <v>132.23040066192792</v>
      </c>
    </row>
    <row r="101" spans="1:52">
      <c r="A101" s="109"/>
      <c r="B101" s="119">
        <v>2</v>
      </c>
      <c r="C101" s="106">
        <v>0</v>
      </c>
      <c r="D101" s="106">
        <v>0</v>
      </c>
      <c r="E101" s="106">
        <v>1838.2841537148342</v>
      </c>
      <c r="F101" s="106">
        <v>132.23040066192792</v>
      </c>
      <c r="G101" s="106">
        <v>0</v>
      </c>
      <c r="H101" s="106">
        <v>132.23040066192792</v>
      </c>
      <c r="I101" s="106">
        <v>132.23040066192792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132.23040066192792</v>
      </c>
      <c r="Q101" s="106">
        <v>0</v>
      </c>
      <c r="R101" s="106">
        <v>0</v>
      </c>
      <c r="S101" s="106">
        <v>0</v>
      </c>
      <c r="T101" s="106">
        <v>132.23040066192792</v>
      </c>
      <c r="U101" s="106">
        <v>0</v>
      </c>
      <c r="V101" s="106">
        <v>0</v>
      </c>
      <c r="W101" s="106">
        <v>0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132.23040066192792</v>
      </c>
      <c r="AG101" s="106">
        <v>0</v>
      </c>
      <c r="AH101" s="106">
        <v>132.23040066192792</v>
      </c>
      <c r="AI101" s="106">
        <v>0</v>
      </c>
      <c r="AJ101" s="106">
        <v>132.23040066192792</v>
      </c>
      <c r="AK101" s="106">
        <v>0</v>
      </c>
      <c r="AL101" s="106">
        <v>132.23040066192792</v>
      </c>
      <c r="AM101" s="106">
        <v>0</v>
      </c>
      <c r="AN101" s="106">
        <v>132.23040066192792</v>
      </c>
      <c r="AO101" s="106">
        <v>0</v>
      </c>
      <c r="AP101" s="106">
        <v>132.23040066192792</v>
      </c>
      <c r="AQ101" s="106">
        <v>0</v>
      </c>
      <c r="AR101" s="106">
        <v>132.23040066192792</v>
      </c>
      <c r="AS101" s="106">
        <v>0</v>
      </c>
      <c r="AT101" s="106">
        <v>132.23040066192792</v>
      </c>
      <c r="AU101" s="106">
        <v>0</v>
      </c>
      <c r="AV101" s="106">
        <v>132.23040066192792</v>
      </c>
      <c r="AW101" s="106">
        <v>0</v>
      </c>
      <c r="AX101" s="106">
        <v>0</v>
      </c>
      <c r="AY101" s="106">
        <v>132.23040066192792</v>
      </c>
    </row>
    <row r="102" spans="1:52">
      <c r="A102" s="109"/>
      <c r="B102" s="120">
        <v>3</v>
      </c>
      <c r="C102" s="106">
        <v>0</v>
      </c>
      <c r="D102" s="106">
        <v>0</v>
      </c>
      <c r="E102" s="106">
        <v>0</v>
      </c>
      <c r="F102" s="106">
        <v>1636.2841537148342</v>
      </c>
      <c r="G102" s="106">
        <v>132.23040066192792</v>
      </c>
      <c r="H102" s="106">
        <v>132.23040066192792</v>
      </c>
      <c r="I102" s="106">
        <v>81.975355700617996</v>
      </c>
      <c r="J102" s="106">
        <v>0</v>
      </c>
      <c r="K102" s="106">
        <v>0</v>
      </c>
      <c r="L102" s="106">
        <v>0</v>
      </c>
      <c r="M102" s="106">
        <v>132.23040066192792</v>
      </c>
      <c r="N102" s="106">
        <v>0</v>
      </c>
      <c r="O102" s="106">
        <v>132.23040066192792</v>
      </c>
      <c r="P102" s="106">
        <v>0</v>
      </c>
      <c r="Q102" s="106">
        <v>0</v>
      </c>
      <c r="R102" s="106">
        <v>0</v>
      </c>
      <c r="S102" s="106">
        <v>132.23040066192792</v>
      </c>
      <c r="T102" s="106">
        <v>0</v>
      </c>
      <c r="U102" s="106">
        <v>0</v>
      </c>
      <c r="V102" s="106">
        <v>0</v>
      </c>
      <c r="W102" s="106">
        <v>0</v>
      </c>
      <c r="X102" s="106">
        <v>0</v>
      </c>
      <c r="Y102" s="106">
        <v>0</v>
      </c>
      <c r="Z102" s="106">
        <v>0</v>
      </c>
      <c r="AA102" s="106">
        <v>0</v>
      </c>
      <c r="AB102" s="106">
        <v>0</v>
      </c>
      <c r="AC102" s="106">
        <v>132.23040066192792</v>
      </c>
      <c r="AD102" s="106">
        <v>0</v>
      </c>
      <c r="AE102" s="106">
        <v>132.23040066192792</v>
      </c>
      <c r="AF102" s="106">
        <v>0</v>
      </c>
      <c r="AG102" s="106">
        <v>0</v>
      </c>
      <c r="AH102" s="106">
        <v>0</v>
      </c>
      <c r="AI102" s="106">
        <v>0</v>
      </c>
      <c r="AJ102" s="106">
        <v>0</v>
      </c>
      <c r="AK102" s="106">
        <v>0</v>
      </c>
      <c r="AL102" s="106">
        <v>0</v>
      </c>
      <c r="AM102" s="106">
        <v>0</v>
      </c>
      <c r="AN102" s="106">
        <v>0</v>
      </c>
      <c r="AO102" s="106">
        <v>0</v>
      </c>
      <c r="AP102" s="106">
        <v>0</v>
      </c>
      <c r="AQ102" s="106">
        <v>0</v>
      </c>
      <c r="AR102" s="106">
        <v>0</v>
      </c>
      <c r="AS102" s="106">
        <v>0</v>
      </c>
      <c r="AT102" s="106">
        <v>0</v>
      </c>
      <c r="AU102" s="106">
        <v>0</v>
      </c>
      <c r="AV102" s="106">
        <v>0</v>
      </c>
      <c r="AW102" s="106">
        <v>0</v>
      </c>
      <c r="AX102" s="106">
        <v>0</v>
      </c>
      <c r="AY102" s="106">
        <v>0</v>
      </c>
    </row>
    <row r="103" spans="1:52">
      <c r="A103" s="109"/>
      <c r="B103" s="120">
        <v>4</v>
      </c>
      <c r="C103" s="106">
        <v>0</v>
      </c>
      <c r="D103" s="106">
        <v>0</v>
      </c>
      <c r="E103" s="106">
        <v>230</v>
      </c>
      <c r="F103" s="106">
        <v>0</v>
      </c>
      <c r="G103" s="106">
        <v>997.28415371483425</v>
      </c>
      <c r="H103" s="106">
        <v>132.23040066192792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0</v>
      </c>
      <c r="X103" s="106">
        <v>132.23040066192792</v>
      </c>
      <c r="Y103" s="106">
        <v>0</v>
      </c>
      <c r="Z103" s="106">
        <v>132.23040066192792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106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</row>
    <row r="104" spans="1:52">
      <c r="A104" s="109"/>
      <c r="B104" s="127">
        <v>5</v>
      </c>
      <c r="C104" s="106">
        <v>0</v>
      </c>
      <c r="D104" s="106">
        <v>0</v>
      </c>
      <c r="E104" s="106">
        <v>0</v>
      </c>
      <c r="F104" s="106">
        <v>0</v>
      </c>
      <c r="G104" s="106">
        <v>0</v>
      </c>
      <c r="H104" s="106">
        <v>397.28415371483425</v>
      </c>
      <c r="I104" s="106">
        <v>0</v>
      </c>
      <c r="J104" s="106">
        <v>0</v>
      </c>
      <c r="K104" s="106">
        <v>0</v>
      </c>
      <c r="L104" s="106">
        <v>0</v>
      </c>
      <c r="M104" s="106">
        <v>0</v>
      </c>
      <c r="N104" s="106">
        <v>0</v>
      </c>
      <c r="O104" s="106">
        <v>0</v>
      </c>
      <c r="P104" s="106">
        <v>0</v>
      </c>
      <c r="Q104" s="106">
        <v>0</v>
      </c>
      <c r="R104" s="106">
        <v>0</v>
      </c>
      <c r="S104" s="106">
        <v>0</v>
      </c>
      <c r="T104" s="106">
        <v>0</v>
      </c>
      <c r="U104" s="106">
        <v>0</v>
      </c>
      <c r="V104" s="106">
        <v>0</v>
      </c>
      <c r="W104" s="106">
        <v>0</v>
      </c>
      <c r="X104" s="106">
        <v>0</v>
      </c>
      <c r="Y104" s="106">
        <v>0</v>
      </c>
      <c r="Z104" s="106">
        <v>0</v>
      </c>
      <c r="AA104" s="106">
        <v>0</v>
      </c>
      <c r="AB104" s="106">
        <v>0</v>
      </c>
      <c r="AC104" s="106">
        <v>0</v>
      </c>
      <c r="AD104" s="106">
        <v>0</v>
      </c>
      <c r="AE104" s="106">
        <v>0</v>
      </c>
      <c r="AF104" s="106">
        <v>0</v>
      </c>
      <c r="AG104" s="106">
        <v>0</v>
      </c>
      <c r="AH104" s="106">
        <v>0</v>
      </c>
      <c r="AI104" s="106">
        <v>0</v>
      </c>
      <c r="AJ104" s="106">
        <v>0</v>
      </c>
      <c r="AK104" s="106">
        <v>0</v>
      </c>
      <c r="AL104" s="106">
        <v>0</v>
      </c>
      <c r="AM104" s="106">
        <v>0</v>
      </c>
      <c r="AN104" s="106">
        <v>0</v>
      </c>
      <c r="AO104" s="106">
        <v>0</v>
      </c>
      <c r="AP104" s="106">
        <v>0</v>
      </c>
      <c r="AQ104" s="106">
        <v>0</v>
      </c>
      <c r="AR104" s="106">
        <v>0</v>
      </c>
      <c r="AS104" s="106">
        <v>0</v>
      </c>
      <c r="AT104" s="106">
        <v>0</v>
      </c>
      <c r="AU104" s="106">
        <v>0</v>
      </c>
      <c r="AV104" s="106">
        <v>0</v>
      </c>
      <c r="AW104" s="106">
        <v>0</v>
      </c>
      <c r="AX104" s="106">
        <v>0</v>
      </c>
      <c r="AY104" s="106">
        <v>0</v>
      </c>
    </row>
    <row r="105" spans="1:52">
      <c r="A105" s="109"/>
      <c r="B105" s="127">
        <v>6</v>
      </c>
      <c r="C105" s="106">
        <v>0</v>
      </c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0</v>
      </c>
      <c r="L105" s="106">
        <v>0</v>
      </c>
      <c r="M105" s="106">
        <v>0</v>
      </c>
      <c r="N105" s="106">
        <v>0</v>
      </c>
      <c r="O105" s="106">
        <v>0</v>
      </c>
      <c r="P105" s="106">
        <v>0</v>
      </c>
      <c r="Q105" s="106">
        <v>0</v>
      </c>
      <c r="R105" s="106">
        <v>0</v>
      </c>
      <c r="S105" s="106">
        <v>0</v>
      </c>
      <c r="T105" s="106">
        <v>0</v>
      </c>
      <c r="U105" s="106">
        <v>0</v>
      </c>
      <c r="V105" s="106">
        <v>0</v>
      </c>
      <c r="W105" s="106">
        <v>0</v>
      </c>
      <c r="X105" s="106">
        <v>0</v>
      </c>
      <c r="Y105" s="106">
        <v>0</v>
      </c>
      <c r="Z105" s="106">
        <v>0</v>
      </c>
      <c r="AA105" s="106">
        <v>0</v>
      </c>
      <c r="AB105" s="106">
        <v>0</v>
      </c>
      <c r="AC105" s="106">
        <v>0</v>
      </c>
      <c r="AD105" s="106">
        <v>0</v>
      </c>
      <c r="AE105" s="106">
        <v>0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6">
        <v>0</v>
      </c>
      <c r="AL105" s="106">
        <v>0</v>
      </c>
      <c r="AM105" s="106">
        <v>0</v>
      </c>
      <c r="AN105" s="106">
        <v>0</v>
      </c>
      <c r="AO105" s="106">
        <v>0</v>
      </c>
      <c r="AP105" s="106">
        <v>0</v>
      </c>
      <c r="AQ105" s="106">
        <v>0</v>
      </c>
      <c r="AR105" s="106">
        <v>0</v>
      </c>
      <c r="AS105" s="106">
        <v>0</v>
      </c>
      <c r="AT105" s="106">
        <v>0</v>
      </c>
      <c r="AU105" s="106">
        <v>0</v>
      </c>
      <c r="AV105" s="106">
        <v>0</v>
      </c>
      <c r="AW105" s="106">
        <v>0</v>
      </c>
      <c r="AX105" s="106">
        <v>0</v>
      </c>
      <c r="AY105" s="106">
        <v>0</v>
      </c>
    </row>
    <row r="106" spans="1:52">
      <c r="A106" s="109"/>
      <c r="B106" s="130">
        <v>7</v>
      </c>
      <c r="C106" s="106">
        <v>0</v>
      </c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06">
        <v>0</v>
      </c>
      <c r="N106" s="106">
        <v>0</v>
      </c>
      <c r="O106" s="106">
        <v>0</v>
      </c>
      <c r="P106" s="106">
        <v>0</v>
      </c>
      <c r="Q106" s="106">
        <v>0</v>
      </c>
      <c r="R106" s="106">
        <v>0</v>
      </c>
      <c r="S106" s="106">
        <v>0</v>
      </c>
      <c r="T106" s="106">
        <v>0</v>
      </c>
      <c r="U106" s="106">
        <v>0</v>
      </c>
      <c r="V106" s="106">
        <v>0</v>
      </c>
      <c r="W106" s="106">
        <v>0</v>
      </c>
      <c r="X106" s="106">
        <v>0</v>
      </c>
      <c r="Y106" s="106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6">
        <v>0</v>
      </c>
      <c r="AL106" s="106">
        <v>0</v>
      </c>
      <c r="AM106" s="106">
        <v>0</v>
      </c>
      <c r="AN106" s="106">
        <v>0</v>
      </c>
      <c r="AO106" s="106">
        <v>0</v>
      </c>
      <c r="AP106" s="106">
        <v>0</v>
      </c>
      <c r="AQ106" s="106">
        <v>0</v>
      </c>
      <c r="AR106" s="106">
        <v>0</v>
      </c>
      <c r="AS106" s="106">
        <v>0</v>
      </c>
      <c r="AT106" s="106">
        <v>0</v>
      </c>
      <c r="AU106" s="106">
        <v>0</v>
      </c>
      <c r="AV106" s="106">
        <v>0</v>
      </c>
      <c r="AW106" s="106">
        <v>0</v>
      </c>
      <c r="AX106" s="106">
        <v>0</v>
      </c>
      <c r="AY106" s="106">
        <v>0</v>
      </c>
    </row>
    <row r="107" spans="1:52">
      <c r="A107" s="109"/>
      <c r="B107" s="130">
        <v>8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</v>
      </c>
      <c r="O107" s="106">
        <v>0</v>
      </c>
      <c r="P107" s="106">
        <v>0</v>
      </c>
      <c r="Q107" s="106">
        <v>0</v>
      </c>
      <c r="R107" s="106">
        <v>0</v>
      </c>
      <c r="S107" s="106">
        <v>0</v>
      </c>
      <c r="T107" s="106">
        <v>0</v>
      </c>
      <c r="U107" s="106">
        <v>0</v>
      </c>
      <c r="V107" s="106">
        <v>0</v>
      </c>
      <c r="W107" s="106">
        <v>0</v>
      </c>
      <c r="X107" s="106">
        <v>0</v>
      </c>
      <c r="Y107" s="106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6">
        <v>0</v>
      </c>
      <c r="AL107" s="106">
        <v>0</v>
      </c>
      <c r="AM107" s="106">
        <v>0</v>
      </c>
      <c r="AN107" s="106">
        <v>0</v>
      </c>
      <c r="AO107" s="106">
        <v>0</v>
      </c>
      <c r="AP107" s="106">
        <v>0</v>
      </c>
      <c r="AQ107" s="106">
        <v>0</v>
      </c>
      <c r="AR107" s="106">
        <v>0</v>
      </c>
      <c r="AS107" s="106">
        <v>0</v>
      </c>
      <c r="AT107" s="106">
        <v>0</v>
      </c>
      <c r="AU107" s="106">
        <v>0</v>
      </c>
      <c r="AV107" s="106">
        <v>0</v>
      </c>
      <c r="AW107" s="106">
        <v>0</v>
      </c>
      <c r="AX107" s="106">
        <v>0</v>
      </c>
      <c r="AY107" s="106">
        <v>0</v>
      </c>
    </row>
    <row r="108" spans="1:52">
      <c r="A108" s="128"/>
      <c r="B108" s="132" t="s">
        <v>296</v>
      </c>
      <c r="C108" s="114">
        <v>0</v>
      </c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5">
        <v>0</v>
      </c>
      <c r="S108" s="125">
        <v>0</v>
      </c>
      <c r="T108" s="125">
        <v>0</v>
      </c>
      <c r="U108" s="125">
        <v>0</v>
      </c>
      <c r="V108" s="125">
        <v>0</v>
      </c>
      <c r="W108" s="125">
        <v>0</v>
      </c>
      <c r="X108" s="125">
        <v>0</v>
      </c>
      <c r="Y108" s="125">
        <v>0</v>
      </c>
      <c r="Z108" s="125">
        <v>0</v>
      </c>
      <c r="AA108" s="125">
        <v>0</v>
      </c>
      <c r="AB108" s="125">
        <v>0</v>
      </c>
      <c r="AC108" s="125">
        <v>0</v>
      </c>
      <c r="AD108" s="125">
        <v>0</v>
      </c>
      <c r="AE108" s="125">
        <v>0</v>
      </c>
      <c r="AF108" s="125">
        <v>0</v>
      </c>
      <c r="AG108" s="125">
        <v>0</v>
      </c>
      <c r="AH108" s="125">
        <v>0</v>
      </c>
      <c r="AI108" s="125">
        <v>0</v>
      </c>
      <c r="AJ108" s="125">
        <v>0</v>
      </c>
      <c r="AK108" s="125">
        <v>0</v>
      </c>
      <c r="AL108" s="125">
        <v>0</v>
      </c>
      <c r="AM108" s="125">
        <v>0</v>
      </c>
      <c r="AN108" s="125">
        <v>0</v>
      </c>
      <c r="AO108" s="125">
        <v>0</v>
      </c>
      <c r="AP108" s="125">
        <v>0</v>
      </c>
      <c r="AQ108" s="125">
        <v>0</v>
      </c>
      <c r="AR108" s="125">
        <v>0</v>
      </c>
      <c r="AS108" s="125">
        <v>0</v>
      </c>
      <c r="AT108" s="125">
        <v>0</v>
      </c>
      <c r="AU108" s="125">
        <v>0</v>
      </c>
      <c r="AV108" s="125">
        <v>0</v>
      </c>
      <c r="AW108" s="125">
        <v>0</v>
      </c>
      <c r="AX108" s="125">
        <v>0</v>
      </c>
      <c r="AY108" s="125">
        <v>0</v>
      </c>
      <c r="AZ108" s="107">
        <f>SUM($D108:$AY108)</f>
        <v>0</v>
      </c>
    </row>
    <row r="109" spans="1:52">
      <c r="A109" s="131" t="s">
        <v>134</v>
      </c>
      <c r="B109" s="119">
        <v>1</v>
      </c>
      <c r="C109" s="106">
        <v>4758.6884115853645</v>
      </c>
      <c r="D109" s="106">
        <v>4764.5527062951996</v>
      </c>
      <c r="E109" s="106">
        <v>2621.1626558388066</v>
      </c>
      <c r="F109" s="106">
        <v>1871.8291851973008</v>
      </c>
      <c r="G109" s="106">
        <v>1389.450699959513</v>
      </c>
      <c r="H109" s="106">
        <v>1057.6913139102821</v>
      </c>
      <c r="I109" s="106">
        <v>822.97691664975605</v>
      </c>
      <c r="J109" s="106">
        <v>657.44795735425942</v>
      </c>
      <c r="K109" s="106">
        <v>533.19188846069198</v>
      </c>
      <c r="L109" s="106">
        <v>477.81376950677299</v>
      </c>
      <c r="M109" s="106">
        <v>459.18620670083601</v>
      </c>
      <c r="N109" s="106">
        <v>416.5035940495016</v>
      </c>
      <c r="O109" s="106">
        <v>389.20841567376618</v>
      </c>
      <c r="P109" s="106">
        <v>357.24012600793816</v>
      </c>
      <c r="Q109" s="106">
        <v>327.82815035202481</v>
      </c>
      <c r="R109" s="106">
        <v>317.31720957951131</v>
      </c>
      <c r="S109" s="106">
        <v>344.93049417010349</v>
      </c>
      <c r="T109" s="106">
        <v>322.10693988007739</v>
      </c>
      <c r="U109" s="106">
        <v>316.14668939576069</v>
      </c>
      <c r="V109" s="106">
        <v>332.57230643431603</v>
      </c>
      <c r="W109" s="106">
        <v>360.76399812040052</v>
      </c>
      <c r="X109" s="106">
        <v>350.87592954266347</v>
      </c>
      <c r="Y109" s="106">
        <v>376.97807239435144</v>
      </c>
      <c r="Z109" s="106">
        <v>374.34941286118089</v>
      </c>
      <c r="AA109" s="106">
        <v>346.26274704653179</v>
      </c>
      <c r="AB109" s="106">
        <v>370.87408247310373</v>
      </c>
      <c r="AC109" s="106">
        <v>360.51362147127173</v>
      </c>
      <c r="AD109" s="106">
        <v>360.99085903796123</v>
      </c>
      <c r="AE109" s="106">
        <v>376.78485566801214</v>
      </c>
      <c r="AF109" s="106">
        <v>371.59201607599778</v>
      </c>
      <c r="AG109" s="106">
        <v>339.02843040516342</v>
      </c>
      <c r="AH109" s="106">
        <v>302.25359039462614</v>
      </c>
      <c r="AI109" s="106">
        <v>309.9989367348619</v>
      </c>
      <c r="AJ109" s="106">
        <v>281.68904752482109</v>
      </c>
      <c r="AK109" s="106">
        <v>289.95301445416465</v>
      </c>
      <c r="AL109" s="106">
        <v>285.36211978206683</v>
      </c>
      <c r="AM109" s="106">
        <v>287.76774986280805</v>
      </c>
      <c r="AN109" s="106">
        <v>280.64056083106317</v>
      </c>
      <c r="AO109" s="106">
        <v>280.96498952170469</v>
      </c>
      <c r="AP109" s="106">
        <v>280.64056083106317</v>
      </c>
      <c r="AQ109" s="106">
        <v>288.92060031307744</v>
      </c>
      <c r="AR109" s="106">
        <v>280.64056083106317</v>
      </c>
      <c r="AS109" s="106">
        <v>297.53917867039792</v>
      </c>
      <c r="AT109" s="106">
        <v>283.34169832835249</v>
      </c>
      <c r="AU109" s="106">
        <v>326.19511931263634</v>
      </c>
      <c r="AV109" s="106">
        <v>313.4429465263421</v>
      </c>
      <c r="AW109" s="106">
        <v>300.24204605235383</v>
      </c>
      <c r="AX109" s="106">
        <v>312.66951949939727</v>
      </c>
      <c r="AY109" s="106">
        <v>335.28742695441321</v>
      </c>
    </row>
    <row r="110" spans="1:52">
      <c r="A110" s="109"/>
      <c r="B110" s="119">
        <v>2</v>
      </c>
      <c r="C110" s="106">
        <v>4833.8105168920802</v>
      </c>
      <c r="D110" s="106">
        <v>4758.6884115853645</v>
      </c>
      <c r="E110" s="106">
        <v>4764.5527062951996</v>
      </c>
      <c r="F110" s="106">
        <v>2621.1626558388066</v>
      </c>
      <c r="G110" s="106">
        <v>1871.8291851973008</v>
      </c>
      <c r="H110" s="106">
        <v>1389.450699959513</v>
      </c>
      <c r="I110" s="106">
        <v>1057.6913139102821</v>
      </c>
      <c r="J110" s="106">
        <v>822.97691664975605</v>
      </c>
      <c r="K110" s="106">
        <v>657.44795735425942</v>
      </c>
      <c r="L110" s="106">
        <v>533.19188846069198</v>
      </c>
      <c r="M110" s="106">
        <v>477.81376950677299</v>
      </c>
      <c r="N110" s="106">
        <v>459.18620670083601</v>
      </c>
      <c r="O110" s="106">
        <v>416.5035940495016</v>
      </c>
      <c r="P110" s="106">
        <v>389.20841567376618</v>
      </c>
      <c r="Q110" s="106">
        <v>357.24012600793816</v>
      </c>
      <c r="R110" s="106">
        <v>327.82815035202481</v>
      </c>
      <c r="S110" s="106">
        <v>317.31720957951131</v>
      </c>
      <c r="T110" s="106">
        <v>344.93049417010349</v>
      </c>
      <c r="U110" s="106">
        <v>322.10693988007739</v>
      </c>
      <c r="V110" s="106">
        <v>316.14668939576069</v>
      </c>
      <c r="W110" s="106">
        <v>332.57230643431603</v>
      </c>
      <c r="X110" s="106">
        <v>360.76399812040052</v>
      </c>
      <c r="Y110" s="106">
        <v>350.87592954266347</v>
      </c>
      <c r="Z110" s="106">
        <v>376.97807239435144</v>
      </c>
      <c r="AA110" s="106">
        <v>0</v>
      </c>
      <c r="AB110" s="106">
        <v>0</v>
      </c>
      <c r="AC110" s="106">
        <v>0</v>
      </c>
      <c r="AD110" s="106">
        <v>0</v>
      </c>
      <c r="AE110" s="106">
        <v>0</v>
      </c>
      <c r="AF110" s="106">
        <v>0</v>
      </c>
      <c r="AG110" s="106">
        <v>0</v>
      </c>
      <c r="AH110" s="106">
        <v>0</v>
      </c>
      <c r="AI110" s="106">
        <v>0</v>
      </c>
      <c r="AJ110" s="106">
        <v>0</v>
      </c>
      <c r="AK110" s="106">
        <v>0</v>
      </c>
      <c r="AL110" s="106">
        <v>0</v>
      </c>
      <c r="AM110" s="106">
        <v>0</v>
      </c>
      <c r="AN110" s="106">
        <v>0</v>
      </c>
      <c r="AO110" s="106">
        <v>0</v>
      </c>
      <c r="AP110" s="106">
        <v>0</v>
      </c>
      <c r="AQ110" s="106">
        <v>0</v>
      </c>
      <c r="AR110" s="106">
        <v>0</v>
      </c>
      <c r="AS110" s="106">
        <v>0</v>
      </c>
      <c r="AT110" s="106">
        <v>0</v>
      </c>
      <c r="AU110" s="106">
        <v>0</v>
      </c>
      <c r="AV110" s="106">
        <v>0</v>
      </c>
      <c r="AW110" s="106">
        <v>0</v>
      </c>
      <c r="AX110" s="106">
        <v>0</v>
      </c>
      <c r="AY110" s="106">
        <v>0</v>
      </c>
    </row>
    <row r="111" spans="1:52">
      <c r="A111" s="109"/>
      <c r="B111" s="119">
        <v>3</v>
      </c>
      <c r="C111" s="106">
        <v>4774.1687512577519</v>
      </c>
      <c r="D111" s="106">
        <v>4833.8105168920802</v>
      </c>
      <c r="E111" s="106">
        <v>4758.6884115853645</v>
      </c>
      <c r="F111" s="106">
        <v>4764.5527062951996</v>
      </c>
      <c r="G111" s="106">
        <v>2621.1626558388066</v>
      </c>
      <c r="H111" s="106">
        <v>1871.8291851973008</v>
      </c>
      <c r="I111" s="106">
        <v>1389.450699959513</v>
      </c>
      <c r="J111" s="106">
        <v>1057.6913139102821</v>
      </c>
      <c r="K111" s="106">
        <v>822.97691664975605</v>
      </c>
      <c r="L111" s="106">
        <v>657.44795735425942</v>
      </c>
      <c r="M111" s="106">
        <v>533.19188846069198</v>
      </c>
      <c r="N111" s="106">
        <v>477.81376950677299</v>
      </c>
      <c r="O111" s="106">
        <v>459.18620670083601</v>
      </c>
      <c r="P111" s="106">
        <v>416.5035940495016</v>
      </c>
      <c r="Q111" s="106">
        <v>389.20841567376618</v>
      </c>
      <c r="R111" s="106">
        <v>357.24012600793816</v>
      </c>
      <c r="S111" s="106">
        <v>327.82815035202481</v>
      </c>
      <c r="T111" s="106">
        <v>317.31720957951131</v>
      </c>
      <c r="U111" s="106">
        <v>344.93049417010349</v>
      </c>
      <c r="V111" s="106">
        <v>322.10693988007739</v>
      </c>
      <c r="W111" s="106">
        <v>316.14668939576069</v>
      </c>
      <c r="X111" s="106">
        <v>332.57230643431603</v>
      </c>
      <c r="Y111" s="106">
        <v>360.76399812040052</v>
      </c>
      <c r="Z111" s="106">
        <v>38.740461727593356</v>
      </c>
      <c r="AA111" s="106">
        <v>0</v>
      </c>
      <c r="AB111" s="106">
        <v>0</v>
      </c>
      <c r="AC111" s="106">
        <v>0</v>
      </c>
      <c r="AD111" s="106">
        <v>0</v>
      </c>
      <c r="AE111" s="106">
        <v>0</v>
      </c>
      <c r="AF111" s="106">
        <v>0</v>
      </c>
      <c r="AG111" s="106">
        <v>0</v>
      </c>
      <c r="AH111" s="106">
        <v>0</v>
      </c>
      <c r="AI111" s="106">
        <v>0</v>
      </c>
      <c r="AJ111" s="106">
        <v>0</v>
      </c>
      <c r="AK111" s="106">
        <v>0</v>
      </c>
      <c r="AL111" s="106">
        <v>0</v>
      </c>
      <c r="AM111" s="106">
        <v>0</v>
      </c>
      <c r="AN111" s="106">
        <v>0</v>
      </c>
      <c r="AO111" s="106">
        <v>0</v>
      </c>
      <c r="AP111" s="106">
        <v>0</v>
      </c>
      <c r="AQ111" s="106">
        <v>0</v>
      </c>
      <c r="AR111" s="106">
        <v>0</v>
      </c>
      <c r="AS111" s="106">
        <v>0</v>
      </c>
      <c r="AT111" s="106">
        <v>0</v>
      </c>
      <c r="AU111" s="106">
        <v>0</v>
      </c>
      <c r="AV111" s="106">
        <v>0</v>
      </c>
      <c r="AW111" s="106">
        <v>0</v>
      </c>
      <c r="AX111" s="106">
        <v>0</v>
      </c>
      <c r="AY111" s="106">
        <v>0</v>
      </c>
    </row>
    <row r="112" spans="1:52">
      <c r="A112" s="109"/>
      <c r="B112" s="120">
        <v>4</v>
      </c>
      <c r="C112" s="106">
        <v>4818.3271937830277</v>
      </c>
      <c r="D112" s="106">
        <v>4774.1687512577519</v>
      </c>
      <c r="E112" s="106">
        <v>4833.8105168920802</v>
      </c>
      <c r="F112" s="106">
        <v>4758.6884115853645</v>
      </c>
      <c r="G112" s="106">
        <v>4764.5527062951996</v>
      </c>
      <c r="H112" s="106">
        <v>2621.1626558388066</v>
      </c>
      <c r="I112" s="106">
        <v>1871.8291851973008</v>
      </c>
      <c r="J112" s="106">
        <v>1389.450699959513</v>
      </c>
      <c r="K112" s="106">
        <v>1057.6913139102821</v>
      </c>
      <c r="L112" s="106">
        <v>822.97691664975605</v>
      </c>
      <c r="M112" s="106">
        <v>657.44795735425942</v>
      </c>
      <c r="N112" s="106">
        <v>533.19188846069198</v>
      </c>
      <c r="O112" s="106">
        <v>477.81376950677299</v>
      </c>
      <c r="P112" s="106">
        <v>459.18620670083601</v>
      </c>
      <c r="Q112" s="106">
        <v>416.5035940495016</v>
      </c>
      <c r="R112" s="106">
        <v>389.20841567376618</v>
      </c>
      <c r="S112" s="106">
        <v>357.24012600793816</v>
      </c>
      <c r="T112" s="106">
        <v>327.82815035202481</v>
      </c>
      <c r="U112" s="106">
        <v>317.31720957951131</v>
      </c>
      <c r="V112" s="106">
        <v>344.93049417010349</v>
      </c>
      <c r="W112" s="106">
        <v>322.10693988007739</v>
      </c>
      <c r="X112" s="106">
        <v>316.14668939576069</v>
      </c>
      <c r="Y112" s="106">
        <v>332.57230643431603</v>
      </c>
      <c r="Z112" s="106">
        <v>0</v>
      </c>
      <c r="AA112" s="106">
        <v>0</v>
      </c>
      <c r="AB112" s="106">
        <v>0</v>
      </c>
      <c r="AC112" s="106">
        <v>0</v>
      </c>
      <c r="AD112" s="106">
        <v>0</v>
      </c>
      <c r="AE112" s="106">
        <v>0</v>
      </c>
      <c r="AF112" s="106">
        <v>0</v>
      </c>
      <c r="AG112" s="106">
        <v>0</v>
      </c>
      <c r="AH112" s="106">
        <v>0</v>
      </c>
      <c r="AI112" s="106">
        <v>0</v>
      </c>
      <c r="AJ112" s="106">
        <v>0</v>
      </c>
      <c r="AK112" s="106">
        <v>0</v>
      </c>
      <c r="AL112" s="106">
        <v>0</v>
      </c>
      <c r="AM112" s="106">
        <v>0</v>
      </c>
      <c r="AN112" s="106">
        <v>0</v>
      </c>
      <c r="AO112" s="106">
        <v>0</v>
      </c>
      <c r="AP112" s="106">
        <v>0</v>
      </c>
      <c r="AQ112" s="106">
        <v>0</v>
      </c>
      <c r="AR112" s="106">
        <v>0</v>
      </c>
      <c r="AS112" s="106">
        <v>0</v>
      </c>
      <c r="AT112" s="106">
        <v>0</v>
      </c>
      <c r="AU112" s="106">
        <v>0</v>
      </c>
      <c r="AV112" s="106">
        <v>0</v>
      </c>
      <c r="AW112" s="106">
        <v>0</v>
      </c>
      <c r="AX112" s="106">
        <v>0</v>
      </c>
      <c r="AY112" s="106">
        <v>0</v>
      </c>
    </row>
    <row r="113" spans="1:52">
      <c r="A113" s="109"/>
      <c r="B113" s="120">
        <v>5</v>
      </c>
      <c r="C113" s="106">
        <v>4774.9375849528278</v>
      </c>
      <c r="D113" s="106">
        <v>4818.3271937830277</v>
      </c>
      <c r="E113" s="106">
        <v>4774.1687512577519</v>
      </c>
      <c r="F113" s="106">
        <v>4833.8105168920802</v>
      </c>
      <c r="G113" s="106">
        <v>4758.6884115853645</v>
      </c>
      <c r="H113" s="106">
        <v>4764.5527062951996</v>
      </c>
      <c r="I113" s="106">
        <v>2621.1626558388066</v>
      </c>
      <c r="J113" s="106">
        <v>1871.8291851973008</v>
      </c>
      <c r="K113" s="106">
        <v>1389.450699959513</v>
      </c>
      <c r="L113" s="106">
        <v>1057.6913139102821</v>
      </c>
      <c r="M113" s="106">
        <v>822.97691664975605</v>
      </c>
      <c r="N113" s="106">
        <v>657.44795735425942</v>
      </c>
      <c r="O113" s="106">
        <v>533.19188846069198</v>
      </c>
      <c r="P113" s="106">
        <v>477.81376950677299</v>
      </c>
      <c r="Q113" s="106">
        <v>459.18620670083601</v>
      </c>
      <c r="R113" s="106">
        <v>416.5035940495016</v>
      </c>
      <c r="S113" s="106">
        <v>389.20841567376618</v>
      </c>
      <c r="T113" s="106">
        <v>357.24012600793816</v>
      </c>
      <c r="U113" s="106">
        <v>327.82815035202481</v>
      </c>
      <c r="V113" s="106">
        <v>317.31720957951131</v>
      </c>
      <c r="W113" s="106">
        <v>344.93049417010349</v>
      </c>
      <c r="X113" s="106">
        <v>322.10693988007739</v>
      </c>
      <c r="Y113" s="106">
        <v>2.5282276302133369</v>
      </c>
      <c r="Z113" s="106">
        <v>0</v>
      </c>
      <c r="AA113" s="106">
        <v>0</v>
      </c>
      <c r="AB113" s="106">
        <v>0</v>
      </c>
      <c r="AC113" s="106">
        <v>0</v>
      </c>
      <c r="AD113" s="106">
        <v>0</v>
      </c>
      <c r="AE113" s="106">
        <v>0</v>
      </c>
      <c r="AF113" s="106">
        <v>0</v>
      </c>
      <c r="AG113" s="106">
        <v>0</v>
      </c>
      <c r="AH113" s="106">
        <v>0</v>
      </c>
      <c r="AI113" s="106">
        <v>0</v>
      </c>
      <c r="AJ113" s="106">
        <v>0</v>
      </c>
      <c r="AK113" s="106">
        <v>0</v>
      </c>
      <c r="AL113" s="106">
        <v>0</v>
      </c>
      <c r="AM113" s="106">
        <v>0</v>
      </c>
      <c r="AN113" s="106">
        <v>0</v>
      </c>
      <c r="AO113" s="106">
        <v>0</v>
      </c>
      <c r="AP113" s="106">
        <v>0</v>
      </c>
      <c r="AQ113" s="106">
        <v>0</v>
      </c>
      <c r="AR113" s="106">
        <v>0</v>
      </c>
      <c r="AS113" s="106">
        <v>0</v>
      </c>
      <c r="AT113" s="106">
        <v>0</v>
      </c>
      <c r="AU113" s="106">
        <v>0</v>
      </c>
      <c r="AV113" s="106">
        <v>0</v>
      </c>
      <c r="AW113" s="106">
        <v>0</v>
      </c>
      <c r="AX113" s="106">
        <v>0</v>
      </c>
      <c r="AY113" s="106">
        <v>0</v>
      </c>
    </row>
    <row r="114" spans="1:52">
      <c r="A114" s="109"/>
      <c r="B114" s="120">
        <v>6</v>
      </c>
      <c r="C114" s="106">
        <v>4727.0188610331506</v>
      </c>
      <c r="D114" s="106">
        <v>4774.9375849528278</v>
      </c>
      <c r="E114" s="106">
        <v>4818.3271937830277</v>
      </c>
      <c r="F114" s="106">
        <v>4774.1687512577519</v>
      </c>
      <c r="G114" s="106">
        <v>4833.8105168920802</v>
      </c>
      <c r="H114" s="106">
        <v>4758.6884115853645</v>
      </c>
      <c r="I114" s="106">
        <v>4764.5527062951996</v>
      </c>
      <c r="J114" s="106">
        <v>2621.1626558388066</v>
      </c>
      <c r="K114" s="106">
        <v>1871.8291851973008</v>
      </c>
      <c r="L114" s="106">
        <v>1389.450699959513</v>
      </c>
      <c r="M114" s="106">
        <v>1057.6913139102821</v>
      </c>
      <c r="N114" s="106">
        <v>822.97691664975605</v>
      </c>
      <c r="O114" s="106">
        <v>657.44795735425942</v>
      </c>
      <c r="P114" s="106">
        <v>533.19188846069198</v>
      </c>
      <c r="Q114" s="106">
        <v>477.81376950677299</v>
      </c>
      <c r="R114" s="106">
        <v>459.18620670083601</v>
      </c>
      <c r="S114" s="106">
        <v>416.5035940495016</v>
      </c>
      <c r="T114" s="106">
        <v>389.20841567376618</v>
      </c>
      <c r="U114" s="106">
        <v>357.24012600793816</v>
      </c>
      <c r="V114" s="106">
        <v>327.82815035202481</v>
      </c>
      <c r="W114" s="106">
        <v>317.31720957951131</v>
      </c>
      <c r="X114" s="106">
        <v>344.93049417010349</v>
      </c>
      <c r="Y114" s="106">
        <v>0</v>
      </c>
      <c r="Z114" s="106">
        <v>0</v>
      </c>
      <c r="AA114" s="106">
        <v>0</v>
      </c>
      <c r="AB114" s="106">
        <v>0</v>
      </c>
      <c r="AC114" s="106">
        <v>0</v>
      </c>
      <c r="AD114" s="106">
        <v>0</v>
      </c>
      <c r="AE114" s="106">
        <v>0</v>
      </c>
      <c r="AF114" s="106">
        <v>0</v>
      </c>
      <c r="AG114" s="106">
        <v>0</v>
      </c>
      <c r="AH114" s="106">
        <v>0</v>
      </c>
      <c r="AI114" s="106">
        <v>0</v>
      </c>
      <c r="AJ114" s="106">
        <v>0</v>
      </c>
      <c r="AK114" s="106">
        <v>0</v>
      </c>
      <c r="AL114" s="106">
        <v>0</v>
      </c>
      <c r="AM114" s="106">
        <v>0</v>
      </c>
      <c r="AN114" s="106">
        <v>0</v>
      </c>
      <c r="AO114" s="106">
        <v>0</v>
      </c>
      <c r="AP114" s="106">
        <v>0</v>
      </c>
      <c r="AQ114" s="106">
        <v>0</v>
      </c>
      <c r="AR114" s="106">
        <v>0</v>
      </c>
      <c r="AS114" s="106">
        <v>0</v>
      </c>
      <c r="AT114" s="106">
        <v>0</v>
      </c>
      <c r="AU114" s="106">
        <v>0</v>
      </c>
      <c r="AV114" s="106">
        <v>0</v>
      </c>
      <c r="AW114" s="106">
        <v>0</v>
      </c>
      <c r="AX114" s="106">
        <v>0</v>
      </c>
      <c r="AY114" s="106">
        <v>0</v>
      </c>
    </row>
    <row r="115" spans="1:52">
      <c r="A115" s="109"/>
      <c r="B115" s="127">
        <v>7</v>
      </c>
      <c r="C115" s="106">
        <v>1424.7520849821149</v>
      </c>
      <c r="D115" s="106">
        <v>4334.7709460152655</v>
      </c>
      <c r="E115" s="106">
        <v>4774.9375849528278</v>
      </c>
      <c r="F115" s="106">
        <v>4818.3271937830277</v>
      </c>
      <c r="G115" s="106">
        <v>4774.1687512577519</v>
      </c>
      <c r="H115" s="106">
        <v>4833.8105168920802</v>
      </c>
      <c r="I115" s="106">
        <v>4758.6884115853645</v>
      </c>
      <c r="J115" s="106">
        <v>4764.5527062951996</v>
      </c>
      <c r="K115" s="106">
        <v>2621.1626558388066</v>
      </c>
      <c r="L115" s="106">
        <v>1871.8291851973008</v>
      </c>
      <c r="M115" s="106">
        <v>1389.450699959513</v>
      </c>
      <c r="N115" s="106">
        <v>1057.6913139102821</v>
      </c>
      <c r="O115" s="106">
        <v>822.97691664975605</v>
      </c>
      <c r="P115" s="106">
        <v>657.44795735425942</v>
      </c>
      <c r="Q115" s="106">
        <v>533.19188846069198</v>
      </c>
      <c r="R115" s="106">
        <v>477.81376950677299</v>
      </c>
      <c r="S115" s="106">
        <v>459.18620670083601</v>
      </c>
      <c r="T115" s="106">
        <v>416.5035940495016</v>
      </c>
      <c r="U115" s="106">
        <v>389.20841567376618</v>
      </c>
      <c r="V115" s="106">
        <v>357.24012600793816</v>
      </c>
      <c r="W115" s="106">
        <v>327.82815035202481</v>
      </c>
      <c r="X115" s="106">
        <v>176.91528853762463</v>
      </c>
      <c r="Y115" s="106">
        <v>0</v>
      </c>
      <c r="Z115" s="106">
        <v>0</v>
      </c>
      <c r="AA115" s="106">
        <v>0</v>
      </c>
      <c r="AB115" s="106">
        <v>0</v>
      </c>
      <c r="AC115" s="106">
        <v>0</v>
      </c>
      <c r="AD115" s="106">
        <v>0</v>
      </c>
      <c r="AE115" s="106">
        <v>0</v>
      </c>
      <c r="AF115" s="106">
        <v>0</v>
      </c>
      <c r="AG115" s="106">
        <v>0</v>
      </c>
      <c r="AH115" s="106">
        <v>0</v>
      </c>
      <c r="AI115" s="106">
        <v>0</v>
      </c>
      <c r="AJ115" s="106">
        <v>0</v>
      </c>
      <c r="AK115" s="106">
        <v>0</v>
      </c>
      <c r="AL115" s="106">
        <v>0</v>
      </c>
      <c r="AM115" s="106">
        <v>0</v>
      </c>
      <c r="AN115" s="106">
        <v>0</v>
      </c>
      <c r="AO115" s="106">
        <v>0</v>
      </c>
      <c r="AP115" s="106">
        <v>0</v>
      </c>
      <c r="AQ115" s="106">
        <v>0</v>
      </c>
      <c r="AR115" s="106">
        <v>0</v>
      </c>
      <c r="AS115" s="106">
        <v>0</v>
      </c>
      <c r="AT115" s="106">
        <v>0</v>
      </c>
      <c r="AU115" s="106">
        <v>0</v>
      </c>
      <c r="AV115" s="106">
        <v>0</v>
      </c>
      <c r="AW115" s="106">
        <v>0</v>
      </c>
      <c r="AX115" s="106">
        <v>0</v>
      </c>
      <c r="AY115" s="106">
        <v>0</v>
      </c>
    </row>
    <row r="116" spans="1:52">
      <c r="A116" s="109"/>
      <c r="B116" s="127">
        <v>8</v>
      </c>
      <c r="C116" s="106">
        <v>0</v>
      </c>
      <c r="D116" s="106">
        <v>0</v>
      </c>
      <c r="E116" s="106">
        <v>3294.7709460152655</v>
      </c>
      <c r="F116" s="106">
        <v>4774.9375849528278</v>
      </c>
      <c r="G116" s="106">
        <v>4818.3271937830277</v>
      </c>
      <c r="H116" s="106">
        <v>4774.1687512577519</v>
      </c>
      <c r="I116" s="106">
        <v>4833.8105168920802</v>
      </c>
      <c r="J116" s="106">
        <v>4758.6884115853645</v>
      </c>
      <c r="K116" s="106">
        <v>4764.5527062951996</v>
      </c>
      <c r="L116" s="106">
        <v>2621.1626558388066</v>
      </c>
      <c r="M116" s="106">
        <v>1871.8291851973008</v>
      </c>
      <c r="N116" s="106">
        <v>1389.450699959513</v>
      </c>
      <c r="O116" s="106">
        <v>1057.6913139102821</v>
      </c>
      <c r="P116" s="106">
        <v>822.97691664975605</v>
      </c>
      <c r="Q116" s="106">
        <v>657.44795735425942</v>
      </c>
      <c r="R116" s="106">
        <v>533.19188846069198</v>
      </c>
      <c r="S116" s="106">
        <v>477.81376950677299</v>
      </c>
      <c r="T116" s="106">
        <v>459.18620670083601</v>
      </c>
      <c r="U116" s="106">
        <v>416.5035940495016</v>
      </c>
      <c r="V116" s="106">
        <v>389.20841567376618</v>
      </c>
      <c r="W116" s="106">
        <v>357.24012600793816</v>
      </c>
      <c r="X116" s="106">
        <v>0</v>
      </c>
      <c r="Y116" s="106">
        <v>0</v>
      </c>
      <c r="Z116" s="106">
        <v>0</v>
      </c>
      <c r="AA116" s="106">
        <v>0</v>
      </c>
      <c r="AB116" s="106">
        <v>0</v>
      </c>
      <c r="AC116" s="106">
        <v>0</v>
      </c>
      <c r="AD116" s="106">
        <v>0</v>
      </c>
      <c r="AE116" s="106">
        <v>0</v>
      </c>
      <c r="AF116" s="106">
        <v>0</v>
      </c>
      <c r="AG116" s="106">
        <v>0</v>
      </c>
      <c r="AH116" s="106">
        <v>0</v>
      </c>
      <c r="AI116" s="106">
        <v>0</v>
      </c>
      <c r="AJ116" s="106">
        <v>0</v>
      </c>
      <c r="AK116" s="106">
        <v>0</v>
      </c>
      <c r="AL116" s="106">
        <v>0</v>
      </c>
      <c r="AM116" s="106">
        <v>0</v>
      </c>
      <c r="AN116" s="106">
        <v>0</v>
      </c>
      <c r="AO116" s="106">
        <v>0</v>
      </c>
      <c r="AP116" s="106">
        <v>0</v>
      </c>
      <c r="AQ116" s="106">
        <v>0</v>
      </c>
      <c r="AR116" s="106">
        <v>0</v>
      </c>
      <c r="AS116" s="106">
        <v>0</v>
      </c>
      <c r="AT116" s="106">
        <v>0</v>
      </c>
      <c r="AU116" s="106">
        <v>0</v>
      </c>
      <c r="AV116" s="106">
        <v>0</v>
      </c>
      <c r="AW116" s="106">
        <v>0</v>
      </c>
      <c r="AX116" s="106">
        <v>0</v>
      </c>
      <c r="AY116" s="106">
        <v>0</v>
      </c>
    </row>
    <row r="117" spans="1:52">
      <c r="A117" s="109"/>
      <c r="B117" s="127">
        <v>9</v>
      </c>
      <c r="C117" s="106">
        <v>0</v>
      </c>
      <c r="D117" s="106">
        <v>0</v>
      </c>
      <c r="E117" s="106">
        <v>0</v>
      </c>
      <c r="F117" s="106">
        <v>1308.3570395982783</v>
      </c>
      <c r="G117" s="106">
        <v>3842.0849907903066</v>
      </c>
      <c r="H117" s="106">
        <v>4818.3271937830277</v>
      </c>
      <c r="I117" s="106">
        <v>4774.1687512577519</v>
      </c>
      <c r="J117" s="106">
        <v>4833.8105168920802</v>
      </c>
      <c r="K117" s="106">
        <v>4758.6884115853645</v>
      </c>
      <c r="L117" s="106">
        <v>4764.5527062951996</v>
      </c>
      <c r="M117" s="106">
        <v>2621.1626558388066</v>
      </c>
      <c r="N117" s="106">
        <v>1871.8291851973008</v>
      </c>
      <c r="O117" s="106">
        <v>1389.450699959513</v>
      </c>
      <c r="P117" s="106">
        <v>1057.6913139102821</v>
      </c>
      <c r="Q117" s="106">
        <v>822.97691664975605</v>
      </c>
      <c r="R117" s="106">
        <v>657.44795735425942</v>
      </c>
      <c r="S117" s="106">
        <v>533.19188846069198</v>
      </c>
      <c r="T117" s="106">
        <v>477.81376950677299</v>
      </c>
      <c r="U117" s="106">
        <v>459.18620670083601</v>
      </c>
      <c r="V117" s="106">
        <v>416.5035940495016</v>
      </c>
      <c r="W117" s="106">
        <v>276.52980259815035</v>
      </c>
      <c r="X117" s="106">
        <v>0</v>
      </c>
      <c r="Y117" s="106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>
        <v>0</v>
      </c>
      <c r="AE117" s="106">
        <v>0</v>
      </c>
      <c r="AF117" s="106">
        <v>0</v>
      </c>
      <c r="AG117" s="106">
        <v>0</v>
      </c>
      <c r="AH117" s="106">
        <v>0</v>
      </c>
      <c r="AI117" s="106">
        <v>0</v>
      </c>
      <c r="AJ117" s="106">
        <v>0</v>
      </c>
      <c r="AK117" s="106">
        <v>0</v>
      </c>
      <c r="AL117" s="106">
        <v>0</v>
      </c>
      <c r="AM117" s="106">
        <v>0</v>
      </c>
      <c r="AN117" s="106">
        <v>0</v>
      </c>
      <c r="AO117" s="106">
        <v>0</v>
      </c>
      <c r="AP117" s="106">
        <v>0</v>
      </c>
      <c r="AQ117" s="106">
        <v>0</v>
      </c>
      <c r="AR117" s="106">
        <v>0</v>
      </c>
      <c r="AS117" s="106">
        <v>0</v>
      </c>
      <c r="AT117" s="106">
        <v>0</v>
      </c>
      <c r="AU117" s="106">
        <v>0</v>
      </c>
      <c r="AV117" s="106">
        <v>0</v>
      </c>
      <c r="AW117" s="106">
        <v>0</v>
      </c>
      <c r="AX117" s="106">
        <v>0</v>
      </c>
      <c r="AY117" s="106">
        <v>0</v>
      </c>
    </row>
    <row r="118" spans="1:52">
      <c r="A118" s="109"/>
      <c r="B118" s="130">
        <v>10</v>
      </c>
      <c r="C118" s="106">
        <v>0</v>
      </c>
      <c r="D118" s="106">
        <v>0</v>
      </c>
      <c r="E118" s="106">
        <v>0</v>
      </c>
      <c r="F118" s="106">
        <v>0</v>
      </c>
      <c r="G118" s="106">
        <v>0</v>
      </c>
      <c r="H118" s="106">
        <v>610.40148386054716</v>
      </c>
      <c r="I118" s="106">
        <v>2268.6714159762073</v>
      </c>
      <c r="J118" s="106">
        <v>3835.4783048949971</v>
      </c>
      <c r="K118" s="106">
        <v>4833.8105168920802</v>
      </c>
      <c r="L118" s="106">
        <v>4758.6884115853645</v>
      </c>
      <c r="M118" s="106">
        <v>4764.5527062951996</v>
      </c>
      <c r="N118" s="106">
        <v>2621.1626558388066</v>
      </c>
      <c r="O118" s="106">
        <v>1871.8291851973008</v>
      </c>
      <c r="P118" s="106">
        <v>1389.450699959513</v>
      </c>
      <c r="Q118" s="106">
        <v>1057.6913139102821</v>
      </c>
      <c r="R118" s="106">
        <v>822.97691664975605</v>
      </c>
      <c r="S118" s="106">
        <v>657.44795735425942</v>
      </c>
      <c r="T118" s="106">
        <v>533.19188846069198</v>
      </c>
      <c r="U118" s="106">
        <v>477.81376950677299</v>
      </c>
      <c r="V118" s="106">
        <v>459.18620670083601</v>
      </c>
      <c r="W118" s="106">
        <v>0</v>
      </c>
      <c r="X118" s="106">
        <v>0</v>
      </c>
      <c r="Y118" s="106">
        <v>0</v>
      </c>
      <c r="Z118" s="106">
        <v>0</v>
      </c>
      <c r="AA118" s="106">
        <v>0</v>
      </c>
      <c r="AB118" s="106">
        <v>0</v>
      </c>
      <c r="AC118" s="106">
        <v>0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6">
        <v>0</v>
      </c>
      <c r="AL118" s="106">
        <v>0</v>
      </c>
      <c r="AM118" s="106">
        <v>0</v>
      </c>
      <c r="AN118" s="106">
        <v>0</v>
      </c>
      <c r="AO118" s="106">
        <v>0</v>
      </c>
      <c r="AP118" s="106">
        <v>0</v>
      </c>
      <c r="AQ118" s="106">
        <v>0</v>
      </c>
      <c r="AR118" s="106">
        <v>0</v>
      </c>
      <c r="AS118" s="106">
        <v>0</v>
      </c>
      <c r="AT118" s="106">
        <v>0</v>
      </c>
      <c r="AU118" s="106">
        <v>0</v>
      </c>
      <c r="AV118" s="106">
        <v>0</v>
      </c>
      <c r="AW118" s="106">
        <v>0</v>
      </c>
      <c r="AX118" s="106">
        <v>0</v>
      </c>
      <c r="AY118" s="106">
        <v>0</v>
      </c>
    </row>
    <row r="119" spans="1:52">
      <c r="A119" s="109"/>
      <c r="B119" s="130">
        <v>11</v>
      </c>
      <c r="C119" s="106">
        <v>0</v>
      </c>
      <c r="D119" s="106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0</v>
      </c>
      <c r="K119" s="106">
        <v>473.42938740170803</v>
      </c>
      <c r="L119" s="106">
        <v>1865.1967348441899</v>
      </c>
      <c r="M119" s="106">
        <v>3732.2632110454238</v>
      </c>
      <c r="N119" s="106">
        <v>4764.5527062951996</v>
      </c>
      <c r="O119" s="106">
        <v>2621.1626558388066</v>
      </c>
      <c r="P119" s="106">
        <v>1871.8291851973008</v>
      </c>
      <c r="Q119" s="106">
        <v>1389.450699959513</v>
      </c>
      <c r="R119" s="106">
        <v>1057.6913139102821</v>
      </c>
      <c r="S119" s="106">
        <v>822.97691664975605</v>
      </c>
      <c r="T119" s="106">
        <v>657.44795735425942</v>
      </c>
      <c r="U119" s="106">
        <v>533.19188846069198</v>
      </c>
      <c r="V119" s="106">
        <v>102.31658595743244</v>
      </c>
      <c r="W119" s="106">
        <v>0</v>
      </c>
      <c r="X119" s="106">
        <v>0</v>
      </c>
      <c r="Y119" s="106">
        <v>0</v>
      </c>
      <c r="Z119" s="106">
        <v>0</v>
      </c>
      <c r="AA119" s="106">
        <v>0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6">
        <v>0</v>
      </c>
      <c r="AL119" s="106">
        <v>0</v>
      </c>
      <c r="AM119" s="106">
        <v>0</v>
      </c>
      <c r="AN119" s="106">
        <v>0</v>
      </c>
      <c r="AO119" s="106">
        <v>0</v>
      </c>
      <c r="AP119" s="106">
        <v>0</v>
      </c>
      <c r="AQ119" s="106">
        <v>0</v>
      </c>
      <c r="AR119" s="106">
        <v>0</v>
      </c>
      <c r="AS119" s="106">
        <v>0</v>
      </c>
      <c r="AT119" s="106">
        <v>0</v>
      </c>
      <c r="AU119" s="106">
        <v>0</v>
      </c>
      <c r="AV119" s="106">
        <v>0</v>
      </c>
      <c r="AW119" s="106">
        <v>0</v>
      </c>
      <c r="AX119" s="106">
        <v>0</v>
      </c>
      <c r="AY119" s="106">
        <v>0</v>
      </c>
    </row>
    <row r="120" spans="1:52">
      <c r="A120" s="109"/>
      <c r="B120" s="130">
        <v>12</v>
      </c>
      <c r="C120" s="106">
        <v>0</v>
      </c>
      <c r="D120" s="106">
        <v>0</v>
      </c>
      <c r="E120" s="106">
        <v>0</v>
      </c>
      <c r="F120" s="106">
        <v>0</v>
      </c>
      <c r="G120" s="106">
        <v>0</v>
      </c>
      <c r="H120" s="106">
        <v>0</v>
      </c>
      <c r="I120" s="106">
        <v>0</v>
      </c>
      <c r="J120" s="106">
        <v>0</v>
      </c>
      <c r="K120" s="106">
        <v>0</v>
      </c>
      <c r="L120" s="106">
        <v>0</v>
      </c>
      <c r="M120" s="106">
        <v>0</v>
      </c>
      <c r="N120" s="106">
        <v>354.52097553015255</v>
      </c>
      <c r="O120" s="106">
        <v>1660.2028564488287</v>
      </c>
      <c r="P120" s="106">
        <v>1568.3964940371179</v>
      </c>
      <c r="Q120" s="106">
        <v>1412.9255042866264</v>
      </c>
      <c r="R120" s="106">
        <v>1200.593992471503</v>
      </c>
      <c r="S120" s="106">
        <v>976.29970196366003</v>
      </c>
      <c r="T120" s="106">
        <v>738.78376195389569</v>
      </c>
      <c r="U120" s="106">
        <v>141.31092798996747</v>
      </c>
      <c r="V120" s="106">
        <v>0</v>
      </c>
      <c r="W120" s="106">
        <v>0</v>
      </c>
      <c r="X120" s="106">
        <v>0</v>
      </c>
      <c r="Y120" s="106">
        <v>0</v>
      </c>
      <c r="Z120" s="106">
        <v>0</v>
      </c>
      <c r="AA120" s="106">
        <v>0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6">
        <v>0</v>
      </c>
      <c r="AL120" s="106">
        <v>0</v>
      </c>
      <c r="AM120" s="106">
        <v>0</v>
      </c>
      <c r="AN120" s="106">
        <v>0</v>
      </c>
      <c r="AO120" s="106">
        <v>0</v>
      </c>
      <c r="AP120" s="106">
        <v>0</v>
      </c>
      <c r="AQ120" s="106">
        <v>0</v>
      </c>
      <c r="AR120" s="106">
        <v>0</v>
      </c>
      <c r="AS120" s="106">
        <v>0</v>
      </c>
      <c r="AT120" s="106">
        <v>0</v>
      </c>
      <c r="AU120" s="106">
        <v>0</v>
      </c>
      <c r="AV120" s="106">
        <v>0</v>
      </c>
      <c r="AW120" s="106">
        <v>0</v>
      </c>
      <c r="AX120" s="106">
        <v>0</v>
      </c>
      <c r="AY120" s="106">
        <v>0</v>
      </c>
    </row>
    <row r="121" spans="1:52">
      <c r="A121" s="128"/>
      <c r="B121" s="132" t="s">
        <v>296</v>
      </c>
      <c r="C121" s="114">
        <v>0</v>
      </c>
      <c r="D121" s="125">
        <v>0</v>
      </c>
      <c r="E121" s="125">
        <v>0</v>
      </c>
      <c r="F121" s="125">
        <v>0</v>
      </c>
      <c r="G121" s="125">
        <v>0</v>
      </c>
      <c r="H121" s="125">
        <v>0</v>
      </c>
      <c r="I121" s="125">
        <v>0</v>
      </c>
      <c r="J121" s="125">
        <v>0</v>
      </c>
      <c r="K121" s="125">
        <v>0</v>
      </c>
      <c r="L121" s="125">
        <v>0</v>
      </c>
      <c r="M121" s="125">
        <v>0</v>
      </c>
      <c r="N121" s="125">
        <v>0</v>
      </c>
      <c r="O121" s="125">
        <v>0</v>
      </c>
      <c r="P121" s="125">
        <v>712.09545593411406</v>
      </c>
      <c r="Q121" s="125">
        <v>456.89660374851883</v>
      </c>
      <c r="R121" s="125">
        <v>529.92550428662639</v>
      </c>
      <c r="S121" s="125">
        <v>0</v>
      </c>
      <c r="T121" s="125">
        <v>0</v>
      </c>
      <c r="U121" s="125">
        <v>0</v>
      </c>
      <c r="V121" s="125">
        <v>0</v>
      </c>
      <c r="W121" s="125">
        <v>0</v>
      </c>
      <c r="X121" s="125">
        <v>0</v>
      </c>
      <c r="Y121" s="125">
        <v>0</v>
      </c>
      <c r="Z121" s="125">
        <v>0</v>
      </c>
      <c r="AA121" s="125">
        <v>0</v>
      </c>
      <c r="AB121" s="125">
        <v>0</v>
      </c>
      <c r="AC121" s="125">
        <v>0</v>
      </c>
      <c r="AD121" s="125">
        <v>0</v>
      </c>
      <c r="AE121" s="125">
        <v>0</v>
      </c>
      <c r="AF121" s="125">
        <v>0</v>
      </c>
      <c r="AG121" s="125">
        <v>0</v>
      </c>
      <c r="AH121" s="125">
        <v>0</v>
      </c>
      <c r="AI121" s="125">
        <v>0</v>
      </c>
      <c r="AJ121" s="125">
        <v>0</v>
      </c>
      <c r="AK121" s="125">
        <v>0</v>
      </c>
      <c r="AL121" s="125">
        <v>0</v>
      </c>
      <c r="AM121" s="125">
        <v>0</v>
      </c>
      <c r="AN121" s="125">
        <v>0</v>
      </c>
      <c r="AO121" s="125">
        <v>0</v>
      </c>
      <c r="AP121" s="125">
        <v>0</v>
      </c>
      <c r="AQ121" s="125">
        <v>0</v>
      </c>
      <c r="AR121" s="125">
        <v>0</v>
      </c>
      <c r="AS121" s="125">
        <v>0</v>
      </c>
      <c r="AT121" s="125">
        <v>0</v>
      </c>
      <c r="AU121" s="125">
        <v>0</v>
      </c>
      <c r="AV121" s="125">
        <v>0</v>
      </c>
      <c r="AW121" s="125">
        <v>0</v>
      </c>
      <c r="AX121" s="125">
        <v>0</v>
      </c>
      <c r="AY121" s="125">
        <v>0</v>
      </c>
      <c r="AZ121" s="107">
        <f>SUM($D121:$AY121)</f>
        <v>1698.9175639692592</v>
      </c>
    </row>
    <row r="122" spans="1:52">
      <c r="A122" s="131" t="s">
        <v>123</v>
      </c>
      <c r="B122" s="119">
        <v>1</v>
      </c>
      <c r="C122" s="106">
        <v>5629.1207660849332</v>
      </c>
      <c r="D122" s="106">
        <v>846.61927746006677</v>
      </c>
      <c r="E122" s="106">
        <v>846.61927746006677</v>
      </c>
      <c r="F122" s="106">
        <v>846.61927746006677</v>
      </c>
      <c r="G122" s="106">
        <v>846.61927746006677</v>
      </c>
      <c r="H122" s="106">
        <v>846.61927746006677</v>
      </c>
      <c r="I122" s="106">
        <v>846.61927746006677</v>
      </c>
      <c r="J122" s="106">
        <v>846.61927746006677</v>
      </c>
      <c r="K122" s="106">
        <v>846.61927746006677</v>
      </c>
      <c r="L122" s="106">
        <v>846.61927746006677</v>
      </c>
      <c r="M122" s="106">
        <v>846.61927746006677</v>
      </c>
      <c r="N122" s="106">
        <v>846.61927746006677</v>
      </c>
      <c r="O122" s="106">
        <v>846.61927746006677</v>
      </c>
      <c r="P122" s="106">
        <v>846.61927746006677</v>
      </c>
      <c r="Q122" s="106">
        <v>846.61927746006677</v>
      </c>
      <c r="R122" s="106">
        <v>846.61927746006677</v>
      </c>
      <c r="S122" s="106">
        <v>846.61927746006677</v>
      </c>
      <c r="T122" s="106">
        <v>846.61927746006677</v>
      </c>
      <c r="U122" s="106">
        <v>846.61927746006677</v>
      </c>
      <c r="V122" s="106">
        <v>846.61927746006677</v>
      </c>
      <c r="W122" s="106">
        <v>846.61927746006677</v>
      </c>
      <c r="X122" s="106">
        <v>846.61927746006677</v>
      </c>
      <c r="Y122" s="106">
        <v>846.61927746006677</v>
      </c>
      <c r="Z122" s="106">
        <v>846.61927746006677</v>
      </c>
      <c r="AA122" s="106">
        <v>846.61927746006677</v>
      </c>
      <c r="AB122" s="106">
        <v>846.61927746006677</v>
      </c>
      <c r="AC122" s="106">
        <v>846.61927746006677</v>
      </c>
      <c r="AD122" s="106">
        <v>846.61927746006677</v>
      </c>
      <c r="AE122" s="106">
        <v>846.61927746006677</v>
      </c>
      <c r="AF122" s="106">
        <v>846.61927746006677</v>
      </c>
      <c r="AG122" s="106">
        <v>846.61927746006677</v>
      </c>
      <c r="AH122" s="106">
        <v>846.61927746006677</v>
      </c>
      <c r="AI122" s="106">
        <v>846.61927746006677</v>
      </c>
      <c r="AJ122" s="106">
        <v>846.61927746006677</v>
      </c>
      <c r="AK122" s="106">
        <v>846.61927746006677</v>
      </c>
      <c r="AL122" s="106">
        <v>846.61927746006677</v>
      </c>
      <c r="AM122" s="106">
        <v>846.61927746006677</v>
      </c>
      <c r="AN122" s="106">
        <v>846.61927746006677</v>
      </c>
      <c r="AO122" s="106">
        <v>846.61927746006677</v>
      </c>
      <c r="AP122" s="106">
        <v>846.61927746006677</v>
      </c>
      <c r="AQ122" s="106">
        <v>846.61927746006677</v>
      </c>
      <c r="AR122" s="106">
        <v>846.61927746006677</v>
      </c>
      <c r="AS122" s="106">
        <v>846.61927746006677</v>
      </c>
      <c r="AT122" s="106">
        <v>846.61927746006677</v>
      </c>
      <c r="AU122" s="106">
        <v>846.61927746006677</v>
      </c>
      <c r="AV122" s="106">
        <v>846.61927746006677</v>
      </c>
      <c r="AW122" s="106">
        <v>846.61927746006677</v>
      </c>
      <c r="AX122" s="106">
        <v>846.61927746006677</v>
      </c>
      <c r="AY122" s="106">
        <v>846.61927746006677</v>
      </c>
    </row>
    <row r="123" spans="1:52">
      <c r="A123" s="109"/>
      <c r="B123" s="119">
        <v>2</v>
      </c>
      <c r="C123" s="106">
        <v>3490.0548749726586</v>
      </c>
      <c r="D123" s="106">
        <v>3490.0548749726586</v>
      </c>
      <c r="E123" s="106">
        <v>565.97871662900354</v>
      </c>
      <c r="F123" s="106">
        <v>565.97871662900354</v>
      </c>
      <c r="G123" s="106">
        <v>565.97871662900354</v>
      </c>
      <c r="H123" s="106">
        <v>565.97871662900354</v>
      </c>
      <c r="I123" s="106">
        <v>565.97871662900354</v>
      </c>
      <c r="J123" s="106">
        <v>565.97871662900354</v>
      </c>
      <c r="K123" s="106">
        <v>565.97871662900354</v>
      </c>
      <c r="L123" s="106">
        <v>538.62558303146261</v>
      </c>
      <c r="M123" s="106">
        <v>409.86328803044398</v>
      </c>
      <c r="N123" s="106">
        <v>327.52086352068306</v>
      </c>
      <c r="O123" s="106">
        <v>231.08088271972656</v>
      </c>
      <c r="P123" s="106">
        <v>142.35263365714047</v>
      </c>
      <c r="Q123" s="106">
        <v>110.64387047658329</v>
      </c>
      <c r="R123" s="106">
        <v>193.94593835713863</v>
      </c>
      <c r="S123" s="106">
        <v>125.09323586512687</v>
      </c>
      <c r="T123" s="106">
        <v>107.11271678559581</v>
      </c>
      <c r="U123" s="106">
        <v>156.66451353171414</v>
      </c>
      <c r="V123" s="106">
        <v>241.71148455746481</v>
      </c>
      <c r="W123" s="106">
        <v>211.88176411374502</v>
      </c>
      <c r="X123" s="106">
        <v>290.62511203114821</v>
      </c>
      <c r="Y123" s="106">
        <v>282.69513274351038</v>
      </c>
      <c r="Z123" s="106">
        <v>197.96499734239615</v>
      </c>
      <c r="AA123" s="106">
        <v>272.21096861065695</v>
      </c>
      <c r="AB123" s="106">
        <v>240.95616359761993</v>
      </c>
      <c r="AC123" s="106">
        <v>242.3958646967447</v>
      </c>
      <c r="AD123" s="106">
        <v>290.04222762996892</v>
      </c>
      <c r="AE123" s="106">
        <v>274.37678678870833</v>
      </c>
      <c r="AF123" s="106">
        <v>176.14095341340942</v>
      </c>
      <c r="AG123" s="106">
        <v>65.200865543600457</v>
      </c>
      <c r="AH123" s="106">
        <v>88.566552609040968</v>
      </c>
      <c r="AI123" s="106">
        <v>3.1630105230234449</v>
      </c>
      <c r="AJ123" s="106">
        <v>28.093240458269065</v>
      </c>
      <c r="AK123" s="106">
        <v>14.243710231145542</v>
      </c>
      <c r="AL123" s="106">
        <v>21.500867909145427</v>
      </c>
      <c r="AM123" s="106">
        <v>0</v>
      </c>
      <c r="AN123" s="106">
        <v>0.97871662900354295</v>
      </c>
      <c r="AO123" s="106">
        <v>0</v>
      </c>
      <c r="AP123" s="106">
        <v>24.978716629003543</v>
      </c>
      <c r="AQ123" s="106">
        <v>0</v>
      </c>
      <c r="AR123" s="106">
        <v>50.978716629003543</v>
      </c>
      <c r="AS123" s="106">
        <v>8.1486263763989655</v>
      </c>
      <c r="AT123" s="106">
        <v>137.42620550811318</v>
      </c>
      <c r="AU123" s="106">
        <v>98.956230681925035</v>
      </c>
      <c r="AV123" s="106">
        <v>59.132561615649593</v>
      </c>
      <c r="AW123" s="106">
        <v>96.623003336664965</v>
      </c>
      <c r="AX123" s="106">
        <v>164.85532303599462</v>
      </c>
      <c r="AY123" s="106">
        <v>104.18717354164812</v>
      </c>
    </row>
    <row r="124" spans="1:52">
      <c r="A124" s="109"/>
      <c r="B124" s="119">
        <v>3</v>
      </c>
      <c r="C124" s="106">
        <v>2163.8340224830481</v>
      </c>
      <c r="D124" s="106">
        <v>2163.8340224830481</v>
      </c>
      <c r="E124" s="106">
        <v>2333.1582822303421</v>
      </c>
      <c r="F124" s="106">
        <v>378.36595055812825</v>
      </c>
      <c r="G124" s="106">
        <v>378.36595055812825</v>
      </c>
      <c r="H124" s="106">
        <v>378.36595055812825</v>
      </c>
      <c r="I124" s="106">
        <v>378.36595055812825</v>
      </c>
      <c r="J124" s="106">
        <v>195.90268029453961</v>
      </c>
      <c r="K124" s="106">
        <v>28.841358449165455</v>
      </c>
      <c r="L124" s="106">
        <v>0</v>
      </c>
      <c r="M124" s="106">
        <v>0</v>
      </c>
      <c r="N124" s="106">
        <v>0</v>
      </c>
      <c r="O124" s="106">
        <v>0</v>
      </c>
      <c r="P124" s="106">
        <v>0</v>
      </c>
      <c r="Q124" s="106">
        <v>0</v>
      </c>
      <c r="R124" s="106">
        <v>0</v>
      </c>
      <c r="S124" s="106">
        <v>0</v>
      </c>
      <c r="T124" s="106">
        <v>0</v>
      </c>
      <c r="U124" s="106">
        <v>0</v>
      </c>
      <c r="V124" s="106">
        <v>0</v>
      </c>
      <c r="W124" s="106">
        <v>0</v>
      </c>
      <c r="X124" s="106">
        <v>0</v>
      </c>
      <c r="Y124" s="106">
        <v>0</v>
      </c>
      <c r="Z124" s="106">
        <v>0</v>
      </c>
      <c r="AA124" s="106">
        <v>0</v>
      </c>
      <c r="AB124" s="106">
        <v>0</v>
      </c>
      <c r="AC124" s="106">
        <v>0</v>
      </c>
      <c r="AD124" s="106">
        <v>0</v>
      </c>
      <c r="AE124" s="106">
        <v>0</v>
      </c>
      <c r="AF124" s="106">
        <v>0</v>
      </c>
      <c r="AG124" s="106">
        <v>0</v>
      </c>
      <c r="AH124" s="106">
        <v>0</v>
      </c>
      <c r="AI124" s="106">
        <v>0</v>
      </c>
      <c r="AJ124" s="106">
        <v>0</v>
      </c>
      <c r="AK124" s="106">
        <v>0</v>
      </c>
      <c r="AL124" s="106">
        <v>0</v>
      </c>
      <c r="AM124" s="106">
        <v>0</v>
      </c>
      <c r="AN124" s="106">
        <v>0</v>
      </c>
      <c r="AO124" s="106">
        <v>0</v>
      </c>
      <c r="AP124" s="106">
        <v>0</v>
      </c>
      <c r="AQ124" s="106">
        <v>0</v>
      </c>
      <c r="AR124" s="106">
        <v>0</v>
      </c>
      <c r="AS124" s="106">
        <v>0</v>
      </c>
      <c r="AT124" s="106">
        <v>0</v>
      </c>
      <c r="AU124" s="106">
        <v>0</v>
      </c>
      <c r="AV124" s="106">
        <v>0</v>
      </c>
      <c r="AW124" s="106">
        <v>0</v>
      </c>
      <c r="AX124" s="106">
        <v>0</v>
      </c>
      <c r="AY124" s="106">
        <v>0</v>
      </c>
    </row>
    <row r="125" spans="1:52">
      <c r="A125" s="109"/>
      <c r="B125" s="119">
        <v>4</v>
      </c>
      <c r="C125" s="106">
        <v>1255.2869319730455</v>
      </c>
      <c r="D125" s="106">
        <v>1341.5770939394897</v>
      </c>
      <c r="E125" s="106">
        <v>1446.5581349828119</v>
      </c>
      <c r="F125" s="106">
        <v>1559.7541485598235</v>
      </c>
      <c r="G125" s="106">
        <v>252.94377391861752</v>
      </c>
      <c r="H125" s="106">
        <v>252.94377391861752</v>
      </c>
      <c r="I125" s="106">
        <v>192.38483777602607</v>
      </c>
      <c r="J125" s="106">
        <v>0</v>
      </c>
      <c r="K125" s="106">
        <v>0</v>
      </c>
      <c r="L125" s="106">
        <v>0</v>
      </c>
      <c r="M125" s="106">
        <v>0</v>
      </c>
      <c r="N125" s="106">
        <v>0</v>
      </c>
      <c r="O125" s="106">
        <v>0</v>
      </c>
      <c r="P125" s="106">
        <v>0</v>
      </c>
      <c r="Q125" s="106">
        <v>0</v>
      </c>
      <c r="R125" s="106">
        <v>0</v>
      </c>
      <c r="S125" s="106">
        <v>0</v>
      </c>
      <c r="T125" s="106">
        <v>0</v>
      </c>
      <c r="U125" s="106">
        <v>0</v>
      </c>
      <c r="V125" s="106">
        <v>0</v>
      </c>
      <c r="W125" s="106">
        <v>0</v>
      </c>
      <c r="X125" s="106">
        <v>0</v>
      </c>
      <c r="Y125" s="106">
        <v>0</v>
      </c>
      <c r="Z125" s="106">
        <v>0</v>
      </c>
      <c r="AA125" s="106">
        <v>0</v>
      </c>
      <c r="AB125" s="106">
        <v>0</v>
      </c>
      <c r="AC125" s="106">
        <v>0</v>
      </c>
      <c r="AD125" s="106">
        <v>0</v>
      </c>
      <c r="AE125" s="106">
        <v>0</v>
      </c>
      <c r="AF125" s="106">
        <v>0</v>
      </c>
      <c r="AG125" s="106">
        <v>0</v>
      </c>
      <c r="AH125" s="106">
        <v>0</v>
      </c>
      <c r="AI125" s="106">
        <v>0</v>
      </c>
      <c r="AJ125" s="106">
        <v>0</v>
      </c>
      <c r="AK125" s="106">
        <v>0</v>
      </c>
      <c r="AL125" s="106">
        <v>0</v>
      </c>
      <c r="AM125" s="106">
        <v>0</v>
      </c>
      <c r="AN125" s="106">
        <v>0</v>
      </c>
      <c r="AO125" s="106">
        <v>0</v>
      </c>
      <c r="AP125" s="106">
        <v>0</v>
      </c>
      <c r="AQ125" s="106">
        <v>0</v>
      </c>
      <c r="AR125" s="106">
        <v>0</v>
      </c>
      <c r="AS125" s="106">
        <v>0</v>
      </c>
      <c r="AT125" s="106">
        <v>0</v>
      </c>
      <c r="AU125" s="106">
        <v>0</v>
      </c>
      <c r="AV125" s="106">
        <v>0</v>
      </c>
      <c r="AW125" s="106">
        <v>0</v>
      </c>
      <c r="AX125" s="106">
        <v>0</v>
      </c>
      <c r="AY125" s="106">
        <v>0</v>
      </c>
    </row>
    <row r="126" spans="1:52">
      <c r="A126" s="109"/>
      <c r="B126" s="119">
        <v>5</v>
      </c>
      <c r="C126" s="106">
        <v>0</v>
      </c>
      <c r="D126" s="106">
        <v>65.277897823288185</v>
      </c>
      <c r="E126" s="106">
        <v>454.5053769975865</v>
      </c>
      <c r="F126" s="106">
        <v>840.89178735555436</v>
      </c>
      <c r="G126" s="106">
        <v>1042.7209428860333</v>
      </c>
      <c r="H126" s="106">
        <v>169.09701486038813</v>
      </c>
      <c r="I126" s="106">
        <v>0</v>
      </c>
      <c r="J126" s="106">
        <v>0</v>
      </c>
      <c r="K126" s="106">
        <v>0</v>
      </c>
      <c r="L126" s="106">
        <v>0</v>
      </c>
      <c r="M126" s="106">
        <v>0</v>
      </c>
      <c r="N126" s="106">
        <v>0</v>
      </c>
      <c r="O126" s="106">
        <v>0</v>
      </c>
      <c r="P126" s="106">
        <v>0</v>
      </c>
      <c r="Q126" s="106">
        <v>0</v>
      </c>
      <c r="R126" s="106">
        <v>0</v>
      </c>
      <c r="S126" s="106">
        <v>0</v>
      </c>
      <c r="T126" s="106">
        <v>0</v>
      </c>
      <c r="U126" s="106">
        <v>0</v>
      </c>
      <c r="V126" s="106">
        <v>0</v>
      </c>
      <c r="W126" s="106">
        <v>0</v>
      </c>
      <c r="X126" s="106">
        <v>0</v>
      </c>
      <c r="Y126" s="106">
        <v>0</v>
      </c>
      <c r="Z126" s="106">
        <v>0</v>
      </c>
      <c r="AA126" s="106">
        <v>0</v>
      </c>
      <c r="AB126" s="106">
        <v>0</v>
      </c>
      <c r="AC126" s="106">
        <v>0</v>
      </c>
      <c r="AD126" s="106">
        <v>0</v>
      </c>
      <c r="AE126" s="106">
        <v>0</v>
      </c>
      <c r="AF126" s="106">
        <v>0</v>
      </c>
      <c r="AG126" s="106">
        <v>0</v>
      </c>
      <c r="AH126" s="106">
        <v>0</v>
      </c>
      <c r="AI126" s="106">
        <v>0</v>
      </c>
      <c r="AJ126" s="106">
        <v>0</v>
      </c>
      <c r="AK126" s="106">
        <v>0</v>
      </c>
      <c r="AL126" s="106">
        <v>0</v>
      </c>
      <c r="AM126" s="106">
        <v>0</v>
      </c>
      <c r="AN126" s="106">
        <v>0</v>
      </c>
      <c r="AO126" s="106">
        <v>0</v>
      </c>
      <c r="AP126" s="106">
        <v>0</v>
      </c>
      <c r="AQ126" s="106">
        <v>0</v>
      </c>
      <c r="AR126" s="106">
        <v>0</v>
      </c>
      <c r="AS126" s="106">
        <v>0</v>
      </c>
      <c r="AT126" s="106">
        <v>0</v>
      </c>
      <c r="AU126" s="106">
        <v>0</v>
      </c>
      <c r="AV126" s="106">
        <v>0</v>
      </c>
      <c r="AW126" s="106">
        <v>0</v>
      </c>
      <c r="AX126" s="106">
        <v>0</v>
      </c>
      <c r="AY126" s="106">
        <v>0</v>
      </c>
    </row>
    <row r="127" spans="1:52">
      <c r="A127" s="109"/>
      <c r="B127" s="119">
        <v>6</v>
      </c>
      <c r="C127" s="106">
        <v>0</v>
      </c>
      <c r="D127" s="106">
        <v>0</v>
      </c>
      <c r="E127" s="106">
        <v>0</v>
      </c>
      <c r="F127" s="106">
        <v>0</v>
      </c>
      <c r="G127" s="106">
        <v>104.14979661128029</v>
      </c>
      <c r="H127" s="106">
        <v>269.70168818670999</v>
      </c>
      <c r="I127" s="106">
        <v>0</v>
      </c>
      <c r="J127" s="106">
        <v>0</v>
      </c>
      <c r="K127" s="106">
        <v>0</v>
      </c>
      <c r="L127" s="106">
        <v>0</v>
      </c>
      <c r="M127" s="106">
        <v>0</v>
      </c>
      <c r="N127" s="106">
        <v>0</v>
      </c>
      <c r="O127" s="106">
        <v>0</v>
      </c>
      <c r="P127" s="106">
        <v>0</v>
      </c>
      <c r="Q127" s="106">
        <v>0</v>
      </c>
      <c r="R127" s="106">
        <v>0</v>
      </c>
      <c r="S127" s="106">
        <v>0</v>
      </c>
      <c r="T127" s="106">
        <v>0</v>
      </c>
      <c r="U127" s="106">
        <v>0</v>
      </c>
      <c r="V127" s="106">
        <v>0</v>
      </c>
      <c r="W127" s="106">
        <v>0</v>
      </c>
      <c r="X127" s="106">
        <v>0</v>
      </c>
      <c r="Y127" s="106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6">
        <v>0</v>
      </c>
      <c r="AL127" s="106">
        <v>0</v>
      </c>
      <c r="AM127" s="106">
        <v>0</v>
      </c>
      <c r="AN127" s="106">
        <v>0</v>
      </c>
      <c r="AO127" s="106">
        <v>0</v>
      </c>
      <c r="AP127" s="106">
        <v>0</v>
      </c>
      <c r="AQ127" s="106">
        <v>0</v>
      </c>
      <c r="AR127" s="106">
        <v>0</v>
      </c>
      <c r="AS127" s="106">
        <v>0</v>
      </c>
      <c r="AT127" s="106">
        <v>0</v>
      </c>
      <c r="AU127" s="106">
        <v>0</v>
      </c>
      <c r="AV127" s="106">
        <v>0</v>
      </c>
      <c r="AW127" s="106">
        <v>0</v>
      </c>
      <c r="AX127" s="106">
        <v>0</v>
      </c>
      <c r="AY127" s="106">
        <v>0</v>
      </c>
    </row>
    <row r="128" spans="1:52">
      <c r="A128" s="109"/>
      <c r="B128" s="119">
        <v>7</v>
      </c>
      <c r="C128" s="106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106">
        <v>0</v>
      </c>
      <c r="M128" s="106">
        <v>0</v>
      </c>
      <c r="N128" s="106">
        <v>0</v>
      </c>
      <c r="O128" s="106">
        <v>0</v>
      </c>
      <c r="P128" s="106">
        <v>0</v>
      </c>
      <c r="Q128" s="106">
        <v>0</v>
      </c>
      <c r="R128" s="106">
        <v>0</v>
      </c>
      <c r="S128" s="106">
        <v>0</v>
      </c>
      <c r="T128" s="106">
        <v>0</v>
      </c>
      <c r="U128" s="106">
        <v>0</v>
      </c>
      <c r="V128" s="106">
        <v>0</v>
      </c>
      <c r="W128" s="106">
        <v>0</v>
      </c>
      <c r="X128" s="106">
        <v>0</v>
      </c>
      <c r="Y128" s="106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6">
        <v>0</v>
      </c>
      <c r="AL128" s="106">
        <v>0</v>
      </c>
      <c r="AM128" s="106">
        <v>0</v>
      </c>
      <c r="AN128" s="106">
        <v>0</v>
      </c>
      <c r="AO128" s="106">
        <v>0</v>
      </c>
      <c r="AP128" s="106">
        <v>0</v>
      </c>
      <c r="AQ128" s="106">
        <v>0</v>
      </c>
      <c r="AR128" s="106">
        <v>0</v>
      </c>
      <c r="AS128" s="106">
        <v>0</v>
      </c>
      <c r="AT128" s="106">
        <v>0</v>
      </c>
      <c r="AU128" s="106">
        <v>0</v>
      </c>
      <c r="AV128" s="106">
        <v>0</v>
      </c>
      <c r="AW128" s="106">
        <v>0</v>
      </c>
      <c r="AX128" s="106">
        <v>0</v>
      </c>
      <c r="AY128" s="106">
        <v>0</v>
      </c>
    </row>
    <row r="129" spans="1:51">
      <c r="A129" s="109"/>
      <c r="B129" s="119">
        <v>8</v>
      </c>
      <c r="C129" s="106">
        <v>0</v>
      </c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6">
        <v>0</v>
      </c>
      <c r="Q129" s="106">
        <v>0</v>
      </c>
      <c r="R129" s="106">
        <v>0</v>
      </c>
      <c r="S129" s="106">
        <v>0</v>
      </c>
      <c r="T129" s="106">
        <v>0</v>
      </c>
      <c r="U129" s="106">
        <v>0</v>
      </c>
      <c r="V129" s="106">
        <v>0</v>
      </c>
      <c r="W129" s="106">
        <v>0</v>
      </c>
      <c r="X129" s="106">
        <v>0</v>
      </c>
      <c r="Y129" s="106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6">
        <v>0</v>
      </c>
      <c r="AL129" s="106">
        <v>0</v>
      </c>
      <c r="AM129" s="106">
        <v>0</v>
      </c>
      <c r="AN129" s="106">
        <v>0</v>
      </c>
      <c r="AO129" s="106">
        <v>0</v>
      </c>
      <c r="AP129" s="106">
        <v>0</v>
      </c>
      <c r="AQ129" s="106">
        <v>0</v>
      </c>
      <c r="AR129" s="106">
        <v>0</v>
      </c>
      <c r="AS129" s="106">
        <v>0</v>
      </c>
      <c r="AT129" s="106">
        <v>0</v>
      </c>
      <c r="AU129" s="106">
        <v>0</v>
      </c>
      <c r="AV129" s="106">
        <v>0</v>
      </c>
      <c r="AW129" s="106">
        <v>0</v>
      </c>
      <c r="AX129" s="106">
        <v>0</v>
      </c>
      <c r="AY129" s="106">
        <v>0</v>
      </c>
    </row>
    <row r="130" spans="1:51">
      <c r="A130" s="109"/>
      <c r="B130" s="119">
        <v>9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0</v>
      </c>
      <c r="N130" s="106">
        <v>0</v>
      </c>
      <c r="O130" s="106">
        <v>0</v>
      </c>
      <c r="P130" s="106">
        <v>0</v>
      </c>
      <c r="Q130" s="106">
        <v>0</v>
      </c>
      <c r="R130" s="106">
        <v>0</v>
      </c>
      <c r="S130" s="106">
        <v>0</v>
      </c>
      <c r="T130" s="106">
        <v>0</v>
      </c>
      <c r="U130" s="106">
        <v>0</v>
      </c>
      <c r="V130" s="106">
        <v>0</v>
      </c>
      <c r="W130" s="106">
        <v>0</v>
      </c>
      <c r="X130" s="106">
        <v>0</v>
      </c>
      <c r="Y130" s="106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6">
        <v>0</v>
      </c>
      <c r="AL130" s="106">
        <v>0</v>
      </c>
      <c r="AM130" s="106">
        <v>0</v>
      </c>
      <c r="AN130" s="106">
        <v>0</v>
      </c>
      <c r="AO130" s="106">
        <v>0</v>
      </c>
      <c r="AP130" s="106">
        <v>0</v>
      </c>
      <c r="AQ130" s="106">
        <v>0</v>
      </c>
      <c r="AR130" s="106">
        <v>0</v>
      </c>
      <c r="AS130" s="106">
        <v>0</v>
      </c>
      <c r="AT130" s="106">
        <v>0</v>
      </c>
      <c r="AU130" s="106">
        <v>0</v>
      </c>
      <c r="AV130" s="106">
        <v>0</v>
      </c>
      <c r="AW130" s="106">
        <v>0</v>
      </c>
      <c r="AX130" s="106">
        <v>0</v>
      </c>
      <c r="AY130" s="106">
        <v>0</v>
      </c>
    </row>
    <row r="131" spans="1:51">
      <c r="A131" s="109"/>
      <c r="B131" s="119">
        <v>10</v>
      </c>
      <c r="C131" s="106">
        <v>0</v>
      </c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0</v>
      </c>
      <c r="L131" s="106">
        <v>0</v>
      </c>
      <c r="M131" s="106">
        <v>0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6">
        <v>0</v>
      </c>
      <c r="AL131" s="106">
        <v>0</v>
      </c>
      <c r="AM131" s="106">
        <v>0</v>
      </c>
      <c r="AN131" s="106">
        <v>0</v>
      </c>
      <c r="AO131" s="106">
        <v>0</v>
      </c>
      <c r="AP131" s="106">
        <v>0</v>
      </c>
      <c r="AQ131" s="106">
        <v>0</v>
      </c>
      <c r="AR131" s="106">
        <v>0</v>
      </c>
      <c r="AS131" s="106">
        <v>0</v>
      </c>
      <c r="AT131" s="106">
        <v>0</v>
      </c>
      <c r="AU131" s="106">
        <v>0</v>
      </c>
      <c r="AV131" s="106">
        <v>0</v>
      </c>
      <c r="AW131" s="106">
        <v>0</v>
      </c>
      <c r="AX131" s="106">
        <v>0</v>
      </c>
      <c r="AY131" s="106">
        <v>0</v>
      </c>
    </row>
    <row r="132" spans="1:51">
      <c r="A132" s="109"/>
      <c r="B132" s="119">
        <v>11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>
        <v>0</v>
      </c>
      <c r="S132" s="106">
        <v>0</v>
      </c>
      <c r="T132" s="106">
        <v>0</v>
      </c>
      <c r="U132" s="106">
        <v>0</v>
      </c>
      <c r="V132" s="106">
        <v>0</v>
      </c>
      <c r="W132" s="106">
        <v>0</v>
      </c>
      <c r="X132" s="106">
        <v>0</v>
      </c>
      <c r="Y132" s="106">
        <v>0</v>
      </c>
      <c r="Z132" s="106">
        <v>0</v>
      </c>
      <c r="AA132" s="106">
        <v>0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6">
        <v>0</v>
      </c>
      <c r="AL132" s="106">
        <v>0</v>
      </c>
      <c r="AM132" s="106">
        <v>0</v>
      </c>
      <c r="AN132" s="106">
        <v>0</v>
      </c>
      <c r="AO132" s="106">
        <v>0</v>
      </c>
      <c r="AP132" s="106">
        <v>0</v>
      </c>
      <c r="AQ132" s="106">
        <v>0</v>
      </c>
      <c r="AR132" s="106">
        <v>0</v>
      </c>
      <c r="AS132" s="106">
        <v>0</v>
      </c>
      <c r="AT132" s="106">
        <v>0</v>
      </c>
      <c r="AU132" s="106">
        <v>0</v>
      </c>
      <c r="AV132" s="106">
        <v>0</v>
      </c>
      <c r="AW132" s="106">
        <v>0</v>
      </c>
      <c r="AX132" s="106">
        <v>0</v>
      </c>
      <c r="AY132" s="106">
        <v>0</v>
      </c>
    </row>
    <row r="133" spans="1:51">
      <c r="A133" s="109"/>
      <c r="B133" s="119">
        <v>12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106">
        <v>0</v>
      </c>
      <c r="Z133" s="106">
        <v>0</v>
      </c>
      <c r="AA133" s="106">
        <v>0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6">
        <v>0</v>
      </c>
      <c r="AL133" s="106">
        <v>0</v>
      </c>
      <c r="AM133" s="106">
        <v>0</v>
      </c>
      <c r="AN133" s="106">
        <v>0</v>
      </c>
      <c r="AO133" s="106">
        <v>0</v>
      </c>
      <c r="AP133" s="106">
        <v>0</v>
      </c>
      <c r="AQ133" s="106">
        <v>0</v>
      </c>
      <c r="AR133" s="106">
        <v>0</v>
      </c>
      <c r="AS133" s="106">
        <v>0</v>
      </c>
      <c r="AT133" s="106">
        <v>0</v>
      </c>
      <c r="AU133" s="106">
        <v>0</v>
      </c>
      <c r="AV133" s="106">
        <v>0</v>
      </c>
      <c r="AW133" s="106">
        <v>0</v>
      </c>
      <c r="AX133" s="106">
        <v>0</v>
      </c>
      <c r="AY133" s="106">
        <v>0</v>
      </c>
    </row>
    <row r="134" spans="1:51">
      <c r="A134" s="109"/>
      <c r="B134" s="120">
        <v>13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P134" s="106">
        <v>0</v>
      </c>
      <c r="Q134" s="106">
        <v>0</v>
      </c>
      <c r="R134" s="106">
        <v>0</v>
      </c>
      <c r="S134" s="106">
        <v>0</v>
      </c>
      <c r="T134" s="106">
        <v>0</v>
      </c>
      <c r="U134" s="106">
        <v>0</v>
      </c>
      <c r="V134" s="106">
        <v>0</v>
      </c>
      <c r="W134" s="106">
        <v>0</v>
      </c>
      <c r="X134" s="106">
        <v>0</v>
      </c>
      <c r="Y134" s="106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6">
        <v>0</v>
      </c>
      <c r="AL134" s="106">
        <v>0</v>
      </c>
      <c r="AM134" s="106">
        <v>0</v>
      </c>
      <c r="AN134" s="106">
        <v>0</v>
      </c>
      <c r="AO134" s="106">
        <v>0</v>
      </c>
      <c r="AP134" s="106">
        <v>0</v>
      </c>
      <c r="AQ134" s="106">
        <v>0</v>
      </c>
      <c r="AR134" s="106">
        <v>0</v>
      </c>
      <c r="AS134" s="106">
        <v>0</v>
      </c>
      <c r="AT134" s="106">
        <v>0</v>
      </c>
      <c r="AU134" s="106">
        <v>0</v>
      </c>
      <c r="AV134" s="106">
        <v>0</v>
      </c>
      <c r="AW134" s="106">
        <v>0</v>
      </c>
      <c r="AX134" s="106">
        <v>0</v>
      </c>
      <c r="AY134" s="106">
        <v>0</v>
      </c>
    </row>
    <row r="135" spans="1:51">
      <c r="A135" s="109"/>
      <c r="B135" s="120">
        <v>14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0</v>
      </c>
      <c r="Q135" s="106">
        <v>0</v>
      </c>
      <c r="R135" s="106">
        <v>0</v>
      </c>
      <c r="S135" s="106">
        <v>0</v>
      </c>
      <c r="T135" s="106">
        <v>0</v>
      </c>
      <c r="U135" s="106">
        <v>0</v>
      </c>
      <c r="V135" s="106">
        <v>0</v>
      </c>
      <c r="W135" s="106">
        <v>0</v>
      </c>
      <c r="X135" s="106">
        <v>0</v>
      </c>
      <c r="Y135" s="106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6">
        <v>0</v>
      </c>
      <c r="AL135" s="106">
        <v>0</v>
      </c>
      <c r="AM135" s="106">
        <v>0</v>
      </c>
      <c r="AN135" s="106">
        <v>0</v>
      </c>
      <c r="AO135" s="106">
        <v>0</v>
      </c>
      <c r="AP135" s="106">
        <v>0</v>
      </c>
      <c r="AQ135" s="106">
        <v>0</v>
      </c>
      <c r="AR135" s="106">
        <v>0</v>
      </c>
      <c r="AS135" s="106">
        <v>0</v>
      </c>
      <c r="AT135" s="106">
        <v>0</v>
      </c>
      <c r="AU135" s="106">
        <v>0</v>
      </c>
      <c r="AV135" s="106">
        <v>0</v>
      </c>
      <c r="AW135" s="106">
        <v>0</v>
      </c>
      <c r="AX135" s="106">
        <v>0</v>
      </c>
      <c r="AY135" s="106">
        <v>0</v>
      </c>
    </row>
    <row r="136" spans="1:51">
      <c r="A136" s="109"/>
      <c r="B136" s="120">
        <v>15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  <c r="V136" s="106">
        <v>0</v>
      </c>
      <c r="W136" s="106">
        <v>0</v>
      </c>
      <c r="X136" s="106">
        <v>0</v>
      </c>
      <c r="Y136" s="106">
        <v>0</v>
      </c>
      <c r="Z136" s="106">
        <v>0</v>
      </c>
      <c r="AA136" s="106">
        <v>0</v>
      </c>
      <c r="AB136" s="106">
        <v>0</v>
      </c>
      <c r="AC136" s="106">
        <v>0</v>
      </c>
      <c r="AD136" s="106">
        <v>0</v>
      </c>
      <c r="AE136" s="106">
        <v>0</v>
      </c>
      <c r="AF136" s="106">
        <v>0</v>
      </c>
      <c r="AG136" s="106">
        <v>0</v>
      </c>
      <c r="AH136" s="106">
        <v>0</v>
      </c>
      <c r="AI136" s="106">
        <v>0</v>
      </c>
      <c r="AJ136" s="106">
        <v>0</v>
      </c>
      <c r="AK136" s="106">
        <v>0</v>
      </c>
      <c r="AL136" s="106">
        <v>0</v>
      </c>
      <c r="AM136" s="106">
        <v>0</v>
      </c>
      <c r="AN136" s="106">
        <v>0</v>
      </c>
      <c r="AO136" s="106">
        <v>0</v>
      </c>
      <c r="AP136" s="106">
        <v>0</v>
      </c>
      <c r="AQ136" s="106">
        <v>0</v>
      </c>
      <c r="AR136" s="106">
        <v>0</v>
      </c>
      <c r="AS136" s="106">
        <v>0</v>
      </c>
      <c r="AT136" s="106">
        <v>0</v>
      </c>
      <c r="AU136" s="106">
        <v>0</v>
      </c>
      <c r="AV136" s="106">
        <v>0</v>
      </c>
      <c r="AW136" s="106">
        <v>0</v>
      </c>
      <c r="AX136" s="106">
        <v>0</v>
      </c>
      <c r="AY136" s="106">
        <v>0</v>
      </c>
    </row>
    <row r="137" spans="1:51">
      <c r="A137" s="109"/>
      <c r="B137" s="120">
        <v>16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P137" s="106">
        <v>0</v>
      </c>
      <c r="Q137" s="106">
        <v>0</v>
      </c>
      <c r="R137" s="106">
        <v>0</v>
      </c>
      <c r="S137" s="106">
        <v>0</v>
      </c>
      <c r="T137" s="106">
        <v>0</v>
      </c>
      <c r="U137" s="106">
        <v>0</v>
      </c>
      <c r="V137" s="106">
        <v>0</v>
      </c>
      <c r="W137" s="106">
        <v>0</v>
      </c>
      <c r="X137" s="106">
        <v>0</v>
      </c>
      <c r="Y137" s="106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0</v>
      </c>
      <c r="AK137" s="106">
        <v>0</v>
      </c>
      <c r="AL137" s="106">
        <v>0</v>
      </c>
      <c r="AM137" s="106">
        <v>0</v>
      </c>
      <c r="AN137" s="106">
        <v>0</v>
      </c>
      <c r="AO137" s="106">
        <v>0</v>
      </c>
      <c r="AP137" s="106">
        <v>0</v>
      </c>
      <c r="AQ137" s="106">
        <v>0</v>
      </c>
      <c r="AR137" s="106">
        <v>0</v>
      </c>
      <c r="AS137" s="106">
        <v>0</v>
      </c>
      <c r="AT137" s="106">
        <v>0</v>
      </c>
      <c r="AU137" s="106">
        <v>0</v>
      </c>
      <c r="AV137" s="106">
        <v>0</v>
      </c>
      <c r="AW137" s="106">
        <v>0</v>
      </c>
      <c r="AX137" s="106">
        <v>0</v>
      </c>
      <c r="AY137" s="106">
        <v>0</v>
      </c>
    </row>
    <row r="138" spans="1:51">
      <c r="A138" s="109"/>
      <c r="B138" s="120">
        <v>17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P138" s="106">
        <v>0</v>
      </c>
      <c r="Q138" s="106">
        <v>0</v>
      </c>
      <c r="R138" s="106">
        <v>0</v>
      </c>
      <c r="S138" s="106">
        <v>0</v>
      </c>
      <c r="T138" s="106">
        <v>0</v>
      </c>
      <c r="U138" s="106">
        <v>0</v>
      </c>
      <c r="V138" s="106">
        <v>0</v>
      </c>
      <c r="W138" s="106">
        <v>0</v>
      </c>
      <c r="X138" s="106">
        <v>0</v>
      </c>
      <c r="Y138" s="106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6">
        <v>0</v>
      </c>
      <c r="AL138" s="106">
        <v>0</v>
      </c>
      <c r="AM138" s="106">
        <v>0</v>
      </c>
      <c r="AN138" s="106">
        <v>0</v>
      </c>
      <c r="AO138" s="106">
        <v>0</v>
      </c>
      <c r="AP138" s="106">
        <v>0</v>
      </c>
      <c r="AQ138" s="106">
        <v>0</v>
      </c>
      <c r="AR138" s="106">
        <v>0</v>
      </c>
      <c r="AS138" s="106">
        <v>0</v>
      </c>
      <c r="AT138" s="106">
        <v>0</v>
      </c>
      <c r="AU138" s="106">
        <v>0</v>
      </c>
      <c r="AV138" s="106">
        <v>0</v>
      </c>
      <c r="AW138" s="106">
        <v>0</v>
      </c>
      <c r="AX138" s="106">
        <v>0</v>
      </c>
      <c r="AY138" s="106">
        <v>0</v>
      </c>
    </row>
    <row r="139" spans="1:51">
      <c r="A139" s="109"/>
      <c r="B139" s="120">
        <v>18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P139" s="106">
        <v>0</v>
      </c>
      <c r="Q139" s="106">
        <v>0</v>
      </c>
      <c r="R139" s="106">
        <v>0</v>
      </c>
      <c r="S139" s="106">
        <v>0</v>
      </c>
      <c r="T139" s="106">
        <v>0</v>
      </c>
      <c r="U139" s="106">
        <v>0</v>
      </c>
      <c r="V139" s="106">
        <v>0</v>
      </c>
      <c r="W139" s="106">
        <v>0</v>
      </c>
      <c r="X139" s="106">
        <v>0</v>
      </c>
      <c r="Y139" s="106">
        <v>0</v>
      </c>
      <c r="Z139" s="106">
        <v>0</v>
      </c>
      <c r="AA139" s="106">
        <v>0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6">
        <v>0</v>
      </c>
      <c r="AL139" s="106">
        <v>0</v>
      </c>
      <c r="AM139" s="106">
        <v>0</v>
      </c>
      <c r="AN139" s="106">
        <v>0</v>
      </c>
      <c r="AO139" s="106">
        <v>0</v>
      </c>
      <c r="AP139" s="106">
        <v>0</v>
      </c>
      <c r="AQ139" s="106">
        <v>0</v>
      </c>
      <c r="AR139" s="106">
        <v>0</v>
      </c>
      <c r="AS139" s="106">
        <v>0</v>
      </c>
      <c r="AT139" s="106">
        <v>0</v>
      </c>
      <c r="AU139" s="106">
        <v>0</v>
      </c>
      <c r="AV139" s="106">
        <v>0</v>
      </c>
      <c r="AW139" s="106">
        <v>0</v>
      </c>
      <c r="AX139" s="106">
        <v>0</v>
      </c>
      <c r="AY139" s="106">
        <v>0</v>
      </c>
    </row>
    <row r="140" spans="1:51">
      <c r="A140" s="109"/>
      <c r="B140" s="120">
        <v>19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P140" s="106">
        <v>0</v>
      </c>
      <c r="Q140" s="106">
        <v>0</v>
      </c>
      <c r="R140" s="106">
        <v>0</v>
      </c>
      <c r="S140" s="106">
        <v>0</v>
      </c>
      <c r="T140" s="106">
        <v>0</v>
      </c>
      <c r="U140" s="106">
        <v>0</v>
      </c>
      <c r="V140" s="106">
        <v>0</v>
      </c>
      <c r="W140" s="106">
        <v>0</v>
      </c>
      <c r="X140" s="106">
        <v>0</v>
      </c>
      <c r="Y140" s="106">
        <v>0</v>
      </c>
      <c r="Z140" s="106">
        <v>0</v>
      </c>
      <c r="AA140" s="106">
        <v>0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6">
        <v>0</v>
      </c>
      <c r="AL140" s="106">
        <v>0</v>
      </c>
      <c r="AM140" s="106">
        <v>0</v>
      </c>
      <c r="AN140" s="106">
        <v>0</v>
      </c>
      <c r="AO140" s="106">
        <v>0</v>
      </c>
      <c r="AP140" s="106">
        <v>0</v>
      </c>
      <c r="AQ140" s="106">
        <v>0</v>
      </c>
      <c r="AR140" s="106">
        <v>0</v>
      </c>
      <c r="AS140" s="106">
        <v>0</v>
      </c>
      <c r="AT140" s="106">
        <v>0</v>
      </c>
      <c r="AU140" s="106">
        <v>0</v>
      </c>
      <c r="AV140" s="106">
        <v>0</v>
      </c>
      <c r="AW140" s="106">
        <v>0</v>
      </c>
      <c r="AX140" s="106">
        <v>0</v>
      </c>
      <c r="AY140" s="106">
        <v>0</v>
      </c>
    </row>
    <row r="141" spans="1:51">
      <c r="A141" s="109"/>
      <c r="B141" s="120">
        <v>20</v>
      </c>
      <c r="C141" s="106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6">
        <v>0</v>
      </c>
      <c r="AL141" s="106">
        <v>0</v>
      </c>
      <c r="AM141" s="106">
        <v>0</v>
      </c>
      <c r="AN141" s="106">
        <v>0</v>
      </c>
      <c r="AO141" s="106">
        <v>0</v>
      </c>
      <c r="AP141" s="106">
        <v>0</v>
      </c>
      <c r="AQ141" s="106">
        <v>0</v>
      </c>
      <c r="AR141" s="106">
        <v>0</v>
      </c>
      <c r="AS141" s="106">
        <v>0</v>
      </c>
      <c r="AT141" s="106">
        <v>0</v>
      </c>
      <c r="AU141" s="106">
        <v>0</v>
      </c>
      <c r="AV141" s="106">
        <v>0</v>
      </c>
      <c r="AW141" s="106">
        <v>0</v>
      </c>
      <c r="AX141" s="106">
        <v>0</v>
      </c>
      <c r="AY141" s="106">
        <v>0</v>
      </c>
    </row>
    <row r="142" spans="1:51">
      <c r="A142" s="109"/>
      <c r="B142" s="120">
        <v>21</v>
      </c>
      <c r="C142" s="106">
        <v>0</v>
      </c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0</v>
      </c>
      <c r="O142" s="106">
        <v>0</v>
      </c>
      <c r="P142" s="106">
        <v>0</v>
      </c>
      <c r="Q142" s="106">
        <v>0</v>
      </c>
      <c r="R142" s="106">
        <v>0</v>
      </c>
      <c r="S142" s="106">
        <v>0</v>
      </c>
      <c r="T142" s="106">
        <v>0</v>
      </c>
      <c r="U142" s="106">
        <v>0</v>
      </c>
      <c r="V142" s="106">
        <v>0</v>
      </c>
      <c r="W142" s="106">
        <v>0</v>
      </c>
      <c r="X142" s="106">
        <v>0</v>
      </c>
      <c r="Y142" s="106">
        <v>0</v>
      </c>
      <c r="Z142" s="106">
        <v>0</v>
      </c>
      <c r="AA142" s="106">
        <v>0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6">
        <v>0</v>
      </c>
      <c r="AL142" s="106">
        <v>0</v>
      </c>
      <c r="AM142" s="106">
        <v>0</v>
      </c>
      <c r="AN142" s="106">
        <v>0</v>
      </c>
      <c r="AO142" s="106">
        <v>0</v>
      </c>
      <c r="AP142" s="106">
        <v>0</v>
      </c>
      <c r="AQ142" s="106">
        <v>0</v>
      </c>
      <c r="AR142" s="106">
        <v>0</v>
      </c>
      <c r="AS142" s="106">
        <v>0</v>
      </c>
      <c r="AT142" s="106">
        <v>0</v>
      </c>
      <c r="AU142" s="106">
        <v>0</v>
      </c>
      <c r="AV142" s="106">
        <v>0</v>
      </c>
      <c r="AW142" s="106">
        <v>0</v>
      </c>
      <c r="AX142" s="106">
        <v>0</v>
      </c>
      <c r="AY142" s="106">
        <v>0</v>
      </c>
    </row>
    <row r="143" spans="1:51">
      <c r="A143" s="109"/>
      <c r="B143" s="120">
        <v>22</v>
      </c>
      <c r="C143" s="106">
        <v>0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06">
        <v>0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  <c r="V143" s="106">
        <v>0</v>
      </c>
      <c r="W143" s="106">
        <v>0</v>
      </c>
      <c r="X143" s="106">
        <v>0</v>
      </c>
      <c r="Y143" s="106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6">
        <v>0</v>
      </c>
      <c r="AL143" s="106">
        <v>0</v>
      </c>
      <c r="AM143" s="106">
        <v>0</v>
      </c>
      <c r="AN143" s="106">
        <v>0</v>
      </c>
      <c r="AO143" s="106">
        <v>0</v>
      </c>
      <c r="AP143" s="106">
        <v>0</v>
      </c>
      <c r="AQ143" s="106">
        <v>0</v>
      </c>
      <c r="AR143" s="106">
        <v>0</v>
      </c>
      <c r="AS143" s="106">
        <v>0</v>
      </c>
      <c r="AT143" s="106">
        <v>0</v>
      </c>
      <c r="AU143" s="106">
        <v>0</v>
      </c>
      <c r="AV143" s="106">
        <v>0</v>
      </c>
      <c r="AW143" s="106">
        <v>0</v>
      </c>
      <c r="AX143" s="106">
        <v>0</v>
      </c>
      <c r="AY143" s="106">
        <v>0</v>
      </c>
    </row>
    <row r="144" spans="1:51">
      <c r="A144" s="109"/>
      <c r="B144" s="120">
        <v>23</v>
      </c>
      <c r="C144" s="106">
        <v>0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0</v>
      </c>
      <c r="M144" s="106">
        <v>0</v>
      </c>
      <c r="N144" s="106">
        <v>0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  <c r="V144" s="106">
        <v>0</v>
      </c>
      <c r="W144" s="106">
        <v>0</v>
      </c>
      <c r="X144" s="106">
        <v>0</v>
      </c>
      <c r="Y144" s="106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6">
        <v>0</v>
      </c>
      <c r="AL144" s="106">
        <v>0</v>
      </c>
      <c r="AM144" s="106">
        <v>0</v>
      </c>
      <c r="AN144" s="106">
        <v>0</v>
      </c>
      <c r="AO144" s="106">
        <v>0</v>
      </c>
      <c r="AP144" s="106">
        <v>0</v>
      </c>
      <c r="AQ144" s="106">
        <v>0</v>
      </c>
      <c r="AR144" s="106">
        <v>0</v>
      </c>
      <c r="AS144" s="106">
        <v>0</v>
      </c>
      <c r="AT144" s="106">
        <v>0</v>
      </c>
      <c r="AU144" s="106">
        <v>0</v>
      </c>
      <c r="AV144" s="106">
        <v>0</v>
      </c>
      <c r="AW144" s="106">
        <v>0</v>
      </c>
      <c r="AX144" s="106">
        <v>0</v>
      </c>
      <c r="AY144" s="106">
        <v>0</v>
      </c>
    </row>
    <row r="145" spans="1:51">
      <c r="A145" s="109"/>
      <c r="B145" s="120">
        <v>24</v>
      </c>
      <c r="C145" s="106">
        <v>0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0</v>
      </c>
      <c r="M145" s="106">
        <v>0</v>
      </c>
      <c r="N145" s="106">
        <v>0</v>
      </c>
      <c r="O145" s="106">
        <v>0</v>
      </c>
      <c r="P145" s="106">
        <v>0</v>
      </c>
      <c r="Q145" s="106">
        <v>0</v>
      </c>
      <c r="R145" s="106">
        <v>0</v>
      </c>
      <c r="S145" s="106">
        <v>0</v>
      </c>
      <c r="T145" s="106">
        <v>0</v>
      </c>
      <c r="U145" s="106">
        <v>0</v>
      </c>
      <c r="V145" s="106">
        <v>0</v>
      </c>
      <c r="W145" s="106">
        <v>0</v>
      </c>
      <c r="X145" s="106">
        <v>0</v>
      </c>
      <c r="Y145" s="106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6">
        <v>0</v>
      </c>
      <c r="AL145" s="106">
        <v>0</v>
      </c>
      <c r="AM145" s="106">
        <v>0</v>
      </c>
      <c r="AN145" s="106">
        <v>0</v>
      </c>
      <c r="AO145" s="106">
        <v>0</v>
      </c>
      <c r="AP145" s="106">
        <v>0</v>
      </c>
      <c r="AQ145" s="106">
        <v>0</v>
      </c>
      <c r="AR145" s="106">
        <v>0</v>
      </c>
      <c r="AS145" s="106">
        <v>0</v>
      </c>
      <c r="AT145" s="106">
        <v>0</v>
      </c>
      <c r="AU145" s="106">
        <v>0</v>
      </c>
      <c r="AV145" s="106">
        <v>0</v>
      </c>
      <c r="AW145" s="106">
        <v>0</v>
      </c>
      <c r="AX145" s="106">
        <v>0</v>
      </c>
      <c r="AY145" s="106">
        <v>0</v>
      </c>
    </row>
    <row r="146" spans="1:51">
      <c r="A146" s="109"/>
      <c r="B146" s="127">
        <v>25</v>
      </c>
      <c r="C146" s="106">
        <v>0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  <c r="V146" s="106">
        <v>0</v>
      </c>
      <c r="W146" s="106">
        <v>0</v>
      </c>
      <c r="X146" s="106">
        <v>0</v>
      </c>
      <c r="Y146" s="106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6">
        <v>0</v>
      </c>
      <c r="AL146" s="106">
        <v>0</v>
      </c>
      <c r="AM146" s="106">
        <v>0</v>
      </c>
      <c r="AN146" s="106">
        <v>0</v>
      </c>
      <c r="AO146" s="106">
        <v>0</v>
      </c>
      <c r="AP146" s="106">
        <v>0</v>
      </c>
      <c r="AQ146" s="106">
        <v>0</v>
      </c>
      <c r="AR146" s="106">
        <v>0</v>
      </c>
      <c r="AS146" s="106">
        <v>0</v>
      </c>
      <c r="AT146" s="106">
        <v>0</v>
      </c>
      <c r="AU146" s="106">
        <v>0</v>
      </c>
      <c r="AV146" s="106">
        <v>0</v>
      </c>
      <c r="AW146" s="106">
        <v>0</v>
      </c>
      <c r="AX146" s="106">
        <v>0</v>
      </c>
      <c r="AY146" s="106">
        <v>0</v>
      </c>
    </row>
    <row r="147" spans="1:51">
      <c r="A147" s="109"/>
      <c r="B147" s="127">
        <v>26</v>
      </c>
      <c r="C147" s="106">
        <v>0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06">
        <v>0</v>
      </c>
      <c r="Q147" s="106">
        <v>0</v>
      </c>
      <c r="R147" s="106">
        <v>0</v>
      </c>
      <c r="S147" s="106">
        <v>0</v>
      </c>
      <c r="T147" s="106">
        <v>0</v>
      </c>
      <c r="U147" s="106">
        <v>0</v>
      </c>
      <c r="V147" s="106">
        <v>0</v>
      </c>
      <c r="W147" s="106">
        <v>0</v>
      </c>
      <c r="X147" s="106">
        <v>0</v>
      </c>
      <c r="Y147" s="106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6">
        <v>0</v>
      </c>
      <c r="AL147" s="106">
        <v>0</v>
      </c>
      <c r="AM147" s="106">
        <v>0</v>
      </c>
      <c r="AN147" s="106">
        <v>0</v>
      </c>
      <c r="AO147" s="106">
        <v>0</v>
      </c>
      <c r="AP147" s="106">
        <v>0</v>
      </c>
      <c r="AQ147" s="106">
        <v>0</v>
      </c>
      <c r="AR147" s="106">
        <v>0</v>
      </c>
      <c r="AS147" s="106">
        <v>0</v>
      </c>
      <c r="AT147" s="106">
        <v>0</v>
      </c>
      <c r="AU147" s="106">
        <v>0</v>
      </c>
      <c r="AV147" s="106">
        <v>0</v>
      </c>
      <c r="AW147" s="106">
        <v>0</v>
      </c>
      <c r="AX147" s="106">
        <v>0</v>
      </c>
      <c r="AY147" s="106">
        <v>0</v>
      </c>
    </row>
    <row r="148" spans="1:51">
      <c r="A148" s="109"/>
      <c r="B148" s="127">
        <v>27</v>
      </c>
      <c r="C148" s="106">
        <v>0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106">
        <v>0</v>
      </c>
      <c r="O148" s="106">
        <v>0</v>
      </c>
      <c r="P148" s="106">
        <v>0</v>
      </c>
      <c r="Q148" s="106">
        <v>0</v>
      </c>
      <c r="R148" s="106">
        <v>0</v>
      </c>
      <c r="S148" s="106">
        <v>0</v>
      </c>
      <c r="T148" s="106">
        <v>0</v>
      </c>
      <c r="U148" s="106">
        <v>0</v>
      </c>
      <c r="V148" s="106">
        <v>0</v>
      </c>
      <c r="W148" s="106">
        <v>0</v>
      </c>
      <c r="X148" s="106">
        <v>0</v>
      </c>
      <c r="Y148" s="106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6">
        <v>0</v>
      </c>
      <c r="AL148" s="106">
        <v>0</v>
      </c>
      <c r="AM148" s="106">
        <v>0</v>
      </c>
      <c r="AN148" s="106">
        <v>0</v>
      </c>
      <c r="AO148" s="106">
        <v>0</v>
      </c>
      <c r="AP148" s="106">
        <v>0</v>
      </c>
      <c r="AQ148" s="106">
        <v>0</v>
      </c>
      <c r="AR148" s="106">
        <v>0</v>
      </c>
      <c r="AS148" s="106">
        <v>0</v>
      </c>
      <c r="AT148" s="106">
        <v>0</v>
      </c>
      <c r="AU148" s="106">
        <v>0</v>
      </c>
      <c r="AV148" s="106">
        <v>0</v>
      </c>
      <c r="AW148" s="106">
        <v>0</v>
      </c>
      <c r="AX148" s="106">
        <v>0</v>
      </c>
      <c r="AY148" s="106">
        <v>0</v>
      </c>
    </row>
    <row r="149" spans="1:51">
      <c r="A149" s="109"/>
      <c r="B149" s="127">
        <v>28</v>
      </c>
      <c r="C149" s="106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0</v>
      </c>
      <c r="P149" s="106">
        <v>0</v>
      </c>
      <c r="Q149" s="106">
        <v>0</v>
      </c>
      <c r="R149" s="106">
        <v>0</v>
      </c>
      <c r="S149" s="106">
        <v>0</v>
      </c>
      <c r="T149" s="106">
        <v>0</v>
      </c>
      <c r="U149" s="106">
        <v>0</v>
      </c>
      <c r="V149" s="106">
        <v>0</v>
      </c>
      <c r="W149" s="106">
        <v>0</v>
      </c>
      <c r="X149" s="106">
        <v>0</v>
      </c>
      <c r="Y149" s="106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6">
        <v>0</v>
      </c>
      <c r="AL149" s="106">
        <v>0</v>
      </c>
      <c r="AM149" s="106">
        <v>0</v>
      </c>
      <c r="AN149" s="106">
        <v>0</v>
      </c>
      <c r="AO149" s="106">
        <v>0</v>
      </c>
      <c r="AP149" s="106">
        <v>0</v>
      </c>
      <c r="AQ149" s="106">
        <v>0</v>
      </c>
      <c r="AR149" s="106">
        <v>0</v>
      </c>
      <c r="AS149" s="106">
        <v>0</v>
      </c>
      <c r="AT149" s="106">
        <v>0</v>
      </c>
      <c r="AU149" s="106">
        <v>0</v>
      </c>
      <c r="AV149" s="106">
        <v>0</v>
      </c>
      <c r="AW149" s="106">
        <v>0</v>
      </c>
      <c r="AX149" s="106">
        <v>0</v>
      </c>
      <c r="AY149" s="106">
        <v>0</v>
      </c>
    </row>
    <row r="150" spans="1:51">
      <c r="A150" s="109"/>
      <c r="B150" s="127">
        <v>29</v>
      </c>
      <c r="C150" s="106">
        <v>0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0</v>
      </c>
      <c r="L150" s="106">
        <v>0</v>
      </c>
      <c r="M150" s="106">
        <v>0</v>
      </c>
      <c r="N150" s="106">
        <v>0</v>
      </c>
      <c r="O150" s="106">
        <v>0</v>
      </c>
      <c r="P150" s="106">
        <v>0</v>
      </c>
      <c r="Q150" s="106">
        <v>0</v>
      </c>
      <c r="R150" s="106">
        <v>0</v>
      </c>
      <c r="S150" s="106">
        <v>0</v>
      </c>
      <c r="T150" s="106">
        <v>0</v>
      </c>
      <c r="U150" s="106">
        <v>0</v>
      </c>
      <c r="V150" s="106">
        <v>0</v>
      </c>
      <c r="W150" s="106">
        <v>0</v>
      </c>
      <c r="X150" s="106">
        <v>0</v>
      </c>
      <c r="Y150" s="106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6">
        <v>0</v>
      </c>
      <c r="AL150" s="106">
        <v>0</v>
      </c>
      <c r="AM150" s="106">
        <v>0</v>
      </c>
      <c r="AN150" s="106">
        <v>0</v>
      </c>
      <c r="AO150" s="106">
        <v>0</v>
      </c>
      <c r="AP150" s="106">
        <v>0</v>
      </c>
      <c r="AQ150" s="106">
        <v>0</v>
      </c>
      <c r="AR150" s="106">
        <v>0</v>
      </c>
      <c r="AS150" s="106">
        <v>0</v>
      </c>
      <c r="AT150" s="106">
        <v>0</v>
      </c>
      <c r="AU150" s="106">
        <v>0</v>
      </c>
      <c r="AV150" s="106">
        <v>0</v>
      </c>
      <c r="AW150" s="106">
        <v>0</v>
      </c>
      <c r="AX150" s="106">
        <v>0</v>
      </c>
      <c r="AY150" s="106">
        <v>0</v>
      </c>
    </row>
    <row r="151" spans="1:51">
      <c r="A151" s="109"/>
      <c r="B151" s="127">
        <v>30</v>
      </c>
      <c r="C151" s="106">
        <v>0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0</v>
      </c>
      <c r="M151" s="106">
        <v>0</v>
      </c>
      <c r="N151" s="106">
        <v>0</v>
      </c>
      <c r="O151" s="106">
        <v>0</v>
      </c>
      <c r="P151" s="106">
        <v>0</v>
      </c>
      <c r="Q151" s="106">
        <v>0</v>
      </c>
      <c r="R151" s="106">
        <v>0</v>
      </c>
      <c r="S151" s="106">
        <v>0</v>
      </c>
      <c r="T151" s="106">
        <v>0</v>
      </c>
      <c r="U151" s="106">
        <v>0</v>
      </c>
      <c r="V151" s="106">
        <v>0</v>
      </c>
      <c r="W151" s="106">
        <v>0</v>
      </c>
      <c r="X151" s="106">
        <v>0</v>
      </c>
      <c r="Y151" s="106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6">
        <v>0</v>
      </c>
      <c r="AL151" s="106">
        <v>0</v>
      </c>
      <c r="AM151" s="106">
        <v>0</v>
      </c>
      <c r="AN151" s="106">
        <v>0</v>
      </c>
      <c r="AO151" s="106">
        <v>0</v>
      </c>
      <c r="AP151" s="106">
        <v>0</v>
      </c>
      <c r="AQ151" s="106">
        <v>0</v>
      </c>
      <c r="AR151" s="106">
        <v>0</v>
      </c>
      <c r="AS151" s="106">
        <v>0</v>
      </c>
      <c r="AT151" s="106">
        <v>0</v>
      </c>
      <c r="AU151" s="106">
        <v>0</v>
      </c>
      <c r="AV151" s="106">
        <v>0</v>
      </c>
      <c r="AW151" s="106">
        <v>0</v>
      </c>
      <c r="AX151" s="106">
        <v>0</v>
      </c>
      <c r="AY151" s="106">
        <v>0</v>
      </c>
    </row>
    <row r="152" spans="1:51">
      <c r="A152" s="109"/>
      <c r="B152" s="127">
        <v>31</v>
      </c>
      <c r="C152" s="106">
        <v>0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0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  <c r="V152" s="106">
        <v>0</v>
      </c>
      <c r="W152" s="106">
        <v>0</v>
      </c>
      <c r="X152" s="106">
        <v>0</v>
      </c>
      <c r="Y152" s="106">
        <v>0</v>
      </c>
      <c r="Z152" s="106">
        <v>0</v>
      </c>
      <c r="AA152" s="106">
        <v>0</v>
      </c>
      <c r="AB152" s="106">
        <v>0</v>
      </c>
      <c r="AC152" s="106">
        <v>0</v>
      </c>
      <c r="AD152" s="106">
        <v>0</v>
      </c>
      <c r="AE152" s="106">
        <v>0</v>
      </c>
      <c r="AF152" s="106">
        <v>0</v>
      </c>
      <c r="AG152" s="106">
        <v>0</v>
      </c>
      <c r="AH152" s="106">
        <v>0</v>
      </c>
      <c r="AI152" s="106">
        <v>0</v>
      </c>
      <c r="AJ152" s="106">
        <v>0</v>
      </c>
      <c r="AK152" s="106">
        <v>0</v>
      </c>
      <c r="AL152" s="106">
        <v>0</v>
      </c>
      <c r="AM152" s="106">
        <v>0</v>
      </c>
      <c r="AN152" s="106">
        <v>0</v>
      </c>
      <c r="AO152" s="106">
        <v>0</v>
      </c>
      <c r="AP152" s="106">
        <v>0</v>
      </c>
      <c r="AQ152" s="106">
        <v>0</v>
      </c>
      <c r="AR152" s="106">
        <v>0</v>
      </c>
      <c r="AS152" s="106">
        <v>0</v>
      </c>
      <c r="AT152" s="106">
        <v>0</v>
      </c>
      <c r="AU152" s="106">
        <v>0</v>
      </c>
      <c r="AV152" s="106">
        <v>0</v>
      </c>
      <c r="AW152" s="106">
        <v>0</v>
      </c>
      <c r="AX152" s="106">
        <v>0</v>
      </c>
      <c r="AY152" s="106">
        <v>0</v>
      </c>
    </row>
    <row r="153" spans="1:51">
      <c r="A153" s="109"/>
      <c r="B153" s="127">
        <v>32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06">
        <v>0</v>
      </c>
      <c r="X153" s="106">
        <v>0</v>
      </c>
      <c r="Y153" s="106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0</v>
      </c>
      <c r="AK153" s="106">
        <v>0</v>
      </c>
      <c r="AL153" s="106">
        <v>0</v>
      </c>
      <c r="AM153" s="106">
        <v>0</v>
      </c>
      <c r="AN153" s="106">
        <v>0</v>
      </c>
      <c r="AO153" s="106">
        <v>0</v>
      </c>
      <c r="AP153" s="106">
        <v>0</v>
      </c>
      <c r="AQ153" s="106">
        <v>0</v>
      </c>
      <c r="AR153" s="106">
        <v>0</v>
      </c>
      <c r="AS153" s="106">
        <v>0</v>
      </c>
      <c r="AT153" s="106">
        <v>0</v>
      </c>
      <c r="AU153" s="106">
        <v>0</v>
      </c>
      <c r="AV153" s="106">
        <v>0</v>
      </c>
      <c r="AW153" s="106">
        <v>0</v>
      </c>
      <c r="AX153" s="106">
        <v>0</v>
      </c>
      <c r="AY153" s="106">
        <v>0</v>
      </c>
    </row>
    <row r="154" spans="1:51">
      <c r="A154" s="109"/>
      <c r="B154" s="127">
        <v>33</v>
      </c>
      <c r="C154" s="106">
        <v>0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0</v>
      </c>
      <c r="M154" s="106">
        <v>0</v>
      </c>
      <c r="N154" s="106">
        <v>0</v>
      </c>
      <c r="O154" s="106">
        <v>0</v>
      </c>
      <c r="P154" s="106">
        <v>0</v>
      </c>
      <c r="Q154" s="106">
        <v>0</v>
      </c>
      <c r="R154" s="106">
        <v>0</v>
      </c>
      <c r="S154" s="106">
        <v>0</v>
      </c>
      <c r="T154" s="106">
        <v>0</v>
      </c>
      <c r="U154" s="106">
        <v>0</v>
      </c>
      <c r="V154" s="106">
        <v>0</v>
      </c>
      <c r="W154" s="106">
        <v>0</v>
      </c>
      <c r="X154" s="106">
        <v>0</v>
      </c>
      <c r="Y154" s="106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6">
        <v>0</v>
      </c>
      <c r="AL154" s="106">
        <v>0</v>
      </c>
      <c r="AM154" s="106">
        <v>0</v>
      </c>
      <c r="AN154" s="106">
        <v>0</v>
      </c>
      <c r="AO154" s="106">
        <v>0</v>
      </c>
      <c r="AP154" s="106">
        <v>0</v>
      </c>
      <c r="AQ154" s="106">
        <v>0</v>
      </c>
      <c r="AR154" s="106">
        <v>0</v>
      </c>
      <c r="AS154" s="106">
        <v>0</v>
      </c>
      <c r="AT154" s="106">
        <v>0</v>
      </c>
      <c r="AU154" s="106">
        <v>0</v>
      </c>
      <c r="AV154" s="106">
        <v>0</v>
      </c>
      <c r="AW154" s="106">
        <v>0</v>
      </c>
      <c r="AX154" s="106">
        <v>0</v>
      </c>
      <c r="AY154" s="106">
        <v>0</v>
      </c>
    </row>
    <row r="155" spans="1:51">
      <c r="A155" s="109"/>
      <c r="B155" s="127">
        <v>34</v>
      </c>
      <c r="C155" s="106">
        <v>0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6">
        <v>0</v>
      </c>
      <c r="M155" s="106">
        <v>0</v>
      </c>
      <c r="N155" s="106">
        <v>0</v>
      </c>
      <c r="O155" s="106">
        <v>0</v>
      </c>
      <c r="P155" s="106">
        <v>0</v>
      </c>
      <c r="Q155" s="106">
        <v>0</v>
      </c>
      <c r="R155" s="106">
        <v>0</v>
      </c>
      <c r="S155" s="106">
        <v>0</v>
      </c>
      <c r="T155" s="106">
        <v>0</v>
      </c>
      <c r="U155" s="106">
        <v>0</v>
      </c>
      <c r="V155" s="106">
        <v>0</v>
      </c>
      <c r="W155" s="106">
        <v>0</v>
      </c>
      <c r="X155" s="106">
        <v>0</v>
      </c>
      <c r="Y155" s="106">
        <v>0</v>
      </c>
      <c r="Z155" s="106">
        <v>0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6">
        <v>0</v>
      </c>
      <c r="AL155" s="106">
        <v>0</v>
      </c>
      <c r="AM155" s="106">
        <v>0</v>
      </c>
      <c r="AN155" s="106">
        <v>0</v>
      </c>
      <c r="AO155" s="106">
        <v>0</v>
      </c>
      <c r="AP155" s="106">
        <v>0</v>
      </c>
      <c r="AQ155" s="106">
        <v>0</v>
      </c>
      <c r="AR155" s="106">
        <v>0</v>
      </c>
      <c r="AS155" s="106">
        <v>0</v>
      </c>
      <c r="AT155" s="106">
        <v>0</v>
      </c>
      <c r="AU155" s="106">
        <v>0</v>
      </c>
      <c r="AV155" s="106">
        <v>0</v>
      </c>
      <c r="AW155" s="106">
        <v>0</v>
      </c>
      <c r="AX155" s="106">
        <v>0</v>
      </c>
      <c r="AY155" s="106">
        <v>0</v>
      </c>
    </row>
    <row r="156" spans="1:51">
      <c r="A156" s="109"/>
      <c r="B156" s="127">
        <v>35</v>
      </c>
      <c r="C156" s="106">
        <v>0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06">
        <v>0</v>
      </c>
      <c r="Q156" s="106">
        <v>0</v>
      </c>
      <c r="R156" s="106">
        <v>0</v>
      </c>
      <c r="S156" s="106">
        <v>0</v>
      </c>
      <c r="T156" s="106">
        <v>0</v>
      </c>
      <c r="U156" s="106">
        <v>0</v>
      </c>
      <c r="V156" s="106">
        <v>0</v>
      </c>
      <c r="W156" s="106">
        <v>0</v>
      </c>
      <c r="X156" s="106">
        <v>0</v>
      </c>
      <c r="Y156" s="106">
        <v>0</v>
      </c>
      <c r="Z156" s="106">
        <v>0</v>
      </c>
      <c r="AA156" s="106">
        <v>0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6">
        <v>0</v>
      </c>
      <c r="AL156" s="106">
        <v>0</v>
      </c>
      <c r="AM156" s="106">
        <v>0</v>
      </c>
      <c r="AN156" s="106">
        <v>0</v>
      </c>
      <c r="AO156" s="106">
        <v>0</v>
      </c>
      <c r="AP156" s="106">
        <v>0</v>
      </c>
      <c r="AQ156" s="106">
        <v>0</v>
      </c>
      <c r="AR156" s="106">
        <v>0</v>
      </c>
      <c r="AS156" s="106">
        <v>0</v>
      </c>
      <c r="AT156" s="106">
        <v>0</v>
      </c>
      <c r="AU156" s="106">
        <v>0</v>
      </c>
      <c r="AV156" s="106">
        <v>0</v>
      </c>
      <c r="AW156" s="106">
        <v>0</v>
      </c>
      <c r="AX156" s="106">
        <v>0</v>
      </c>
      <c r="AY156" s="106">
        <v>0</v>
      </c>
    </row>
    <row r="157" spans="1:51">
      <c r="A157" s="109"/>
      <c r="B157" s="127">
        <v>36</v>
      </c>
      <c r="C157" s="106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0</v>
      </c>
      <c r="L157" s="106">
        <v>0</v>
      </c>
      <c r="M157" s="106">
        <v>0</v>
      </c>
      <c r="N157" s="106">
        <v>0</v>
      </c>
      <c r="O157" s="106">
        <v>0</v>
      </c>
      <c r="P157" s="106">
        <v>0</v>
      </c>
      <c r="Q157" s="106">
        <v>0</v>
      </c>
      <c r="R157" s="106">
        <v>0</v>
      </c>
      <c r="S157" s="106">
        <v>0</v>
      </c>
      <c r="T157" s="106">
        <v>0</v>
      </c>
      <c r="U157" s="106">
        <v>0</v>
      </c>
      <c r="V157" s="106">
        <v>0</v>
      </c>
      <c r="W157" s="106">
        <v>0</v>
      </c>
      <c r="X157" s="106">
        <v>0</v>
      </c>
      <c r="Y157" s="106">
        <v>0</v>
      </c>
      <c r="Z157" s="106">
        <v>0</v>
      </c>
      <c r="AA157" s="106">
        <v>0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6">
        <v>0</v>
      </c>
      <c r="AL157" s="106">
        <v>0</v>
      </c>
      <c r="AM157" s="106">
        <v>0</v>
      </c>
      <c r="AN157" s="106">
        <v>0</v>
      </c>
      <c r="AO157" s="106">
        <v>0</v>
      </c>
      <c r="AP157" s="106">
        <v>0</v>
      </c>
      <c r="AQ157" s="106">
        <v>0</v>
      </c>
      <c r="AR157" s="106">
        <v>0</v>
      </c>
      <c r="AS157" s="106">
        <v>0</v>
      </c>
      <c r="AT157" s="106">
        <v>0</v>
      </c>
      <c r="AU157" s="106">
        <v>0</v>
      </c>
      <c r="AV157" s="106">
        <v>0</v>
      </c>
      <c r="AW157" s="106">
        <v>0</v>
      </c>
      <c r="AX157" s="106">
        <v>0</v>
      </c>
      <c r="AY157" s="106">
        <v>0</v>
      </c>
    </row>
    <row r="158" spans="1:51">
      <c r="A158" s="109"/>
      <c r="B158" s="130">
        <v>37</v>
      </c>
      <c r="C158" s="106">
        <v>0</v>
      </c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0</v>
      </c>
      <c r="N158" s="106">
        <v>0</v>
      </c>
      <c r="O158" s="106">
        <v>0</v>
      </c>
      <c r="P158" s="106">
        <v>0</v>
      </c>
      <c r="Q158" s="106">
        <v>0</v>
      </c>
      <c r="R158" s="106">
        <v>0</v>
      </c>
      <c r="S158" s="106">
        <v>0</v>
      </c>
      <c r="T158" s="106">
        <v>0</v>
      </c>
      <c r="U158" s="106">
        <v>0</v>
      </c>
      <c r="V158" s="106">
        <v>0</v>
      </c>
      <c r="W158" s="106">
        <v>0</v>
      </c>
      <c r="X158" s="106">
        <v>0</v>
      </c>
      <c r="Y158" s="106">
        <v>0</v>
      </c>
      <c r="Z158" s="106">
        <v>0</v>
      </c>
      <c r="AA158" s="106">
        <v>0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6">
        <v>0</v>
      </c>
      <c r="AL158" s="106">
        <v>0</v>
      </c>
      <c r="AM158" s="106">
        <v>0</v>
      </c>
      <c r="AN158" s="106">
        <v>0</v>
      </c>
      <c r="AO158" s="106">
        <v>0</v>
      </c>
      <c r="AP158" s="106">
        <v>0</v>
      </c>
      <c r="AQ158" s="106">
        <v>0</v>
      </c>
      <c r="AR158" s="106">
        <v>0</v>
      </c>
      <c r="AS158" s="106">
        <v>0</v>
      </c>
      <c r="AT158" s="106">
        <v>0</v>
      </c>
      <c r="AU158" s="106">
        <v>0</v>
      </c>
      <c r="AV158" s="106">
        <v>0</v>
      </c>
      <c r="AW158" s="106">
        <v>0</v>
      </c>
      <c r="AX158" s="106">
        <v>0</v>
      </c>
      <c r="AY158" s="106">
        <v>0</v>
      </c>
    </row>
    <row r="159" spans="1:51">
      <c r="A159" s="109"/>
      <c r="B159" s="130">
        <v>38</v>
      </c>
      <c r="C159" s="106">
        <v>0</v>
      </c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0</v>
      </c>
      <c r="L159" s="106">
        <v>0</v>
      </c>
      <c r="M159" s="106">
        <v>0</v>
      </c>
      <c r="N159" s="106">
        <v>0</v>
      </c>
      <c r="O159" s="106">
        <v>0</v>
      </c>
      <c r="P159" s="106">
        <v>0</v>
      </c>
      <c r="Q159" s="106">
        <v>0</v>
      </c>
      <c r="R159" s="106">
        <v>0</v>
      </c>
      <c r="S159" s="106">
        <v>0</v>
      </c>
      <c r="T159" s="106">
        <v>0</v>
      </c>
      <c r="U159" s="106">
        <v>0</v>
      </c>
      <c r="V159" s="106">
        <v>0</v>
      </c>
      <c r="W159" s="106">
        <v>0</v>
      </c>
      <c r="X159" s="106">
        <v>0</v>
      </c>
      <c r="Y159" s="106">
        <v>0</v>
      </c>
      <c r="Z159" s="106">
        <v>0</v>
      </c>
      <c r="AA159" s="106">
        <v>0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6">
        <v>0</v>
      </c>
      <c r="AL159" s="106">
        <v>0</v>
      </c>
      <c r="AM159" s="106">
        <v>0</v>
      </c>
      <c r="AN159" s="106">
        <v>0</v>
      </c>
      <c r="AO159" s="106">
        <v>0</v>
      </c>
      <c r="AP159" s="106">
        <v>0</v>
      </c>
      <c r="AQ159" s="106">
        <v>0</v>
      </c>
      <c r="AR159" s="106">
        <v>0</v>
      </c>
      <c r="AS159" s="106">
        <v>0</v>
      </c>
      <c r="AT159" s="106">
        <v>0</v>
      </c>
      <c r="AU159" s="106">
        <v>0</v>
      </c>
      <c r="AV159" s="106">
        <v>0</v>
      </c>
      <c r="AW159" s="106">
        <v>0</v>
      </c>
      <c r="AX159" s="106">
        <v>0</v>
      </c>
      <c r="AY159" s="106">
        <v>0</v>
      </c>
    </row>
    <row r="160" spans="1:51">
      <c r="A160" s="109"/>
      <c r="B160" s="130">
        <v>39</v>
      </c>
      <c r="C160" s="106">
        <v>0</v>
      </c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0</v>
      </c>
      <c r="N160" s="106">
        <v>0</v>
      </c>
      <c r="O160" s="106">
        <v>0</v>
      </c>
      <c r="P160" s="106">
        <v>0</v>
      </c>
      <c r="Q160" s="106">
        <v>0</v>
      </c>
      <c r="R160" s="106">
        <v>0</v>
      </c>
      <c r="S160" s="106">
        <v>0</v>
      </c>
      <c r="T160" s="106">
        <v>0</v>
      </c>
      <c r="U160" s="106">
        <v>0</v>
      </c>
      <c r="V160" s="106">
        <v>0</v>
      </c>
      <c r="W160" s="106">
        <v>0</v>
      </c>
      <c r="X160" s="106">
        <v>0</v>
      </c>
      <c r="Y160" s="106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6">
        <v>0</v>
      </c>
      <c r="AL160" s="106">
        <v>0</v>
      </c>
      <c r="AM160" s="106">
        <v>0</v>
      </c>
      <c r="AN160" s="106">
        <v>0</v>
      </c>
      <c r="AO160" s="106">
        <v>0</v>
      </c>
      <c r="AP160" s="106">
        <v>0</v>
      </c>
      <c r="AQ160" s="106">
        <v>0</v>
      </c>
      <c r="AR160" s="106">
        <v>0</v>
      </c>
      <c r="AS160" s="106">
        <v>0</v>
      </c>
      <c r="AT160" s="106">
        <v>0</v>
      </c>
      <c r="AU160" s="106">
        <v>0</v>
      </c>
      <c r="AV160" s="106">
        <v>0</v>
      </c>
      <c r="AW160" s="106">
        <v>0</v>
      </c>
      <c r="AX160" s="106">
        <v>0</v>
      </c>
      <c r="AY160" s="106">
        <v>0</v>
      </c>
    </row>
    <row r="161" spans="1:52">
      <c r="A161" s="109"/>
      <c r="B161" s="130">
        <v>40</v>
      </c>
      <c r="C161" s="106">
        <v>0</v>
      </c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6">
        <v>0</v>
      </c>
      <c r="M161" s="106">
        <v>0</v>
      </c>
      <c r="N161" s="106">
        <v>0</v>
      </c>
      <c r="O161" s="106">
        <v>0</v>
      </c>
      <c r="P161" s="106">
        <v>0</v>
      </c>
      <c r="Q161" s="106">
        <v>0</v>
      </c>
      <c r="R161" s="106">
        <v>0</v>
      </c>
      <c r="S161" s="106">
        <v>0</v>
      </c>
      <c r="T161" s="106">
        <v>0</v>
      </c>
      <c r="U161" s="106">
        <v>0</v>
      </c>
      <c r="V161" s="106">
        <v>0</v>
      </c>
      <c r="W161" s="106">
        <v>0</v>
      </c>
      <c r="X161" s="106">
        <v>0</v>
      </c>
      <c r="Y161" s="106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6">
        <v>0</v>
      </c>
      <c r="AL161" s="106">
        <v>0</v>
      </c>
      <c r="AM161" s="106">
        <v>0</v>
      </c>
      <c r="AN161" s="106">
        <v>0</v>
      </c>
      <c r="AO161" s="106">
        <v>0</v>
      </c>
      <c r="AP161" s="106">
        <v>0</v>
      </c>
      <c r="AQ161" s="106">
        <v>0</v>
      </c>
      <c r="AR161" s="106">
        <v>0</v>
      </c>
      <c r="AS161" s="106">
        <v>0</v>
      </c>
      <c r="AT161" s="106">
        <v>0</v>
      </c>
      <c r="AU161" s="106">
        <v>0</v>
      </c>
      <c r="AV161" s="106">
        <v>0</v>
      </c>
      <c r="AW161" s="106">
        <v>0</v>
      </c>
      <c r="AX161" s="106">
        <v>0</v>
      </c>
      <c r="AY161" s="106">
        <v>0</v>
      </c>
    </row>
    <row r="162" spans="1:52">
      <c r="A162" s="109"/>
      <c r="B162" s="130">
        <v>41</v>
      </c>
      <c r="C162" s="106">
        <v>0</v>
      </c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>
        <v>0</v>
      </c>
      <c r="S162" s="106">
        <v>0</v>
      </c>
      <c r="T162" s="106">
        <v>0</v>
      </c>
      <c r="U162" s="106">
        <v>0</v>
      </c>
      <c r="V162" s="106">
        <v>0</v>
      </c>
      <c r="W162" s="106">
        <v>0</v>
      </c>
      <c r="X162" s="106">
        <v>0</v>
      </c>
      <c r="Y162" s="106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6">
        <v>0</v>
      </c>
      <c r="AL162" s="106">
        <v>0</v>
      </c>
      <c r="AM162" s="106">
        <v>0</v>
      </c>
      <c r="AN162" s="106">
        <v>0</v>
      </c>
      <c r="AO162" s="106">
        <v>0</v>
      </c>
      <c r="AP162" s="106">
        <v>0</v>
      </c>
      <c r="AQ162" s="106">
        <v>0</v>
      </c>
      <c r="AR162" s="106">
        <v>0</v>
      </c>
      <c r="AS162" s="106">
        <v>0</v>
      </c>
      <c r="AT162" s="106">
        <v>0</v>
      </c>
      <c r="AU162" s="106">
        <v>0</v>
      </c>
      <c r="AV162" s="106">
        <v>0</v>
      </c>
      <c r="AW162" s="106">
        <v>0</v>
      </c>
      <c r="AX162" s="106">
        <v>0</v>
      </c>
      <c r="AY162" s="106">
        <v>0</v>
      </c>
    </row>
    <row r="163" spans="1:52">
      <c r="A163" s="109"/>
      <c r="B163" s="130">
        <v>42</v>
      </c>
      <c r="C163" s="106">
        <v>0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>
        <v>0</v>
      </c>
      <c r="S163" s="106">
        <v>0</v>
      </c>
      <c r="T163" s="106">
        <v>0</v>
      </c>
      <c r="U163" s="106">
        <v>0</v>
      </c>
      <c r="V163" s="106">
        <v>0</v>
      </c>
      <c r="W163" s="106">
        <v>0</v>
      </c>
      <c r="X163" s="106">
        <v>0</v>
      </c>
      <c r="Y163" s="106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6">
        <v>0</v>
      </c>
      <c r="AL163" s="106">
        <v>0</v>
      </c>
      <c r="AM163" s="106">
        <v>0</v>
      </c>
      <c r="AN163" s="106">
        <v>0</v>
      </c>
      <c r="AO163" s="106">
        <v>0</v>
      </c>
      <c r="AP163" s="106">
        <v>0</v>
      </c>
      <c r="AQ163" s="106">
        <v>0</v>
      </c>
      <c r="AR163" s="106">
        <v>0</v>
      </c>
      <c r="AS163" s="106">
        <v>0</v>
      </c>
      <c r="AT163" s="106">
        <v>0</v>
      </c>
      <c r="AU163" s="106">
        <v>0</v>
      </c>
      <c r="AV163" s="106">
        <v>0</v>
      </c>
      <c r="AW163" s="106">
        <v>0</v>
      </c>
      <c r="AX163" s="106">
        <v>0</v>
      </c>
      <c r="AY163" s="106">
        <v>0</v>
      </c>
    </row>
    <row r="164" spans="1:52">
      <c r="A164" s="109"/>
      <c r="B164" s="130">
        <v>43</v>
      </c>
      <c r="C164" s="106">
        <v>0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>
        <v>0</v>
      </c>
      <c r="S164" s="106">
        <v>0</v>
      </c>
      <c r="T164" s="106">
        <v>0</v>
      </c>
      <c r="U164" s="106">
        <v>0</v>
      </c>
      <c r="V164" s="106">
        <v>0</v>
      </c>
      <c r="W164" s="106">
        <v>0</v>
      </c>
      <c r="X164" s="106">
        <v>0</v>
      </c>
      <c r="Y164" s="106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6">
        <v>0</v>
      </c>
      <c r="AL164" s="106">
        <v>0</v>
      </c>
      <c r="AM164" s="106">
        <v>0</v>
      </c>
      <c r="AN164" s="106">
        <v>0</v>
      </c>
      <c r="AO164" s="106">
        <v>0</v>
      </c>
      <c r="AP164" s="106">
        <v>0</v>
      </c>
      <c r="AQ164" s="106">
        <v>0</v>
      </c>
      <c r="AR164" s="106">
        <v>0</v>
      </c>
      <c r="AS164" s="106">
        <v>0</v>
      </c>
      <c r="AT164" s="106">
        <v>0</v>
      </c>
      <c r="AU164" s="106">
        <v>0</v>
      </c>
      <c r="AV164" s="106">
        <v>0</v>
      </c>
      <c r="AW164" s="106">
        <v>0</v>
      </c>
      <c r="AX164" s="106">
        <v>0</v>
      </c>
      <c r="AY164" s="106">
        <v>0</v>
      </c>
    </row>
    <row r="165" spans="1:52">
      <c r="A165" s="109"/>
      <c r="B165" s="130">
        <v>44</v>
      </c>
      <c r="C165" s="106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>
        <v>0</v>
      </c>
      <c r="S165" s="106">
        <v>0</v>
      </c>
      <c r="T165" s="106">
        <v>0</v>
      </c>
      <c r="U165" s="106">
        <v>0</v>
      </c>
      <c r="V165" s="106">
        <v>0</v>
      </c>
      <c r="W165" s="106">
        <v>0</v>
      </c>
      <c r="X165" s="106">
        <v>0</v>
      </c>
      <c r="Y165" s="106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6">
        <v>0</v>
      </c>
      <c r="AL165" s="106">
        <v>0</v>
      </c>
      <c r="AM165" s="106">
        <v>0</v>
      </c>
      <c r="AN165" s="106">
        <v>0</v>
      </c>
      <c r="AO165" s="106">
        <v>0</v>
      </c>
      <c r="AP165" s="106">
        <v>0</v>
      </c>
      <c r="AQ165" s="106">
        <v>0</v>
      </c>
      <c r="AR165" s="106">
        <v>0</v>
      </c>
      <c r="AS165" s="106">
        <v>0</v>
      </c>
      <c r="AT165" s="106">
        <v>0</v>
      </c>
      <c r="AU165" s="106">
        <v>0</v>
      </c>
      <c r="AV165" s="106">
        <v>0</v>
      </c>
      <c r="AW165" s="106">
        <v>0</v>
      </c>
      <c r="AX165" s="106">
        <v>0</v>
      </c>
      <c r="AY165" s="106">
        <v>0</v>
      </c>
    </row>
    <row r="166" spans="1:52">
      <c r="A166" s="109"/>
      <c r="B166" s="130">
        <v>45</v>
      </c>
      <c r="C166" s="106">
        <v>0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>
        <v>0</v>
      </c>
      <c r="S166" s="106">
        <v>0</v>
      </c>
      <c r="T166" s="106">
        <v>0</v>
      </c>
      <c r="U166" s="106">
        <v>0</v>
      </c>
      <c r="V166" s="106">
        <v>0</v>
      </c>
      <c r="W166" s="106">
        <v>0</v>
      </c>
      <c r="X166" s="106">
        <v>0</v>
      </c>
      <c r="Y166" s="106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6">
        <v>0</v>
      </c>
      <c r="AL166" s="106">
        <v>0</v>
      </c>
      <c r="AM166" s="106">
        <v>0</v>
      </c>
      <c r="AN166" s="106">
        <v>0</v>
      </c>
      <c r="AO166" s="106">
        <v>0</v>
      </c>
      <c r="AP166" s="106">
        <v>0</v>
      </c>
      <c r="AQ166" s="106">
        <v>0</v>
      </c>
      <c r="AR166" s="106">
        <v>0</v>
      </c>
      <c r="AS166" s="106">
        <v>0</v>
      </c>
      <c r="AT166" s="106">
        <v>0</v>
      </c>
      <c r="AU166" s="106">
        <v>0</v>
      </c>
      <c r="AV166" s="106">
        <v>0</v>
      </c>
      <c r="AW166" s="106">
        <v>0</v>
      </c>
      <c r="AX166" s="106">
        <v>0</v>
      </c>
      <c r="AY166" s="106">
        <v>0</v>
      </c>
    </row>
    <row r="167" spans="1:52">
      <c r="A167" s="109"/>
      <c r="B167" s="130">
        <v>46</v>
      </c>
      <c r="C167" s="106">
        <v>0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0</v>
      </c>
      <c r="M167" s="106">
        <v>0</v>
      </c>
      <c r="N167" s="106">
        <v>0</v>
      </c>
      <c r="O167" s="106">
        <v>0</v>
      </c>
      <c r="P167" s="106">
        <v>0</v>
      </c>
      <c r="Q167" s="106">
        <v>0</v>
      </c>
      <c r="R167" s="106">
        <v>0</v>
      </c>
      <c r="S167" s="106">
        <v>0</v>
      </c>
      <c r="T167" s="106">
        <v>0</v>
      </c>
      <c r="U167" s="106">
        <v>0</v>
      </c>
      <c r="V167" s="106">
        <v>0</v>
      </c>
      <c r="W167" s="106">
        <v>0</v>
      </c>
      <c r="X167" s="106">
        <v>0</v>
      </c>
      <c r="Y167" s="106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6">
        <v>0</v>
      </c>
      <c r="AL167" s="106">
        <v>0</v>
      </c>
      <c r="AM167" s="106">
        <v>0</v>
      </c>
      <c r="AN167" s="106">
        <v>0</v>
      </c>
      <c r="AO167" s="106">
        <v>0</v>
      </c>
      <c r="AP167" s="106">
        <v>0</v>
      </c>
      <c r="AQ167" s="106">
        <v>0</v>
      </c>
      <c r="AR167" s="106">
        <v>0</v>
      </c>
      <c r="AS167" s="106">
        <v>0</v>
      </c>
      <c r="AT167" s="106">
        <v>0</v>
      </c>
      <c r="AU167" s="106">
        <v>0</v>
      </c>
      <c r="AV167" s="106">
        <v>0</v>
      </c>
      <c r="AW167" s="106">
        <v>0</v>
      </c>
      <c r="AX167" s="106">
        <v>0</v>
      </c>
      <c r="AY167" s="106">
        <v>0</v>
      </c>
    </row>
    <row r="168" spans="1:52">
      <c r="A168" s="109"/>
      <c r="B168" s="130">
        <v>47</v>
      </c>
      <c r="C168" s="106">
        <v>0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0</v>
      </c>
      <c r="L168" s="106">
        <v>0</v>
      </c>
      <c r="M168" s="106">
        <v>0</v>
      </c>
      <c r="N168" s="106">
        <v>0</v>
      </c>
      <c r="O168" s="106">
        <v>0</v>
      </c>
      <c r="P168" s="106">
        <v>0</v>
      </c>
      <c r="Q168" s="106">
        <v>0</v>
      </c>
      <c r="R168" s="106">
        <v>0</v>
      </c>
      <c r="S168" s="106">
        <v>0</v>
      </c>
      <c r="T168" s="106">
        <v>0</v>
      </c>
      <c r="U168" s="106">
        <v>0</v>
      </c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0</v>
      </c>
    </row>
    <row r="169" spans="1:52">
      <c r="A169" s="109"/>
      <c r="B169" s="130">
        <v>48</v>
      </c>
      <c r="C169" s="106">
        <v>0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0</v>
      </c>
      <c r="L169" s="106">
        <v>0</v>
      </c>
      <c r="M169" s="106">
        <v>0</v>
      </c>
      <c r="N169" s="106">
        <v>0</v>
      </c>
      <c r="O169" s="106">
        <v>0</v>
      </c>
      <c r="P169" s="106">
        <v>0</v>
      </c>
      <c r="Q169" s="106">
        <v>0</v>
      </c>
      <c r="R169" s="106">
        <v>0</v>
      </c>
      <c r="S169" s="106">
        <v>0</v>
      </c>
      <c r="T169" s="106">
        <v>0</v>
      </c>
      <c r="U169" s="106">
        <v>0</v>
      </c>
      <c r="V169" s="106">
        <v>0</v>
      </c>
      <c r="W169" s="106">
        <v>0</v>
      </c>
      <c r="X169" s="106">
        <v>0</v>
      </c>
      <c r="Y169" s="106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0</v>
      </c>
      <c r="AK169" s="106">
        <v>0</v>
      </c>
      <c r="AL169" s="106">
        <v>0</v>
      </c>
      <c r="AM169" s="106">
        <v>0</v>
      </c>
      <c r="AN169" s="106">
        <v>0</v>
      </c>
      <c r="AO169" s="106">
        <v>0</v>
      </c>
      <c r="AP169" s="106">
        <v>0</v>
      </c>
      <c r="AQ169" s="106">
        <v>0</v>
      </c>
      <c r="AR169" s="106">
        <v>0</v>
      </c>
      <c r="AS169" s="106">
        <v>0</v>
      </c>
      <c r="AT169" s="106">
        <v>0</v>
      </c>
      <c r="AU169" s="106">
        <v>0</v>
      </c>
      <c r="AV169" s="106">
        <v>0</v>
      </c>
      <c r="AW169" s="106">
        <v>0</v>
      </c>
      <c r="AX169" s="106">
        <v>0</v>
      </c>
      <c r="AY169" s="106">
        <v>0</v>
      </c>
    </row>
    <row r="170" spans="1:52">
      <c r="A170" s="128"/>
      <c r="B170" s="132" t="s">
        <v>296</v>
      </c>
      <c r="C170" s="114">
        <v>0</v>
      </c>
      <c r="D170" s="125">
        <v>0</v>
      </c>
      <c r="E170" s="125">
        <v>0</v>
      </c>
      <c r="F170" s="125">
        <v>0</v>
      </c>
      <c r="G170" s="125">
        <v>0</v>
      </c>
      <c r="H170" s="125">
        <v>0</v>
      </c>
      <c r="I170" s="125">
        <v>0</v>
      </c>
      <c r="J170" s="125">
        <v>0</v>
      </c>
      <c r="K170" s="125">
        <v>0</v>
      </c>
      <c r="L170" s="125">
        <v>0</v>
      </c>
      <c r="M170" s="125">
        <v>0</v>
      </c>
      <c r="N170" s="125">
        <v>0</v>
      </c>
      <c r="O170" s="125">
        <v>0</v>
      </c>
      <c r="P170" s="125">
        <v>0</v>
      </c>
      <c r="Q170" s="125">
        <v>0</v>
      </c>
      <c r="R170" s="125">
        <v>0</v>
      </c>
      <c r="S170" s="125">
        <v>0</v>
      </c>
      <c r="T170" s="125">
        <v>0</v>
      </c>
      <c r="U170" s="125">
        <v>0</v>
      </c>
      <c r="V170" s="125">
        <v>0</v>
      </c>
      <c r="W170" s="125">
        <v>0</v>
      </c>
      <c r="X170" s="125">
        <v>0</v>
      </c>
      <c r="Y170" s="125">
        <v>0</v>
      </c>
      <c r="Z170" s="125">
        <v>0</v>
      </c>
      <c r="AA170" s="125">
        <v>0</v>
      </c>
      <c r="AB170" s="125">
        <v>0</v>
      </c>
      <c r="AC170" s="125">
        <v>0</v>
      </c>
      <c r="AD170" s="125">
        <v>0</v>
      </c>
      <c r="AE170" s="125">
        <v>0</v>
      </c>
      <c r="AF170" s="125">
        <v>0</v>
      </c>
      <c r="AG170" s="125">
        <v>0</v>
      </c>
      <c r="AH170" s="125">
        <v>0</v>
      </c>
      <c r="AI170" s="125">
        <v>0</v>
      </c>
      <c r="AJ170" s="125">
        <v>0</v>
      </c>
      <c r="AK170" s="125">
        <v>0</v>
      </c>
      <c r="AL170" s="125">
        <v>0</v>
      </c>
      <c r="AM170" s="125">
        <v>0</v>
      </c>
      <c r="AN170" s="125">
        <v>0</v>
      </c>
      <c r="AO170" s="125">
        <v>0</v>
      </c>
      <c r="AP170" s="125">
        <v>0</v>
      </c>
      <c r="AQ170" s="125">
        <v>0</v>
      </c>
      <c r="AR170" s="125">
        <v>0</v>
      </c>
      <c r="AS170" s="125">
        <v>0</v>
      </c>
      <c r="AT170" s="125">
        <v>0</v>
      </c>
      <c r="AU170" s="125">
        <v>0</v>
      </c>
      <c r="AV170" s="125">
        <v>0</v>
      </c>
      <c r="AW170" s="125">
        <v>0</v>
      </c>
      <c r="AX170" s="125">
        <v>0</v>
      </c>
      <c r="AY170" s="125">
        <v>0</v>
      </c>
      <c r="AZ170" s="107">
        <f>SUM($D170:$AY170)</f>
        <v>0</v>
      </c>
    </row>
    <row r="172" spans="1:52">
      <c r="A172" s="102" t="s">
        <v>124</v>
      </c>
      <c r="B172" s="133" t="s">
        <v>297</v>
      </c>
      <c r="C172" s="134">
        <v>0.38</v>
      </c>
      <c r="D172" s="134">
        <v>0.33148378297386499</v>
      </c>
      <c r="E172" s="134">
        <v>0.33148378297386499</v>
      </c>
      <c r="F172" s="134">
        <v>0.33148378297386499</v>
      </c>
      <c r="G172" s="134">
        <v>0.33148378297386499</v>
      </c>
      <c r="H172" s="134">
        <v>0.33148378297386499</v>
      </c>
      <c r="I172" s="134">
        <v>0.33148378297386499</v>
      </c>
      <c r="J172" s="134">
        <v>0.33148378297386499</v>
      </c>
      <c r="K172" s="134">
        <v>0.33148378297386499</v>
      </c>
      <c r="L172" s="134">
        <v>0.33148378297386499</v>
      </c>
      <c r="M172" s="134">
        <v>0.33148378297386499</v>
      </c>
      <c r="N172" s="134">
        <v>0.33148378297386499</v>
      </c>
      <c r="O172" s="134">
        <v>0.33148378297386499</v>
      </c>
      <c r="P172" s="134">
        <v>0.33148378297386499</v>
      </c>
      <c r="Q172" s="134">
        <v>0.33148378297386499</v>
      </c>
      <c r="R172" s="134">
        <v>0.33148378297386499</v>
      </c>
      <c r="S172" s="134">
        <v>0.33148378297386499</v>
      </c>
      <c r="T172" s="134">
        <v>0.33148378297386499</v>
      </c>
      <c r="U172" s="134">
        <v>0.33148378297386499</v>
      </c>
      <c r="V172" s="134">
        <v>0.33148378297386499</v>
      </c>
      <c r="W172" s="134">
        <v>0.33148378297386499</v>
      </c>
      <c r="X172" s="134">
        <v>0.33148378297386499</v>
      </c>
      <c r="Y172" s="134">
        <v>0.33148378297386499</v>
      </c>
      <c r="Z172" s="134">
        <v>0.33148378297386499</v>
      </c>
      <c r="AA172" s="134">
        <v>0.33148378297386499</v>
      </c>
      <c r="AB172" s="134">
        <v>0.33148378297386499</v>
      </c>
      <c r="AC172" s="134">
        <v>0.33148378297386499</v>
      </c>
      <c r="AD172" s="134">
        <v>0.33148378297386499</v>
      </c>
      <c r="AE172" s="134">
        <v>0.33148378297386499</v>
      </c>
      <c r="AF172" s="134">
        <v>0.33148378297386499</v>
      </c>
      <c r="AG172" s="134">
        <v>0.33148378297386499</v>
      </c>
      <c r="AH172" s="134">
        <v>0.33148378297386499</v>
      </c>
      <c r="AI172" s="134">
        <v>0.33148378297386499</v>
      </c>
      <c r="AJ172" s="134">
        <v>0.33148378297386499</v>
      </c>
      <c r="AK172" s="134">
        <v>0.33148378297386499</v>
      </c>
      <c r="AL172" s="134">
        <v>0.33148378297386499</v>
      </c>
      <c r="AM172" s="134">
        <v>0.33148378297386499</v>
      </c>
      <c r="AN172" s="134">
        <v>0.33148378297386499</v>
      </c>
      <c r="AO172" s="134">
        <v>0.33148378297386499</v>
      </c>
      <c r="AP172" s="134">
        <v>0.33148378297386499</v>
      </c>
      <c r="AQ172" s="134">
        <v>0.33148378297386499</v>
      </c>
      <c r="AR172" s="134">
        <v>0.33148378297386499</v>
      </c>
      <c r="AS172" s="134">
        <v>0.33148378297386499</v>
      </c>
      <c r="AT172" s="134">
        <v>0.33148378297386499</v>
      </c>
      <c r="AU172" s="134">
        <v>0.33148378297386499</v>
      </c>
      <c r="AV172" s="134">
        <v>0.33148378297386499</v>
      </c>
      <c r="AW172" s="134">
        <v>0.33148378297386499</v>
      </c>
      <c r="AX172" s="134">
        <v>0.33148378297386499</v>
      </c>
      <c r="AY172" s="134">
        <v>0.33148378297386499</v>
      </c>
    </row>
    <row r="174" spans="1:52">
      <c r="A174" s="102" t="s">
        <v>272</v>
      </c>
    </row>
    <row r="175" spans="1:52">
      <c r="A175" s="135" t="s">
        <v>125</v>
      </c>
      <c r="B175" s="135" t="s">
        <v>298</v>
      </c>
      <c r="C175" s="124" t="s">
        <v>293</v>
      </c>
      <c r="D175" s="124">
        <f t="shared" ref="D175:AY175" si="1">SUM(D95:D98)</f>
        <v>3443.3807225399341</v>
      </c>
      <c r="E175" s="124">
        <f t="shared" si="1"/>
        <v>3512.2468907031034</v>
      </c>
      <c r="F175" s="124">
        <f t="shared" si="1"/>
        <v>5514.0415196600252</v>
      </c>
      <c r="G175" s="124">
        <f t="shared" si="1"/>
        <v>7873.4014752988278</v>
      </c>
      <c r="H175" s="124">
        <f t="shared" si="1"/>
        <v>11223.235304106593</v>
      </c>
      <c r="I175" s="124">
        <f t="shared" si="1"/>
        <v>14639.442887651963</v>
      </c>
      <c r="J175" s="124">
        <f t="shared" si="1"/>
        <v>17646.180256376905</v>
      </c>
      <c r="K175" s="124">
        <f t="shared" si="1"/>
        <v>20774.329007916807</v>
      </c>
      <c r="L175" s="124">
        <f t="shared" si="1"/>
        <v>23662.522499244405</v>
      </c>
      <c r="M175" s="124">
        <f t="shared" si="1"/>
        <v>26223.720522928714</v>
      </c>
      <c r="N175" s="124">
        <f t="shared" si="1"/>
        <v>29267.301588904247</v>
      </c>
      <c r="O175" s="124">
        <f t="shared" si="1"/>
        <v>32433.403979407969</v>
      </c>
      <c r="P175" s="124">
        <f t="shared" si="1"/>
        <v>34745.630720051195</v>
      </c>
      <c r="Q175" s="124">
        <f t="shared" si="1"/>
        <v>36741.272309151376</v>
      </c>
      <c r="R175" s="124">
        <f t="shared" si="1"/>
        <v>37810.204842804014</v>
      </c>
      <c r="S175" s="124">
        <f t="shared" si="1"/>
        <v>38816.112655544057</v>
      </c>
      <c r="T175" s="124">
        <f t="shared" si="1"/>
        <v>39140.207169747409</v>
      </c>
      <c r="U175" s="124">
        <f t="shared" si="1"/>
        <v>39140.207169747409</v>
      </c>
      <c r="V175" s="124">
        <f t="shared" si="1"/>
        <v>39140.207169747409</v>
      </c>
      <c r="W175" s="124">
        <f t="shared" si="1"/>
        <v>39140.207169747409</v>
      </c>
      <c r="X175" s="124">
        <f t="shared" si="1"/>
        <v>39140.207169747409</v>
      </c>
      <c r="Y175" s="124">
        <f t="shared" si="1"/>
        <v>39140.207169747409</v>
      </c>
      <c r="Z175" s="124">
        <f t="shared" si="1"/>
        <v>39140.207169747409</v>
      </c>
      <c r="AA175" s="124">
        <f t="shared" si="1"/>
        <v>39140.207169747409</v>
      </c>
      <c r="AB175" s="124">
        <f t="shared" si="1"/>
        <v>39140.207169747409</v>
      </c>
      <c r="AC175" s="124">
        <f t="shared" si="1"/>
        <v>39140.207169747409</v>
      </c>
      <c r="AD175" s="124">
        <f t="shared" si="1"/>
        <v>39140.207169747409</v>
      </c>
      <c r="AE175" s="124">
        <f t="shared" si="1"/>
        <v>39140.207169747409</v>
      </c>
      <c r="AF175" s="124">
        <f t="shared" si="1"/>
        <v>39140.207169747409</v>
      </c>
      <c r="AG175" s="124">
        <f t="shared" si="1"/>
        <v>39140.207169747409</v>
      </c>
      <c r="AH175" s="124">
        <f t="shared" si="1"/>
        <v>39140.207169747409</v>
      </c>
      <c r="AI175" s="124">
        <f t="shared" si="1"/>
        <v>39140.207169747409</v>
      </c>
      <c r="AJ175" s="124">
        <f t="shared" si="1"/>
        <v>39140.207169747409</v>
      </c>
      <c r="AK175" s="124">
        <f t="shared" si="1"/>
        <v>38182.587668864842</v>
      </c>
      <c r="AL175" s="124">
        <f t="shared" si="1"/>
        <v>38182.587668864842</v>
      </c>
      <c r="AM175" s="124">
        <f t="shared" si="1"/>
        <v>38182.587668864842</v>
      </c>
      <c r="AN175" s="124">
        <f t="shared" si="1"/>
        <v>38182.587668864842</v>
      </c>
      <c r="AO175" s="124">
        <f t="shared" si="1"/>
        <v>39140.207169747409</v>
      </c>
      <c r="AP175" s="124">
        <f t="shared" si="1"/>
        <v>39140.207169747409</v>
      </c>
      <c r="AQ175" s="124">
        <f t="shared" si="1"/>
        <v>39140.207169747409</v>
      </c>
      <c r="AR175" s="124">
        <f t="shared" si="1"/>
        <v>39140.207169747409</v>
      </c>
      <c r="AS175" s="124">
        <f t="shared" si="1"/>
        <v>39140.207169747409</v>
      </c>
      <c r="AT175" s="124">
        <f t="shared" si="1"/>
        <v>39051.656413524106</v>
      </c>
      <c r="AU175" s="124">
        <f t="shared" si="1"/>
        <v>39051.656413524106</v>
      </c>
      <c r="AV175" s="124">
        <f t="shared" si="1"/>
        <v>38877.865865130843</v>
      </c>
      <c r="AW175" s="124">
        <f t="shared" si="1"/>
        <v>38877.865865130843</v>
      </c>
      <c r="AX175" s="124">
        <f t="shared" si="1"/>
        <v>38966.416621354154</v>
      </c>
      <c r="AY175" s="124">
        <f t="shared" si="1"/>
        <v>38966.416621354147</v>
      </c>
    </row>
    <row r="176" spans="1:52">
      <c r="A176" s="125"/>
      <c r="B176" s="136" t="s">
        <v>299</v>
      </c>
      <c r="C176" s="125" t="s">
        <v>293</v>
      </c>
      <c r="D176" s="125">
        <v>528</v>
      </c>
      <c r="E176" s="125">
        <v>468</v>
      </c>
      <c r="F176" s="125">
        <v>521</v>
      </c>
      <c r="G176" s="125">
        <v>410</v>
      </c>
      <c r="H176" s="125">
        <v>557</v>
      </c>
      <c r="I176" s="125">
        <v>561</v>
      </c>
      <c r="J176" s="125">
        <v>505</v>
      </c>
      <c r="K176" s="125">
        <v>411</v>
      </c>
      <c r="L176" s="125">
        <v>524</v>
      </c>
      <c r="M176" s="125">
        <v>422</v>
      </c>
      <c r="N176" s="125">
        <v>496</v>
      </c>
      <c r="O176" s="125">
        <v>559</v>
      </c>
      <c r="P176" s="125">
        <v>530</v>
      </c>
      <c r="Q176" s="125">
        <v>454</v>
      </c>
      <c r="R176" s="125">
        <v>508</v>
      </c>
      <c r="S176" s="125">
        <v>443</v>
      </c>
      <c r="T176" s="125">
        <v>490</v>
      </c>
      <c r="U176" s="125">
        <v>495</v>
      </c>
      <c r="V176" s="125">
        <v>620</v>
      </c>
      <c r="W176" s="125">
        <v>460</v>
      </c>
      <c r="X176" s="125">
        <v>485</v>
      </c>
      <c r="Y176" s="125">
        <v>568</v>
      </c>
      <c r="Z176" s="125">
        <v>532</v>
      </c>
      <c r="AA176" s="125">
        <v>511</v>
      </c>
      <c r="AB176" s="125">
        <v>451</v>
      </c>
      <c r="AC176" s="125">
        <v>495</v>
      </c>
      <c r="AD176" s="125">
        <v>433</v>
      </c>
      <c r="AE176" s="125">
        <v>500</v>
      </c>
      <c r="AF176" s="125">
        <v>560</v>
      </c>
      <c r="AG176" s="125">
        <v>551</v>
      </c>
      <c r="AH176" s="125">
        <v>546</v>
      </c>
      <c r="AI176" s="125">
        <v>478</v>
      </c>
      <c r="AJ176" s="125">
        <v>514</v>
      </c>
      <c r="AK176" s="125">
        <v>512</v>
      </c>
      <c r="AL176" s="125">
        <v>531</v>
      </c>
      <c r="AM176" s="125">
        <v>490</v>
      </c>
      <c r="AN176" s="125">
        <v>454</v>
      </c>
      <c r="AO176" s="125">
        <v>505</v>
      </c>
      <c r="AP176" s="125">
        <v>583</v>
      </c>
      <c r="AQ176" s="125">
        <v>514</v>
      </c>
      <c r="AR176" s="125">
        <v>573</v>
      </c>
      <c r="AS176" s="125">
        <v>588</v>
      </c>
      <c r="AT176" s="125">
        <v>534</v>
      </c>
      <c r="AU176" s="125">
        <v>599</v>
      </c>
      <c r="AV176" s="125">
        <v>479</v>
      </c>
      <c r="AW176" s="125">
        <v>563</v>
      </c>
      <c r="AX176" s="125">
        <v>550</v>
      </c>
      <c r="AY176" s="125">
        <v>552</v>
      </c>
    </row>
    <row r="177" spans="1:51">
      <c r="A177" s="135" t="s">
        <v>133</v>
      </c>
      <c r="B177" s="135" t="s">
        <v>298</v>
      </c>
      <c r="C177" s="124" t="s">
        <v>293</v>
      </c>
      <c r="D177" s="124">
        <f t="shared" ref="D177:AY177" si="2">SUM(D100:D107)</f>
        <v>1590</v>
      </c>
      <c r="E177" s="124">
        <f t="shared" si="2"/>
        <v>2200.5145543767621</v>
      </c>
      <c r="F177" s="124">
        <f t="shared" si="2"/>
        <v>1768.5145543767621</v>
      </c>
      <c r="G177" s="124">
        <f t="shared" si="2"/>
        <v>1261.74495503869</v>
      </c>
      <c r="H177" s="124">
        <f t="shared" si="2"/>
        <v>793.97535570061802</v>
      </c>
      <c r="I177" s="124">
        <f t="shared" si="2"/>
        <v>214.20575636254591</v>
      </c>
      <c r="J177" s="124">
        <f t="shared" si="2"/>
        <v>132.23040066192792</v>
      </c>
      <c r="K177" s="124">
        <f t="shared" si="2"/>
        <v>0</v>
      </c>
      <c r="L177" s="124">
        <f t="shared" si="2"/>
        <v>132.23040066192792</v>
      </c>
      <c r="M177" s="124">
        <f t="shared" si="2"/>
        <v>132.23040066192792</v>
      </c>
      <c r="N177" s="124">
        <f t="shared" si="2"/>
        <v>132.23040066192792</v>
      </c>
      <c r="O177" s="124">
        <f t="shared" si="2"/>
        <v>132.23040066192792</v>
      </c>
      <c r="P177" s="124">
        <f t="shared" si="2"/>
        <v>264.46080132385583</v>
      </c>
      <c r="Q177" s="124">
        <f t="shared" si="2"/>
        <v>0</v>
      </c>
      <c r="R177" s="124">
        <f t="shared" si="2"/>
        <v>132.23040066192792</v>
      </c>
      <c r="S177" s="124">
        <f t="shared" si="2"/>
        <v>132.23040066192792</v>
      </c>
      <c r="T177" s="124">
        <f t="shared" si="2"/>
        <v>264.46080132385583</v>
      </c>
      <c r="U177" s="124">
        <f t="shared" si="2"/>
        <v>0</v>
      </c>
      <c r="V177" s="124">
        <f t="shared" si="2"/>
        <v>132.23040066192792</v>
      </c>
      <c r="W177" s="124">
        <f t="shared" si="2"/>
        <v>0</v>
      </c>
      <c r="X177" s="124">
        <f t="shared" si="2"/>
        <v>264.46080132385583</v>
      </c>
      <c r="Y177" s="124">
        <f t="shared" si="2"/>
        <v>0</v>
      </c>
      <c r="Z177" s="124">
        <f t="shared" si="2"/>
        <v>264.46080132385583</v>
      </c>
      <c r="AA177" s="124">
        <f t="shared" si="2"/>
        <v>0</v>
      </c>
      <c r="AB177" s="124">
        <f t="shared" si="2"/>
        <v>132.23040066192792</v>
      </c>
      <c r="AC177" s="124">
        <f t="shared" si="2"/>
        <v>132.23040066192792</v>
      </c>
      <c r="AD177" s="124">
        <f t="shared" si="2"/>
        <v>132.23040066192792</v>
      </c>
      <c r="AE177" s="124">
        <f t="shared" si="2"/>
        <v>132.23040066192792</v>
      </c>
      <c r="AF177" s="124">
        <f t="shared" si="2"/>
        <v>264.46080132385583</v>
      </c>
      <c r="AG177" s="124">
        <f t="shared" si="2"/>
        <v>0</v>
      </c>
      <c r="AH177" s="124">
        <f t="shared" si="2"/>
        <v>264.46080132385583</v>
      </c>
      <c r="AI177" s="124">
        <f t="shared" si="2"/>
        <v>0</v>
      </c>
      <c r="AJ177" s="124">
        <f t="shared" si="2"/>
        <v>264.46080132385583</v>
      </c>
      <c r="AK177" s="124">
        <f t="shared" si="2"/>
        <v>0</v>
      </c>
      <c r="AL177" s="124">
        <f t="shared" si="2"/>
        <v>264.46080132385583</v>
      </c>
      <c r="AM177" s="124">
        <f t="shared" si="2"/>
        <v>0</v>
      </c>
      <c r="AN177" s="124">
        <f t="shared" si="2"/>
        <v>264.46080132385583</v>
      </c>
      <c r="AO177" s="124">
        <f t="shared" si="2"/>
        <v>0</v>
      </c>
      <c r="AP177" s="124">
        <f t="shared" si="2"/>
        <v>264.46080132385583</v>
      </c>
      <c r="AQ177" s="124">
        <f t="shared" si="2"/>
        <v>0</v>
      </c>
      <c r="AR177" s="124">
        <f t="shared" si="2"/>
        <v>264.46080132385583</v>
      </c>
      <c r="AS177" s="124">
        <f t="shared" si="2"/>
        <v>0</v>
      </c>
      <c r="AT177" s="124">
        <f t="shared" si="2"/>
        <v>264.46080132385583</v>
      </c>
      <c r="AU177" s="124">
        <f t="shared" si="2"/>
        <v>0</v>
      </c>
      <c r="AV177" s="124">
        <f t="shared" si="2"/>
        <v>132.23040066192792</v>
      </c>
      <c r="AW177" s="124">
        <f t="shared" si="2"/>
        <v>132.23040066192792</v>
      </c>
      <c r="AX177" s="124">
        <f t="shared" si="2"/>
        <v>0</v>
      </c>
      <c r="AY177" s="124">
        <f t="shared" si="2"/>
        <v>264.46080132385583</v>
      </c>
    </row>
    <row r="178" spans="1:51">
      <c r="A178" s="125"/>
      <c r="B178" s="136" t="s">
        <v>299</v>
      </c>
      <c r="C178" s="125" t="s">
        <v>293</v>
      </c>
      <c r="D178" s="125">
        <v>662</v>
      </c>
      <c r="E178" s="125">
        <v>662</v>
      </c>
      <c r="F178" s="125">
        <v>639</v>
      </c>
      <c r="G178" s="125">
        <v>600</v>
      </c>
      <c r="H178" s="125">
        <v>712</v>
      </c>
      <c r="I178" s="125">
        <v>214.20575636254591</v>
      </c>
      <c r="J178" s="125">
        <v>132.23040066192792</v>
      </c>
      <c r="K178" s="125">
        <v>0</v>
      </c>
      <c r="L178" s="125">
        <v>132.23040066192792</v>
      </c>
      <c r="M178" s="125">
        <v>132.23040066192792</v>
      </c>
      <c r="N178" s="125">
        <v>132.23040066192792</v>
      </c>
      <c r="O178" s="125">
        <v>132.23040066192792</v>
      </c>
      <c r="P178" s="125">
        <v>264.46080132385583</v>
      </c>
      <c r="Q178" s="125">
        <v>0</v>
      </c>
      <c r="R178" s="125">
        <v>132.23040066192792</v>
      </c>
      <c r="S178" s="125">
        <v>132.23040066192792</v>
      </c>
      <c r="T178" s="125">
        <v>264.46080132385583</v>
      </c>
      <c r="U178" s="125">
        <v>0</v>
      </c>
      <c r="V178" s="125">
        <v>132.23040066192792</v>
      </c>
      <c r="W178" s="125">
        <v>0</v>
      </c>
      <c r="X178" s="125">
        <v>264.46080132385583</v>
      </c>
      <c r="Y178" s="125">
        <v>0</v>
      </c>
      <c r="Z178" s="125">
        <v>264.46080132385583</v>
      </c>
      <c r="AA178" s="125">
        <v>0</v>
      </c>
      <c r="AB178" s="125">
        <v>132.23040066192792</v>
      </c>
      <c r="AC178" s="125">
        <v>132.23040066192792</v>
      </c>
      <c r="AD178" s="125">
        <v>132.23040066192792</v>
      </c>
      <c r="AE178" s="125">
        <v>132.23040066192792</v>
      </c>
      <c r="AF178" s="125">
        <v>264.46080132385583</v>
      </c>
      <c r="AG178" s="125">
        <v>0</v>
      </c>
      <c r="AH178" s="125">
        <v>264.46080132385583</v>
      </c>
      <c r="AI178" s="125">
        <v>0</v>
      </c>
      <c r="AJ178" s="125">
        <v>264.46080132385583</v>
      </c>
      <c r="AK178" s="125">
        <v>0</v>
      </c>
      <c r="AL178" s="125">
        <v>264.46080132385583</v>
      </c>
      <c r="AM178" s="125">
        <v>0</v>
      </c>
      <c r="AN178" s="125">
        <v>264.46080132385583</v>
      </c>
      <c r="AO178" s="125">
        <v>0</v>
      </c>
      <c r="AP178" s="125">
        <v>264.46080132385583</v>
      </c>
      <c r="AQ178" s="125">
        <v>0</v>
      </c>
      <c r="AR178" s="125">
        <v>264.46080132385583</v>
      </c>
      <c r="AS178" s="125">
        <v>0</v>
      </c>
      <c r="AT178" s="125">
        <v>264.46080132385583</v>
      </c>
      <c r="AU178" s="125">
        <v>0</v>
      </c>
      <c r="AV178" s="125">
        <v>132.23040066192792</v>
      </c>
      <c r="AW178" s="125">
        <v>132.23040066192792</v>
      </c>
      <c r="AX178" s="125">
        <v>0</v>
      </c>
      <c r="AY178" s="125">
        <v>264.46080132385583</v>
      </c>
    </row>
    <row r="179" spans="1:51">
      <c r="A179" s="135" t="s">
        <v>134</v>
      </c>
      <c r="B179" s="135" t="s">
        <v>298</v>
      </c>
      <c r="C179" s="124" t="s">
        <v>293</v>
      </c>
      <c r="D179" s="124">
        <f t="shared" ref="D179:AY179" si="3">SUM(D109:D120)</f>
        <v>33059.256110781513</v>
      </c>
      <c r="E179" s="124">
        <f t="shared" si="3"/>
        <v>34640.418766620322</v>
      </c>
      <c r="F179" s="124">
        <f t="shared" si="3"/>
        <v>34525.834045400639</v>
      </c>
      <c r="G179" s="124">
        <f t="shared" si="3"/>
        <v>33674.075111599348</v>
      </c>
      <c r="H179" s="124">
        <f t="shared" si="3"/>
        <v>31500.082918579876</v>
      </c>
      <c r="I179" s="124">
        <f t="shared" si="3"/>
        <v>29163.002573562266</v>
      </c>
      <c r="J179" s="124">
        <f t="shared" si="3"/>
        <v>26613.088668577562</v>
      </c>
      <c r="K179" s="124">
        <f t="shared" si="3"/>
        <v>23784.231639544963</v>
      </c>
      <c r="L179" s="124">
        <f t="shared" si="3"/>
        <v>20820.002239602138</v>
      </c>
      <c r="M179" s="124">
        <f t="shared" si="3"/>
        <v>18387.566510918845</v>
      </c>
      <c r="N179" s="124">
        <f t="shared" si="3"/>
        <v>15426.327869453073</v>
      </c>
      <c r="O179" s="124">
        <f t="shared" si="3"/>
        <v>12356.665459750315</v>
      </c>
      <c r="P179" s="124">
        <f t="shared" si="3"/>
        <v>10000.936567507739</v>
      </c>
      <c r="Q179" s="124">
        <f t="shared" si="3"/>
        <v>8301.4645429119701</v>
      </c>
      <c r="R179" s="124">
        <f t="shared" si="3"/>
        <v>7016.9995407168435</v>
      </c>
      <c r="S179" s="124">
        <f t="shared" si="3"/>
        <v>6079.9444304688222</v>
      </c>
      <c r="T179" s="124">
        <f t="shared" si="3"/>
        <v>5341.5585136893797</v>
      </c>
      <c r="U179" s="124">
        <f t="shared" si="3"/>
        <v>4402.784411766952</v>
      </c>
      <c r="V179" s="124">
        <f t="shared" si="3"/>
        <v>3685.356718201268</v>
      </c>
      <c r="W179" s="124">
        <f t="shared" si="3"/>
        <v>2955.4357165382826</v>
      </c>
      <c r="X179" s="124">
        <f t="shared" si="3"/>
        <v>2204.311646080946</v>
      </c>
      <c r="Y179" s="124">
        <f t="shared" si="3"/>
        <v>1423.7185341219447</v>
      </c>
      <c r="Z179" s="124">
        <f t="shared" si="3"/>
        <v>790.06794698312569</v>
      </c>
      <c r="AA179" s="124">
        <f t="shared" si="3"/>
        <v>346.26274704653179</v>
      </c>
      <c r="AB179" s="124">
        <f t="shared" si="3"/>
        <v>370.87408247310373</v>
      </c>
      <c r="AC179" s="124">
        <f t="shared" si="3"/>
        <v>360.51362147127173</v>
      </c>
      <c r="AD179" s="124">
        <f t="shared" si="3"/>
        <v>360.99085903796123</v>
      </c>
      <c r="AE179" s="124">
        <f t="shared" si="3"/>
        <v>376.78485566801214</v>
      </c>
      <c r="AF179" s="124">
        <f t="shared" si="3"/>
        <v>371.59201607599778</v>
      </c>
      <c r="AG179" s="124">
        <f t="shared" si="3"/>
        <v>339.02843040516342</v>
      </c>
      <c r="AH179" s="124">
        <f t="shared" si="3"/>
        <v>302.25359039462614</v>
      </c>
      <c r="AI179" s="124">
        <f t="shared" si="3"/>
        <v>309.9989367348619</v>
      </c>
      <c r="AJ179" s="124">
        <f t="shared" si="3"/>
        <v>281.68904752482109</v>
      </c>
      <c r="AK179" s="124">
        <f t="shared" si="3"/>
        <v>289.95301445416465</v>
      </c>
      <c r="AL179" s="124">
        <f t="shared" si="3"/>
        <v>285.36211978206683</v>
      </c>
      <c r="AM179" s="124">
        <f t="shared" si="3"/>
        <v>287.76774986280805</v>
      </c>
      <c r="AN179" s="124">
        <f t="shared" si="3"/>
        <v>280.64056083106317</v>
      </c>
      <c r="AO179" s="124">
        <f t="shared" si="3"/>
        <v>280.96498952170469</v>
      </c>
      <c r="AP179" s="124">
        <f t="shared" si="3"/>
        <v>280.64056083106317</v>
      </c>
      <c r="AQ179" s="124">
        <f t="shared" si="3"/>
        <v>288.92060031307744</v>
      </c>
      <c r="AR179" s="124">
        <f t="shared" si="3"/>
        <v>280.64056083106317</v>
      </c>
      <c r="AS179" s="124">
        <f t="shared" si="3"/>
        <v>297.53917867039792</v>
      </c>
      <c r="AT179" s="124">
        <f t="shared" si="3"/>
        <v>283.34169832835249</v>
      </c>
      <c r="AU179" s="124">
        <f t="shared" si="3"/>
        <v>326.19511931263634</v>
      </c>
      <c r="AV179" s="124">
        <f t="shared" si="3"/>
        <v>313.4429465263421</v>
      </c>
      <c r="AW179" s="124">
        <f t="shared" si="3"/>
        <v>300.24204605235383</v>
      </c>
      <c r="AX179" s="124">
        <f t="shared" si="3"/>
        <v>312.66951949939727</v>
      </c>
      <c r="AY179" s="124">
        <f t="shared" si="3"/>
        <v>335.28742695441321</v>
      </c>
    </row>
    <row r="180" spans="1:51">
      <c r="A180" s="125"/>
      <c r="B180" s="136" t="s">
        <v>299</v>
      </c>
      <c r="C180" s="125" t="s">
        <v>293</v>
      </c>
      <c r="D180" s="125">
        <v>1040</v>
      </c>
      <c r="E180" s="125">
        <v>973</v>
      </c>
      <c r="F180" s="125">
        <v>1003</v>
      </c>
      <c r="G180" s="125">
        <v>1001</v>
      </c>
      <c r="H180" s="125">
        <v>933</v>
      </c>
      <c r="I180" s="125">
        <v>1146.0194281454219</v>
      </c>
      <c r="J180" s="125">
        <v>943.48871084474877</v>
      </c>
      <c r="K180" s="125">
        <v>1099</v>
      </c>
      <c r="L180" s="125">
        <v>861.19536576024927</v>
      </c>
      <c r="M180" s="125">
        <v>976.45810792032603</v>
      </c>
      <c r="N180" s="125">
        <v>1009.850842587257</v>
      </c>
      <c r="O180" s="125">
        <v>948.10740051471464</v>
      </c>
      <c r="P180" s="125">
        <v>1111.4998902885991</v>
      </c>
      <c r="Q180" s="125">
        <v>883</v>
      </c>
      <c r="R180" s="125">
        <v>1248.5414857819749</v>
      </c>
      <c r="S180" s="125">
        <v>1060.4928566595204</v>
      </c>
      <c r="T180" s="125">
        <v>1254.9207913181876</v>
      </c>
      <c r="U180" s="125">
        <v>1050</v>
      </c>
      <c r="V180" s="125">
        <v>1090.6849997833858</v>
      </c>
      <c r="W180" s="125">
        <v>1102</v>
      </c>
      <c r="X180" s="125">
        <v>1157.5711843533529</v>
      </c>
      <c r="Y180" s="125">
        <v>1008</v>
      </c>
      <c r="Z180" s="125">
        <v>790.06794698312569</v>
      </c>
      <c r="AA180" s="125">
        <v>346.26274704653179</v>
      </c>
      <c r="AB180" s="125">
        <v>370.87408247310373</v>
      </c>
      <c r="AC180" s="125">
        <v>360.51362147127173</v>
      </c>
      <c r="AD180" s="125">
        <v>360.99085903796123</v>
      </c>
      <c r="AE180" s="125">
        <v>376.78485566801214</v>
      </c>
      <c r="AF180" s="125">
        <v>371.59201607599778</v>
      </c>
      <c r="AG180" s="125">
        <v>339.02843040516342</v>
      </c>
      <c r="AH180" s="125">
        <v>302.25359039462614</v>
      </c>
      <c r="AI180" s="125">
        <v>309.9989367348619</v>
      </c>
      <c r="AJ180" s="125">
        <v>281.68904752482109</v>
      </c>
      <c r="AK180" s="125">
        <v>289.95301445416465</v>
      </c>
      <c r="AL180" s="125">
        <v>285.36211978206683</v>
      </c>
      <c r="AM180" s="125">
        <v>287.76774986280805</v>
      </c>
      <c r="AN180" s="125">
        <v>280.64056083106317</v>
      </c>
      <c r="AO180" s="125">
        <v>280.96498952170469</v>
      </c>
      <c r="AP180" s="125">
        <v>280.64056083106317</v>
      </c>
      <c r="AQ180" s="125">
        <v>288.92060031307744</v>
      </c>
      <c r="AR180" s="125">
        <v>280.64056083106317</v>
      </c>
      <c r="AS180" s="125">
        <v>297.53917867039792</v>
      </c>
      <c r="AT180" s="125">
        <v>283.34169832835249</v>
      </c>
      <c r="AU180" s="125">
        <v>326.19511931263634</v>
      </c>
      <c r="AV180" s="125">
        <v>313.4429465263421</v>
      </c>
      <c r="AW180" s="125">
        <v>300.24204605235383</v>
      </c>
      <c r="AX180" s="125">
        <v>312.66951949939727</v>
      </c>
      <c r="AY180" s="125">
        <v>335.28742695441321</v>
      </c>
    </row>
    <row r="181" spans="1:51">
      <c r="A181" s="135" t="s">
        <v>123</v>
      </c>
      <c r="B181" s="135" t="s">
        <v>298</v>
      </c>
      <c r="C181" s="124" t="s">
        <v>293</v>
      </c>
      <c r="D181" s="124">
        <f t="shared" ref="D181:AY181" si="4">(1-D172)*SUM(D122:D169)</f>
        <v>5286.2005108397443</v>
      </c>
      <c r="E181" s="124">
        <f t="shared" si="4"/>
        <v>3774.9906031025098</v>
      </c>
      <c r="F181" s="124">
        <f t="shared" si="4"/>
        <v>2802.1591806030629</v>
      </c>
      <c r="G181" s="124">
        <f t="shared" si="4"/>
        <v>2133.0871441528475</v>
      </c>
      <c r="H181" s="124">
        <f t="shared" si="4"/>
        <v>1659.7295049631575</v>
      </c>
      <c r="I181" s="124">
        <f t="shared" si="4"/>
        <v>1325.9008250689647</v>
      </c>
      <c r="J181" s="124">
        <f t="shared" si="4"/>
        <v>1075.3087859229177</v>
      </c>
      <c r="K181" s="124">
        <f t="shared" si="4"/>
        <v>963.62558303146261</v>
      </c>
      <c r="L181" s="124">
        <f t="shared" si="4"/>
        <v>926.05865379069326</v>
      </c>
      <c r="M181" s="124">
        <f t="shared" si="4"/>
        <v>839.97897144100909</v>
      </c>
      <c r="N181" s="124">
        <f t="shared" si="4"/>
        <v>784.93172530698371</v>
      </c>
      <c r="O181" s="124">
        <f t="shared" si="4"/>
        <v>720.46003417185511</v>
      </c>
      <c r="P181" s="124">
        <f t="shared" si="4"/>
        <v>661.14376076518238</v>
      </c>
      <c r="Q181" s="124">
        <f t="shared" si="4"/>
        <v>639.94593835713863</v>
      </c>
      <c r="R181" s="124">
        <f t="shared" si="4"/>
        <v>695.63472164710186</v>
      </c>
      <c r="S181" s="124">
        <f t="shared" si="4"/>
        <v>649.60557344511619</v>
      </c>
      <c r="T181" s="124">
        <f t="shared" si="4"/>
        <v>637.58530484990183</v>
      </c>
      <c r="U181" s="124">
        <f t="shared" si="4"/>
        <v>670.71148455746481</v>
      </c>
      <c r="V181" s="124">
        <f t="shared" si="4"/>
        <v>727.56676389713084</v>
      </c>
      <c r="W181" s="124">
        <f t="shared" si="4"/>
        <v>707.62511203114821</v>
      </c>
      <c r="X181" s="124">
        <f t="shared" si="4"/>
        <v>760.2663170968633</v>
      </c>
      <c r="Y181" s="124">
        <f t="shared" si="4"/>
        <v>754.96499734239615</v>
      </c>
      <c r="Z181" s="124">
        <f t="shared" si="4"/>
        <v>698.32152775593113</v>
      </c>
      <c r="AA181" s="124">
        <f t="shared" si="4"/>
        <v>747.95616359761982</v>
      </c>
      <c r="AB181" s="124">
        <f t="shared" si="4"/>
        <v>727.06181958641491</v>
      </c>
      <c r="AC181" s="124">
        <f t="shared" si="4"/>
        <v>728.02428311885012</v>
      </c>
      <c r="AD181" s="124">
        <f t="shared" si="4"/>
        <v>759.87664942202355</v>
      </c>
      <c r="AE181" s="124">
        <f t="shared" si="4"/>
        <v>749.40404817277727</v>
      </c>
      <c r="AF181" s="124">
        <f t="shared" si="4"/>
        <v>683.73180046831271</v>
      </c>
      <c r="AG181" s="124">
        <f t="shared" si="4"/>
        <v>609.56655260904097</v>
      </c>
      <c r="AH181" s="124">
        <f t="shared" si="4"/>
        <v>625.18689333424584</v>
      </c>
      <c r="AI181" s="124">
        <f t="shared" si="4"/>
        <v>568.09324045826907</v>
      </c>
      <c r="AJ181" s="124">
        <f t="shared" si="4"/>
        <v>584.75950346417119</v>
      </c>
      <c r="AK181" s="124">
        <f t="shared" si="4"/>
        <v>575.50086790914543</v>
      </c>
      <c r="AL181" s="124">
        <f t="shared" si="4"/>
        <v>580.35239550640404</v>
      </c>
      <c r="AM181" s="124">
        <f t="shared" si="4"/>
        <v>565.97871662900354</v>
      </c>
      <c r="AN181" s="124">
        <f t="shared" si="4"/>
        <v>566.63300456736556</v>
      </c>
      <c r="AO181" s="124">
        <f t="shared" si="4"/>
        <v>565.97871662900354</v>
      </c>
      <c r="AP181" s="124">
        <f t="shared" si="4"/>
        <v>582.67739377599287</v>
      </c>
      <c r="AQ181" s="124">
        <f t="shared" si="4"/>
        <v>565.97871662900354</v>
      </c>
      <c r="AR181" s="124">
        <f t="shared" si="4"/>
        <v>600.05881541867234</v>
      </c>
      <c r="AS181" s="124">
        <f t="shared" si="4"/>
        <v>571.42620550811318</v>
      </c>
      <c r="AT181" s="124">
        <f t="shared" si="4"/>
        <v>657.85036365554356</v>
      </c>
      <c r="AU181" s="124">
        <f t="shared" si="4"/>
        <v>632.13256161564959</v>
      </c>
      <c r="AV181" s="124">
        <f t="shared" si="4"/>
        <v>605.50979302336248</v>
      </c>
      <c r="AW181" s="124">
        <f t="shared" si="4"/>
        <v>630.57276129733441</v>
      </c>
      <c r="AX181" s="124">
        <f t="shared" si="4"/>
        <v>676.18717354164812</v>
      </c>
      <c r="AY181" s="124">
        <f t="shared" si="4"/>
        <v>635.62953174771155</v>
      </c>
    </row>
    <row r="182" spans="1:51">
      <c r="A182" s="125"/>
      <c r="B182" s="136" t="s">
        <v>299</v>
      </c>
      <c r="C182" s="125" t="s">
        <v>293</v>
      </c>
      <c r="D182" s="125">
        <v>486</v>
      </c>
      <c r="E182" s="125">
        <v>430</v>
      </c>
      <c r="F182" s="125">
        <v>458</v>
      </c>
      <c r="G182" s="125">
        <v>497</v>
      </c>
      <c r="H182" s="125">
        <v>523</v>
      </c>
      <c r="I182" s="125">
        <v>564.01942814542178</v>
      </c>
      <c r="J182" s="125">
        <v>480.48871084474877</v>
      </c>
      <c r="K182" s="125">
        <v>425</v>
      </c>
      <c r="L182" s="125">
        <v>516.19536576024927</v>
      </c>
      <c r="M182" s="125">
        <v>512.45810792032603</v>
      </c>
      <c r="N182" s="125">
        <v>553.85084258725703</v>
      </c>
      <c r="O182" s="125">
        <v>578.10740051471464</v>
      </c>
      <c r="P182" s="125">
        <v>550.49989028859909</v>
      </c>
      <c r="Q182" s="125">
        <v>446</v>
      </c>
      <c r="R182" s="125">
        <v>570.54148578197498</v>
      </c>
      <c r="S182" s="125">
        <v>542.49285665952038</v>
      </c>
      <c r="T182" s="125">
        <v>480.9207913181877</v>
      </c>
      <c r="U182" s="125">
        <v>429</v>
      </c>
      <c r="V182" s="125">
        <v>515.68499978338593</v>
      </c>
      <c r="W182" s="125">
        <v>417</v>
      </c>
      <c r="X182" s="125">
        <v>477.57118435335298</v>
      </c>
      <c r="Y182" s="125">
        <v>557</v>
      </c>
      <c r="Z182" s="125">
        <v>426.11055914527412</v>
      </c>
      <c r="AA182" s="125">
        <v>507</v>
      </c>
      <c r="AB182" s="125">
        <v>484.66595488967022</v>
      </c>
      <c r="AC182" s="125">
        <v>437.9820554888812</v>
      </c>
      <c r="AD182" s="125">
        <v>485.49986263331516</v>
      </c>
      <c r="AE182" s="125">
        <v>573.26309475936785</v>
      </c>
      <c r="AF182" s="125">
        <v>618.53093492471226</v>
      </c>
      <c r="AG182" s="125">
        <v>521</v>
      </c>
      <c r="AH182" s="125">
        <v>622.02388281122228</v>
      </c>
      <c r="AI182" s="125">
        <v>540</v>
      </c>
      <c r="AJ182" s="125">
        <v>570.51579323302565</v>
      </c>
      <c r="AK182" s="125">
        <v>554</v>
      </c>
      <c r="AL182" s="125">
        <v>580.35239550640404</v>
      </c>
      <c r="AM182" s="125">
        <v>565</v>
      </c>
      <c r="AN182" s="125">
        <v>566.63300456736556</v>
      </c>
      <c r="AO182" s="125">
        <v>541</v>
      </c>
      <c r="AP182" s="125">
        <v>582.67739377599287</v>
      </c>
      <c r="AQ182" s="125">
        <v>515</v>
      </c>
      <c r="AR182" s="125">
        <v>591.91018904227337</v>
      </c>
      <c r="AS182" s="125">
        <v>434</v>
      </c>
      <c r="AT182" s="125">
        <v>558.89413297361853</v>
      </c>
      <c r="AU182" s="125">
        <v>573</v>
      </c>
      <c r="AV182" s="125">
        <v>508.88678968669745</v>
      </c>
      <c r="AW182" s="125">
        <v>465.71743826133979</v>
      </c>
      <c r="AX182" s="125">
        <v>572</v>
      </c>
      <c r="AY182" s="125">
        <v>635.62953174771155</v>
      </c>
    </row>
    <row r="184" spans="1:51">
      <c r="A184" s="102" t="s">
        <v>300</v>
      </c>
    </row>
    <row r="185" spans="1:51">
      <c r="A185" s="126" t="s">
        <v>125</v>
      </c>
      <c r="B185" s="123">
        <v>1</v>
      </c>
      <c r="C185" s="124">
        <v>0</v>
      </c>
      <c r="D185" s="124">
        <v>528</v>
      </c>
      <c r="E185" s="124">
        <v>468</v>
      </c>
      <c r="F185" s="124">
        <v>521</v>
      </c>
      <c r="G185" s="124">
        <v>410</v>
      </c>
      <c r="H185" s="124">
        <v>0</v>
      </c>
      <c r="I185" s="124">
        <v>0</v>
      </c>
      <c r="J185" s="124">
        <v>0</v>
      </c>
      <c r="K185" s="124">
        <v>0</v>
      </c>
      <c r="L185" s="124">
        <v>0</v>
      </c>
      <c r="M185" s="124">
        <v>0</v>
      </c>
      <c r="N185" s="124">
        <v>0</v>
      </c>
      <c r="O185" s="124">
        <v>0</v>
      </c>
      <c r="P185" s="124">
        <v>0</v>
      </c>
      <c r="Q185" s="124">
        <v>0</v>
      </c>
      <c r="R185" s="124">
        <v>0</v>
      </c>
      <c r="S185" s="124">
        <v>0</v>
      </c>
      <c r="T185" s="124">
        <v>0</v>
      </c>
      <c r="U185" s="124">
        <v>0</v>
      </c>
      <c r="V185" s="124">
        <v>0</v>
      </c>
      <c r="W185" s="124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24">
        <v>0</v>
      </c>
      <c r="AH185" s="124">
        <v>0</v>
      </c>
      <c r="AI185" s="124">
        <v>0</v>
      </c>
      <c r="AJ185" s="124">
        <v>0</v>
      </c>
      <c r="AK185" s="124">
        <v>0</v>
      </c>
      <c r="AL185" s="124">
        <v>0</v>
      </c>
      <c r="AM185" s="124">
        <v>0</v>
      </c>
      <c r="AN185" s="124">
        <v>0</v>
      </c>
      <c r="AO185" s="124">
        <v>0</v>
      </c>
      <c r="AP185" s="124">
        <v>0</v>
      </c>
      <c r="AQ185" s="124">
        <v>0</v>
      </c>
      <c r="AR185" s="124">
        <v>0</v>
      </c>
      <c r="AS185" s="124">
        <v>0</v>
      </c>
      <c r="AT185" s="124">
        <v>0</v>
      </c>
      <c r="AU185" s="124">
        <v>0</v>
      </c>
      <c r="AV185" s="124">
        <v>0</v>
      </c>
      <c r="AW185" s="124">
        <v>0</v>
      </c>
      <c r="AX185" s="124">
        <v>0</v>
      </c>
      <c r="AY185" s="124">
        <v>0</v>
      </c>
    </row>
    <row r="186" spans="1:51">
      <c r="A186" s="109"/>
      <c r="B186" s="120">
        <v>2</v>
      </c>
      <c r="C186" s="106">
        <v>0</v>
      </c>
      <c r="D186" s="106">
        <v>0</v>
      </c>
      <c r="E186" s="106">
        <v>0</v>
      </c>
      <c r="F186" s="106">
        <v>0</v>
      </c>
      <c r="G186" s="106">
        <v>0</v>
      </c>
      <c r="H186" s="106">
        <v>557</v>
      </c>
      <c r="I186" s="106">
        <v>561</v>
      </c>
      <c r="J186" s="106">
        <v>505</v>
      </c>
      <c r="K186" s="106">
        <v>0</v>
      </c>
      <c r="L186" s="106">
        <v>0</v>
      </c>
      <c r="M186" s="106">
        <v>0</v>
      </c>
      <c r="N186" s="106">
        <v>0</v>
      </c>
      <c r="O186" s="106">
        <v>0</v>
      </c>
      <c r="P186" s="106">
        <v>0</v>
      </c>
      <c r="Q186" s="106">
        <v>0</v>
      </c>
      <c r="R186" s="106">
        <v>0</v>
      </c>
      <c r="S186" s="106">
        <v>0</v>
      </c>
      <c r="T186" s="106">
        <v>0</v>
      </c>
      <c r="U186" s="106">
        <v>0</v>
      </c>
      <c r="V186" s="106">
        <v>0</v>
      </c>
      <c r="W186" s="106">
        <v>0</v>
      </c>
      <c r="X186" s="106">
        <v>0</v>
      </c>
      <c r="Y186" s="106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6">
        <v>0</v>
      </c>
      <c r="AL186" s="106">
        <v>0</v>
      </c>
      <c r="AM186" s="106">
        <v>0</v>
      </c>
      <c r="AN186" s="106">
        <v>0</v>
      </c>
      <c r="AO186" s="106">
        <v>0</v>
      </c>
      <c r="AP186" s="106">
        <v>0</v>
      </c>
      <c r="AQ186" s="106">
        <v>0</v>
      </c>
      <c r="AR186" s="106">
        <v>0</v>
      </c>
      <c r="AS186" s="106">
        <v>0</v>
      </c>
      <c r="AT186" s="106">
        <v>0</v>
      </c>
      <c r="AU186" s="106">
        <v>0</v>
      </c>
      <c r="AV186" s="106">
        <v>0</v>
      </c>
      <c r="AW186" s="106">
        <v>0</v>
      </c>
      <c r="AX186" s="106">
        <v>0</v>
      </c>
      <c r="AY186" s="106">
        <v>0</v>
      </c>
    </row>
    <row r="187" spans="1:51">
      <c r="A187" s="109"/>
      <c r="B187" s="127">
        <v>3</v>
      </c>
      <c r="C187" s="106">
        <v>0</v>
      </c>
      <c r="D187" s="106">
        <v>0</v>
      </c>
      <c r="E187" s="106">
        <v>0</v>
      </c>
      <c r="F187" s="106">
        <v>0</v>
      </c>
      <c r="G187" s="106">
        <v>0</v>
      </c>
      <c r="H187" s="106">
        <v>0</v>
      </c>
      <c r="I187" s="106">
        <v>0</v>
      </c>
      <c r="J187" s="106">
        <v>0</v>
      </c>
      <c r="K187" s="106">
        <v>411</v>
      </c>
      <c r="L187" s="106">
        <v>524</v>
      </c>
      <c r="M187" s="106">
        <v>422</v>
      </c>
      <c r="N187" s="106">
        <v>0</v>
      </c>
      <c r="O187" s="106">
        <v>0</v>
      </c>
      <c r="P187" s="106">
        <v>0</v>
      </c>
      <c r="Q187" s="106">
        <v>0</v>
      </c>
      <c r="R187" s="106">
        <v>0</v>
      </c>
      <c r="S187" s="106">
        <v>0</v>
      </c>
      <c r="T187" s="106">
        <v>0</v>
      </c>
      <c r="U187" s="106">
        <v>0</v>
      </c>
      <c r="V187" s="106">
        <v>0</v>
      </c>
      <c r="W187" s="106">
        <v>0</v>
      </c>
      <c r="X187" s="106">
        <v>0</v>
      </c>
      <c r="Y187" s="106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6">
        <v>0</v>
      </c>
      <c r="AL187" s="106">
        <v>0</v>
      </c>
      <c r="AM187" s="106">
        <v>0</v>
      </c>
      <c r="AN187" s="106">
        <v>0</v>
      </c>
      <c r="AO187" s="106">
        <v>0</v>
      </c>
      <c r="AP187" s="106">
        <v>0</v>
      </c>
      <c r="AQ187" s="106">
        <v>0</v>
      </c>
      <c r="AR187" s="106">
        <v>0</v>
      </c>
      <c r="AS187" s="106">
        <v>0</v>
      </c>
      <c r="AT187" s="106">
        <v>0</v>
      </c>
      <c r="AU187" s="106">
        <v>0</v>
      </c>
      <c r="AV187" s="106">
        <v>0</v>
      </c>
      <c r="AW187" s="106">
        <v>0</v>
      </c>
      <c r="AX187" s="106">
        <v>0</v>
      </c>
      <c r="AY187" s="106">
        <v>0</v>
      </c>
    </row>
    <row r="188" spans="1:51">
      <c r="A188" s="128"/>
      <c r="B188" s="129">
        <v>4</v>
      </c>
      <c r="C188" s="106">
        <v>0</v>
      </c>
      <c r="D188" s="106">
        <v>0</v>
      </c>
      <c r="E188" s="106">
        <v>0</v>
      </c>
      <c r="F188" s="106">
        <v>0</v>
      </c>
      <c r="G188" s="106">
        <v>0</v>
      </c>
      <c r="H188" s="106">
        <v>0</v>
      </c>
      <c r="I188" s="106">
        <v>0</v>
      </c>
      <c r="J188" s="106">
        <v>0</v>
      </c>
      <c r="K188" s="106">
        <v>0</v>
      </c>
      <c r="L188" s="106">
        <v>0</v>
      </c>
      <c r="M188" s="106">
        <v>0</v>
      </c>
      <c r="N188" s="106">
        <v>496</v>
      </c>
      <c r="O188" s="106">
        <v>559</v>
      </c>
      <c r="P188" s="106">
        <v>530</v>
      </c>
      <c r="Q188" s="106">
        <v>454</v>
      </c>
      <c r="R188" s="106">
        <v>508</v>
      </c>
      <c r="S188" s="106">
        <v>443</v>
      </c>
      <c r="T188" s="106">
        <v>490</v>
      </c>
      <c r="U188" s="106">
        <v>495</v>
      </c>
      <c r="V188" s="106">
        <v>620</v>
      </c>
      <c r="W188" s="106">
        <v>460</v>
      </c>
      <c r="X188" s="106">
        <v>485</v>
      </c>
      <c r="Y188" s="106">
        <v>568</v>
      </c>
      <c r="Z188" s="106">
        <v>532</v>
      </c>
      <c r="AA188" s="106">
        <v>511</v>
      </c>
      <c r="AB188" s="106">
        <v>451</v>
      </c>
      <c r="AC188" s="106">
        <v>495</v>
      </c>
      <c r="AD188" s="106">
        <v>433</v>
      </c>
      <c r="AE188" s="106">
        <v>500</v>
      </c>
      <c r="AF188" s="106">
        <v>560</v>
      </c>
      <c r="AG188" s="106">
        <v>551</v>
      </c>
      <c r="AH188" s="106">
        <v>546</v>
      </c>
      <c r="AI188" s="106">
        <v>478</v>
      </c>
      <c r="AJ188" s="106">
        <v>514</v>
      </c>
      <c r="AK188" s="106">
        <v>512</v>
      </c>
      <c r="AL188" s="106">
        <v>531</v>
      </c>
      <c r="AM188" s="106">
        <v>490</v>
      </c>
      <c r="AN188" s="106">
        <v>454</v>
      </c>
      <c r="AO188" s="106">
        <v>505</v>
      </c>
      <c r="AP188" s="106">
        <v>583</v>
      </c>
      <c r="AQ188" s="106">
        <v>514</v>
      </c>
      <c r="AR188" s="106">
        <v>573</v>
      </c>
      <c r="AS188" s="106">
        <v>588</v>
      </c>
      <c r="AT188" s="106">
        <v>534</v>
      </c>
      <c r="AU188" s="106">
        <v>599</v>
      </c>
      <c r="AV188" s="106">
        <v>479</v>
      </c>
      <c r="AW188" s="106">
        <v>563</v>
      </c>
      <c r="AX188" s="106">
        <v>550</v>
      </c>
      <c r="AY188" s="106">
        <v>552</v>
      </c>
    </row>
    <row r="189" spans="1:51">
      <c r="A189" s="126" t="s">
        <v>133</v>
      </c>
      <c r="B189" s="123">
        <v>1</v>
      </c>
      <c r="C189" s="124">
        <v>350</v>
      </c>
      <c r="D189" s="124">
        <v>662</v>
      </c>
      <c r="E189" s="124">
        <v>0</v>
      </c>
      <c r="F189" s="124">
        <v>0</v>
      </c>
      <c r="G189" s="124">
        <v>0</v>
      </c>
      <c r="H189" s="124">
        <v>0</v>
      </c>
      <c r="I189" s="124">
        <v>0</v>
      </c>
      <c r="J189" s="124">
        <v>132.23040066192792</v>
      </c>
      <c r="K189" s="124">
        <v>0</v>
      </c>
      <c r="L189" s="124">
        <v>132.23040066192792</v>
      </c>
      <c r="M189" s="124">
        <v>0</v>
      </c>
      <c r="N189" s="124">
        <v>132.23040066192792</v>
      </c>
      <c r="O189" s="124">
        <v>0</v>
      </c>
      <c r="P189" s="124">
        <v>132.23040066192792</v>
      </c>
      <c r="Q189" s="124">
        <v>0</v>
      </c>
      <c r="R189" s="124">
        <v>132.23040066192792</v>
      </c>
      <c r="S189" s="124">
        <v>0</v>
      </c>
      <c r="T189" s="124">
        <v>132.23040066192792</v>
      </c>
      <c r="U189" s="124">
        <v>0</v>
      </c>
      <c r="V189" s="124">
        <v>132.23040066192792</v>
      </c>
      <c r="W189" s="124">
        <v>0</v>
      </c>
      <c r="X189" s="124">
        <v>132.23040066192792</v>
      </c>
      <c r="Y189" s="124">
        <v>0</v>
      </c>
      <c r="Z189" s="124">
        <v>132.23040066192792</v>
      </c>
      <c r="AA189" s="124">
        <v>0</v>
      </c>
      <c r="AB189" s="124">
        <v>132.23040066192792</v>
      </c>
      <c r="AC189" s="124">
        <v>0</v>
      </c>
      <c r="AD189" s="124">
        <v>132.23040066192792</v>
      </c>
      <c r="AE189" s="124">
        <v>0</v>
      </c>
      <c r="AF189" s="124">
        <v>132.23040066192792</v>
      </c>
      <c r="AG189" s="124">
        <v>0</v>
      </c>
      <c r="AH189" s="124">
        <v>132.23040066192792</v>
      </c>
      <c r="AI189" s="124">
        <v>0</v>
      </c>
      <c r="AJ189" s="124">
        <v>132.23040066192792</v>
      </c>
      <c r="AK189" s="124">
        <v>0</v>
      </c>
      <c r="AL189" s="124">
        <v>132.23040066192792</v>
      </c>
      <c r="AM189" s="124">
        <v>0</v>
      </c>
      <c r="AN189" s="124">
        <v>132.23040066192792</v>
      </c>
      <c r="AO189" s="124">
        <v>0</v>
      </c>
      <c r="AP189" s="124">
        <v>132.23040066192792</v>
      </c>
      <c r="AQ189" s="124">
        <v>0</v>
      </c>
      <c r="AR189" s="124">
        <v>132.23040066192792</v>
      </c>
      <c r="AS189" s="124">
        <v>0</v>
      </c>
      <c r="AT189" s="124">
        <v>132.23040066192792</v>
      </c>
      <c r="AU189" s="124">
        <v>0</v>
      </c>
      <c r="AV189" s="124">
        <v>0</v>
      </c>
      <c r="AW189" s="124">
        <v>132.23040066192792</v>
      </c>
      <c r="AX189" s="124">
        <v>0</v>
      </c>
      <c r="AY189" s="124">
        <v>132.23040066192792</v>
      </c>
    </row>
    <row r="190" spans="1:51">
      <c r="A190" s="109"/>
      <c r="B190" s="119">
        <v>2</v>
      </c>
      <c r="C190" s="106">
        <v>0</v>
      </c>
      <c r="D190" s="106">
        <v>0</v>
      </c>
      <c r="E190" s="106">
        <v>432</v>
      </c>
      <c r="F190" s="106">
        <v>0</v>
      </c>
      <c r="G190" s="106">
        <v>0</v>
      </c>
      <c r="H190" s="106">
        <v>50.25504496130992</v>
      </c>
      <c r="I190" s="106">
        <v>132.23040066192792</v>
      </c>
      <c r="J190" s="106">
        <v>0</v>
      </c>
      <c r="K190" s="106">
        <v>0</v>
      </c>
      <c r="L190" s="106">
        <v>0</v>
      </c>
      <c r="M190" s="106">
        <v>0</v>
      </c>
      <c r="N190" s="106">
        <v>0</v>
      </c>
      <c r="O190" s="106">
        <v>0</v>
      </c>
      <c r="P190" s="106">
        <v>132.23040066192792</v>
      </c>
      <c r="Q190" s="106">
        <v>0</v>
      </c>
      <c r="R190" s="106">
        <v>0</v>
      </c>
      <c r="S190" s="106">
        <v>0</v>
      </c>
      <c r="T190" s="106">
        <v>132.23040066192792</v>
      </c>
      <c r="U190" s="106">
        <v>0</v>
      </c>
      <c r="V190" s="106">
        <v>0</v>
      </c>
      <c r="W190" s="106">
        <v>0</v>
      </c>
      <c r="X190" s="106">
        <v>0</v>
      </c>
      <c r="Y190" s="106">
        <v>0</v>
      </c>
      <c r="Z190" s="106">
        <v>0</v>
      </c>
      <c r="AA190" s="106">
        <v>0</v>
      </c>
      <c r="AB190" s="106">
        <v>0</v>
      </c>
      <c r="AC190" s="106">
        <v>0</v>
      </c>
      <c r="AD190" s="106">
        <v>0</v>
      </c>
      <c r="AE190" s="106">
        <v>0</v>
      </c>
      <c r="AF190" s="106">
        <v>132.23040066192792</v>
      </c>
      <c r="AG190" s="106">
        <v>0</v>
      </c>
      <c r="AH190" s="106">
        <v>132.23040066192792</v>
      </c>
      <c r="AI190" s="106">
        <v>0</v>
      </c>
      <c r="AJ190" s="106">
        <v>132.23040066192792</v>
      </c>
      <c r="AK190" s="106">
        <v>0</v>
      </c>
      <c r="AL190" s="106">
        <v>132.23040066192792</v>
      </c>
      <c r="AM190" s="106">
        <v>0</v>
      </c>
      <c r="AN190" s="106">
        <v>132.23040066192792</v>
      </c>
      <c r="AO190" s="106">
        <v>0</v>
      </c>
      <c r="AP190" s="106">
        <v>132.23040066192792</v>
      </c>
      <c r="AQ190" s="106">
        <v>0</v>
      </c>
      <c r="AR190" s="106">
        <v>132.23040066192792</v>
      </c>
      <c r="AS190" s="106">
        <v>0</v>
      </c>
      <c r="AT190" s="106">
        <v>132.23040066192792</v>
      </c>
      <c r="AU190" s="106">
        <v>0</v>
      </c>
      <c r="AV190" s="106">
        <v>132.23040066192792</v>
      </c>
      <c r="AW190" s="106">
        <v>0</v>
      </c>
      <c r="AX190" s="106">
        <v>0</v>
      </c>
      <c r="AY190" s="106">
        <v>132.23040066192792</v>
      </c>
    </row>
    <row r="191" spans="1:51">
      <c r="A191" s="109"/>
      <c r="B191" s="120">
        <v>3</v>
      </c>
      <c r="C191" s="106">
        <v>0</v>
      </c>
      <c r="D191" s="106">
        <v>0</v>
      </c>
      <c r="E191" s="106">
        <v>0</v>
      </c>
      <c r="F191" s="106">
        <v>639</v>
      </c>
      <c r="G191" s="106">
        <v>0</v>
      </c>
      <c r="H191" s="106">
        <v>132.23040066192792</v>
      </c>
      <c r="I191" s="106">
        <v>81.975355700617996</v>
      </c>
      <c r="J191" s="106">
        <v>0</v>
      </c>
      <c r="K191" s="106">
        <v>0</v>
      </c>
      <c r="L191" s="106">
        <v>0</v>
      </c>
      <c r="M191" s="106">
        <v>132.23040066192792</v>
      </c>
      <c r="N191" s="106">
        <v>0</v>
      </c>
      <c r="O191" s="106">
        <v>132.23040066192792</v>
      </c>
      <c r="P191" s="106">
        <v>0</v>
      </c>
      <c r="Q191" s="106">
        <v>0</v>
      </c>
      <c r="R191" s="106">
        <v>0</v>
      </c>
      <c r="S191" s="106">
        <v>132.23040066192792</v>
      </c>
      <c r="T191" s="106">
        <v>0</v>
      </c>
      <c r="U191" s="106">
        <v>0</v>
      </c>
      <c r="V191" s="106">
        <v>0</v>
      </c>
      <c r="W191" s="106">
        <v>0</v>
      </c>
      <c r="X191" s="106">
        <v>0</v>
      </c>
      <c r="Y191" s="106">
        <v>0</v>
      </c>
      <c r="Z191" s="106">
        <v>0</v>
      </c>
      <c r="AA191" s="106">
        <v>0</v>
      </c>
      <c r="AB191" s="106">
        <v>0</v>
      </c>
      <c r="AC191" s="106">
        <v>132.23040066192792</v>
      </c>
      <c r="AD191" s="106">
        <v>0</v>
      </c>
      <c r="AE191" s="106">
        <v>132.23040066192792</v>
      </c>
      <c r="AF191" s="106">
        <v>0</v>
      </c>
      <c r="AG191" s="106">
        <v>0</v>
      </c>
      <c r="AH191" s="106">
        <v>0</v>
      </c>
      <c r="AI191" s="106">
        <v>0</v>
      </c>
      <c r="AJ191" s="106">
        <v>0</v>
      </c>
      <c r="AK191" s="106">
        <v>0</v>
      </c>
      <c r="AL191" s="106">
        <v>0</v>
      </c>
      <c r="AM191" s="106">
        <v>0</v>
      </c>
      <c r="AN191" s="106">
        <v>0</v>
      </c>
      <c r="AO191" s="106">
        <v>0</v>
      </c>
      <c r="AP191" s="106">
        <v>0</v>
      </c>
      <c r="AQ191" s="106">
        <v>0</v>
      </c>
      <c r="AR191" s="106">
        <v>0</v>
      </c>
      <c r="AS191" s="106">
        <v>0</v>
      </c>
      <c r="AT191" s="106">
        <v>0</v>
      </c>
      <c r="AU191" s="106">
        <v>0</v>
      </c>
      <c r="AV191" s="106">
        <v>0</v>
      </c>
      <c r="AW191" s="106">
        <v>0</v>
      </c>
      <c r="AX191" s="106">
        <v>0</v>
      </c>
      <c r="AY191" s="106">
        <v>0</v>
      </c>
    </row>
    <row r="192" spans="1:51">
      <c r="A192" s="109"/>
      <c r="B192" s="120">
        <v>4</v>
      </c>
      <c r="C192" s="106">
        <v>0</v>
      </c>
      <c r="D192" s="106">
        <v>0</v>
      </c>
      <c r="E192" s="106">
        <v>230</v>
      </c>
      <c r="F192" s="106">
        <v>0</v>
      </c>
      <c r="G192" s="106">
        <v>600</v>
      </c>
      <c r="H192" s="106">
        <v>132.23040066192792</v>
      </c>
      <c r="I192" s="106">
        <v>0</v>
      </c>
      <c r="J192" s="106">
        <v>0</v>
      </c>
      <c r="K192" s="106">
        <v>0</v>
      </c>
      <c r="L192" s="106">
        <v>0</v>
      </c>
      <c r="M192" s="106">
        <v>0</v>
      </c>
      <c r="N192" s="106">
        <v>0</v>
      </c>
      <c r="O192" s="106">
        <v>0</v>
      </c>
      <c r="P192" s="106">
        <v>0</v>
      </c>
      <c r="Q192" s="106">
        <v>0</v>
      </c>
      <c r="R192" s="106">
        <v>0</v>
      </c>
      <c r="S192" s="106">
        <v>0</v>
      </c>
      <c r="T192" s="106">
        <v>0</v>
      </c>
      <c r="U192" s="106">
        <v>0</v>
      </c>
      <c r="V192" s="106">
        <v>0</v>
      </c>
      <c r="W192" s="106">
        <v>0</v>
      </c>
      <c r="X192" s="106">
        <v>132.23040066192792</v>
      </c>
      <c r="Y192" s="106">
        <v>0</v>
      </c>
      <c r="Z192" s="106">
        <v>132.23040066192792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6">
        <v>0</v>
      </c>
      <c r="AL192" s="106">
        <v>0</v>
      </c>
      <c r="AM192" s="106">
        <v>0</v>
      </c>
      <c r="AN192" s="106">
        <v>0</v>
      </c>
      <c r="AO192" s="106">
        <v>0</v>
      </c>
      <c r="AP192" s="106">
        <v>0</v>
      </c>
      <c r="AQ192" s="106">
        <v>0</v>
      </c>
      <c r="AR192" s="106">
        <v>0</v>
      </c>
      <c r="AS192" s="106">
        <v>0</v>
      </c>
      <c r="AT192" s="106">
        <v>0</v>
      </c>
      <c r="AU192" s="106">
        <v>0</v>
      </c>
      <c r="AV192" s="106">
        <v>0</v>
      </c>
      <c r="AW192" s="106">
        <v>0</v>
      </c>
      <c r="AX192" s="106">
        <v>0</v>
      </c>
      <c r="AY192" s="106">
        <v>0</v>
      </c>
    </row>
    <row r="193" spans="1:51">
      <c r="A193" s="109"/>
      <c r="B193" s="127">
        <v>5</v>
      </c>
      <c r="C193" s="106">
        <v>0</v>
      </c>
      <c r="D193" s="106">
        <v>0</v>
      </c>
      <c r="E193" s="106">
        <v>0</v>
      </c>
      <c r="F193" s="106">
        <v>0</v>
      </c>
      <c r="G193" s="106">
        <v>0</v>
      </c>
      <c r="H193" s="106">
        <v>397.28415371483425</v>
      </c>
      <c r="I193" s="106">
        <v>0</v>
      </c>
      <c r="J193" s="106">
        <v>0</v>
      </c>
      <c r="K193" s="106">
        <v>0</v>
      </c>
      <c r="L193" s="106">
        <v>0</v>
      </c>
      <c r="M193" s="106">
        <v>0</v>
      </c>
      <c r="N193" s="106">
        <v>0</v>
      </c>
      <c r="O193" s="106">
        <v>0</v>
      </c>
      <c r="P193" s="106">
        <v>0</v>
      </c>
      <c r="Q193" s="106">
        <v>0</v>
      </c>
      <c r="R193" s="106">
        <v>0</v>
      </c>
      <c r="S193" s="106">
        <v>0</v>
      </c>
      <c r="T193" s="106">
        <v>0</v>
      </c>
      <c r="U193" s="106">
        <v>0</v>
      </c>
      <c r="V193" s="106">
        <v>0</v>
      </c>
      <c r="W193" s="106">
        <v>0</v>
      </c>
      <c r="X193" s="106">
        <v>0</v>
      </c>
      <c r="Y193" s="106">
        <v>0</v>
      </c>
      <c r="Z193" s="106">
        <v>0</v>
      </c>
      <c r="AA193" s="106">
        <v>0</v>
      </c>
      <c r="AB193" s="106">
        <v>0</v>
      </c>
      <c r="AC193" s="106">
        <v>0</v>
      </c>
      <c r="AD193" s="106">
        <v>0</v>
      </c>
      <c r="AE193" s="106">
        <v>0</v>
      </c>
      <c r="AF193" s="106">
        <v>0</v>
      </c>
      <c r="AG193" s="106">
        <v>0</v>
      </c>
      <c r="AH193" s="106">
        <v>0</v>
      </c>
      <c r="AI193" s="106">
        <v>0</v>
      </c>
      <c r="AJ193" s="106">
        <v>0</v>
      </c>
      <c r="AK193" s="106">
        <v>0</v>
      </c>
      <c r="AL193" s="106">
        <v>0</v>
      </c>
      <c r="AM193" s="106">
        <v>0</v>
      </c>
      <c r="AN193" s="106">
        <v>0</v>
      </c>
      <c r="AO193" s="106">
        <v>0</v>
      </c>
      <c r="AP193" s="106">
        <v>0</v>
      </c>
      <c r="AQ193" s="106">
        <v>0</v>
      </c>
      <c r="AR193" s="106">
        <v>0</v>
      </c>
      <c r="AS193" s="106">
        <v>0</v>
      </c>
      <c r="AT193" s="106">
        <v>0</v>
      </c>
      <c r="AU193" s="106">
        <v>0</v>
      </c>
      <c r="AV193" s="106">
        <v>0</v>
      </c>
      <c r="AW193" s="106">
        <v>0</v>
      </c>
      <c r="AX193" s="106">
        <v>0</v>
      </c>
      <c r="AY193" s="106">
        <v>0</v>
      </c>
    </row>
    <row r="194" spans="1:51">
      <c r="A194" s="109"/>
      <c r="B194" s="127">
        <v>6</v>
      </c>
      <c r="C194" s="106">
        <v>0</v>
      </c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0</v>
      </c>
      <c r="L194" s="106">
        <v>0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0</v>
      </c>
      <c r="S194" s="106">
        <v>0</v>
      </c>
      <c r="T194" s="106">
        <v>0</v>
      </c>
      <c r="U194" s="106">
        <v>0</v>
      </c>
      <c r="V194" s="106">
        <v>0</v>
      </c>
      <c r="W194" s="106">
        <v>0</v>
      </c>
      <c r="X194" s="106">
        <v>0</v>
      </c>
      <c r="Y194" s="106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6">
        <v>0</v>
      </c>
      <c r="AL194" s="106">
        <v>0</v>
      </c>
      <c r="AM194" s="106">
        <v>0</v>
      </c>
      <c r="AN194" s="106">
        <v>0</v>
      </c>
      <c r="AO194" s="106">
        <v>0</v>
      </c>
      <c r="AP194" s="106">
        <v>0</v>
      </c>
      <c r="AQ194" s="106">
        <v>0</v>
      </c>
      <c r="AR194" s="106">
        <v>0</v>
      </c>
      <c r="AS194" s="106">
        <v>0</v>
      </c>
      <c r="AT194" s="106">
        <v>0</v>
      </c>
      <c r="AU194" s="106">
        <v>0</v>
      </c>
      <c r="AV194" s="106">
        <v>0</v>
      </c>
      <c r="AW194" s="106">
        <v>0</v>
      </c>
      <c r="AX194" s="106">
        <v>0</v>
      </c>
      <c r="AY194" s="106">
        <v>0</v>
      </c>
    </row>
    <row r="195" spans="1:51">
      <c r="A195" s="109"/>
      <c r="B195" s="130">
        <v>7</v>
      </c>
      <c r="C195" s="106">
        <v>0</v>
      </c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0</v>
      </c>
      <c r="L195" s="106">
        <v>0</v>
      </c>
      <c r="M195" s="106">
        <v>0</v>
      </c>
      <c r="N195" s="106">
        <v>0</v>
      </c>
      <c r="O195" s="106">
        <v>0</v>
      </c>
      <c r="P195" s="106">
        <v>0</v>
      </c>
      <c r="Q195" s="106">
        <v>0</v>
      </c>
      <c r="R195" s="106">
        <v>0</v>
      </c>
      <c r="S195" s="106">
        <v>0</v>
      </c>
      <c r="T195" s="106">
        <v>0</v>
      </c>
      <c r="U195" s="106">
        <v>0</v>
      </c>
      <c r="V195" s="106">
        <v>0</v>
      </c>
      <c r="W195" s="106">
        <v>0</v>
      </c>
      <c r="X195" s="106">
        <v>0</v>
      </c>
      <c r="Y195" s="106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6">
        <v>0</v>
      </c>
      <c r="AL195" s="106">
        <v>0</v>
      </c>
      <c r="AM195" s="106">
        <v>0</v>
      </c>
      <c r="AN195" s="106">
        <v>0</v>
      </c>
      <c r="AO195" s="106">
        <v>0</v>
      </c>
      <c r="AP195" s="106">
        <v>0</v>
      </c>
      <c r="AQ195" s="106">
        <v>0</v>
      </c>
      <c r="AR195" s="106">
        <v>0</v>
      </c>
      <c r="AS195" s="106">
        <v>0</v>
      </c>
      <c r="AT195" s="106">
        <v>0</v>
      </c>
      <c r="AU195" s="106">
        <v>0</v>
      </c>
      <c r="AV195" s="106">
        <v>0</v>
      </c>
      <c r="AW195" s="106">
        <v>0</v>
      </c>
      <c r="AX195" s="106">
        <v>0</v>
      </c>
      <c r="AY195" s="106">
        <v>0</v>
      </c>
    </row>
    <row r="196" spans="1:51">
      <c r="A196" s="128"/>
      <c r="B196" s="129">
        <v>8</v>
      </c>
      <c r="C196" s="114">
        <v>0</v>
      </c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0</v>
      </c>
      <c r="S196" s="114">
        <v>0</v>
      </c>
      <c r="T196" s="114">
        <v>0</v>
      </c>
      <c r="U196" s="114">
        <v>0</v>
      </c>
      <c r="V196" s="114">
        <v>0</v>
      </c>
      <c r="W196" s="114">
        <v>0</v>
      </c>
      <c r="X196" s="114">
        <v>0</v>
      </c>
      <c r="Y196" s="114">
        <v>0</v>
      </c>
      <c r="Z196" s="114">
        <v>0</v>
      </c>
      <c r="AA196" s="114">
        <v>0</v>
      </c>
      <c r="AB196" s="114">
        <v>0</v>
      </c>
      <c r="AC196" s="114">
        <v>0</v>
      </c>
      <c r="AD196" s="114">
        <v>0</v>
      </c>
      <c r="AE196" s="114">
        <v>0</v>
      </c>
      <c r="AF196" s="114">
        <v>0</v>
      </c>
      <c r="AG196" s="114">
        <v>0</v>
      </c>
      <c r="AH196" s="114">
        <v>0</v>
      </c>
      <c r="AI196" s="114">
        <v>0</v>
      </c>
      <c r="AJ196" s="114">
        <v>0</v>
      </c>
      <c r="AK196" s="114">
        <v>0</v>
      </c>
      <c r="AL196" s="114">
        <v>0</v>
      </c>
      <c r="AM196" s="114">
        <v>0</v>
      </c>
      <c r="AN196" s="114">
        <v>0</v>
      </c>
      <c r="AO196" s="114">
        <v>0</v>
      </c>
      <c r="AP196" s="114">
        <v>0</v>
      </c>
      <c r="AQ196" s="114">
        <v>0</v>
      </c>
      <c r="AR196" s="114">
        <v>0</v>
      </c>
      <c r="AS196" s="114">
        <v>0</v>
      </c>
      <c r="AT196" s="114">
        <v>0</v>
      </c>
      <c r="AU196" s="114">
        <v>0</v>
      </c>
      <c r="AV196" s="114">
        <v>0</v>
      </c>
      <c r="AW196" s="114">
        <v>0</v>
      </c>
      <c r="AX196" s="114">
        <v>0</v>
      </c>
      <c r="AY196" s="114">
        <v>0</v>
      </c>
    </row>
    <row r="197" spans="1:51">
      <c r="A197" s="131" t="s">
        <v>134</v>
      </c>
      <c r="B197" s="119">
        <v>1</v>
      </c>
      <c r="C197" s="106">
        <v>0</v>
      </c>
      <c r="D197" s="106">
        <v>0</v>
      </c>
      <c r="E197" s="106">
        <v>0</v>
      </c>
      <c r="F197" s="106">
        <v>0</v>
      </c>
      <c r="G197" s="106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0</v>
      </c>
      <c r="V197" s="106">
        <v>0</v>
      </c>
      <c r="W197" s="106">
        <v>0</v>
      </c>
      <c r="X197" s="106">
        <v>0</v>
      </c>
      <c r="Y197" s="106">
        <v>0</v>
      </c>
      <c r="Z197" s="106">
        <v>374.34941286118089</v>
      </c>
      <c r="AA197" s="106">
        <v>346.26274704653179</v>
      </c>
      <c r="AB197" s="106">
        <v>370.87408247310373</v>
      </c>
      <c r="AC197" s="106">
        <v>360.51362147127173</v>
      </c>
      <c r="AD197" s="106">
        <v>360.99085903796123</v>
      </c>
      <c r="AE197" s="106">
        <v>376.78485566801214</v>
      </c>
      <c r="AF197" s="106">
        <v>371.59201607599778</v>
      </c>
      <c r="AG197" s="106">
        <v>339.02843040516342</v>
      </c>
      <c r="AH197" s="106">
        <v>302.25359039462614</v>
      </c>
      <c r="AI197" s="106">
        <v>309.9989367348619</v>
      </c>
      <c r="AJ197" s="106">
        <v>281.68904752482109</v>
      </c>
      <c r="AK197" s="106">
        <v>289.95301445416465</v>
      </c>
      <c r="AL197" s="106">
        <v>285.36211978206683</v>
      </c>
      <c r="AM197" s="106">
        <v>287.76774986280805</v>
      </c>
      <c r="AN197" s="106">
        <v>280.64056083106317</v>
      </c>
      <c r="AO197" s="106">
        <v>280.96498952170469</v>
      </c>
      <c r="AP197" s="106">
        <v>280.64056083106317</v>
      </c>
      <c r="AQ197" s="106">
        <v>288.92060031307744</v>
      </c>
      <c r="AR197" s="106">
        <v>280.64056083106317</v>
      </c>
      <c r="AS197" s="106">
        <v>297.53917867039792</v>
      </c>
      <c r="AT197" s="106">
        <v>283.34169832835249</v>
      </c>
      <c r="AU197" s="106">
        <v>326.19511931263634</v>
      </c>
      <c r="AV197" s="106">
        <v>313.4429465263421</v>
      </c>
      <c r="AW197" s="106">
        <v>300.24204605235383</v>
      </c>
      <c r="AX197" s="106">
        <v>312.66951949939727</v>
      </c>
      <c r="AY197" s="106">
        <v>335.28742695441321</v>
      </c>
    </row>
    <row r="198" spans="1:51">
      <c r="A198" s="109"/>
      <c r="B198" s="119">
        <v>2</v>
      </c>
      <c r="C198" s="106">
        <v>0</v>
      </c>
      <c r="D198" s="106">
        <v>0</v>
      </c>
      <c r="E198" s="106">
        <v>0</v>
      </c>
      <c r="F198" s="106">
        <v>0</v>
      </c>
      <c r="G198" s="106">
        <v>0</v>
      </c>
      <c r="H198" s="106">
        <v>0</v>
      </c>
      <c r="I198" s="106">
        <v>0</v>
      </c>
      <c r="J198" s="106">
        <v>0</v>
      </c>
      <c r="K198" s="106">
        <v>0</v>
      </c>
      <c r="L198" s="106">
        <v>0</v>
      </c>
      <c r="M198" s="106">
        <v>0</v>
      </c>
      <c r="N198" s="106">
        <v>0</v>
      </c>
      <c r="O198" s="106">
        <v>0</v>
      </c>
      <c r="P198" s="106">
        <v>0</v>
      </c>
      <c r="Q198" s="106">
        <v>0</v>
      </c>
      <c r="R198" s="106">
        <v>0</v>
      </c>
      <c r="S198" s="106">
        <v>0</v>
      </c>
      <c r="T198" s="106">
        <v>0</v>
      </c>
      <c r="U198" s="106">
        <v>0</v>
      </c>
      <c r="V198" s="106">
        <v>0</v>
      </c>
      <c r="W198" s="106">
        <v>0</v>
      </c>
      <c r="X198" s="106">
        <v>0</v>
      </c>
      <c r="Y198" s="106">
        <v>312.13546781507011</v>
      </c>
      <c r="Z198" s="106">
        <v>376.97807239435144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6">
        <v>0</v>
      </c>
      <c r="AL198" s="106">
        <v>0</v>
      </c>
      <c r="AM198" s="106">
        <v>0</v>
      </c>
      <c r="AN198" s="106">
        <v>0</v>
      </c>
      <c r="AO198" s="106">
        <v>0</v>
      </c>
      <c r="AP198" s="106">
        <v>0</v>
      </c>
      <c r="AQ198" s="106">
        <v>0</v>
      </c>
      <c r="AR198" s="106">
        <v>0</v>
      </c>
      <c r="AS198" s="106">
        <v>0</v>
      </c>
      <c r="AT198" s="106">
        <v>0</v>
      </c>
      <c r="AU198" s="106">
        <v>0</v>
      </c>
      <c r="AV198" s="106">
        <v>0</v>
      </c>
      <c r="AW198" s="106">
        <v>0</v>
      </c>
      <c r="AX198" s="106">
        <v>0</v>
      </c>
      <c r="AY198" s="106">
        <v>0</v>
      </c>
    </row>
    <row r="199" spans="1:51">
      <c r="A199" s="109"/>
      <c r="B199" s="119">
        <v>3</v>
      </c>
      <c r="C199" s="106">
        <v>0</v>
      </c>
      <c r="D199" s="106">
        <v>0</v>
      </c>
      <c r="E199" s="106">
        <v>0</v>
      </c>
      <c r="F199" s="106">
        <v>0</v>
      </c>
      <c r="G199" s="106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106">
        <v>0</v>
      </c>
      <c r="R199" s="106">
        <v>0</v>
      </c>
      <c r="S199" s="106">
        <v>0</v>
      </c>
      <c r="T199" s="106">
        <v>0</v>
      </c>
      <c r="U199" s="106">
        <v>0</v>
      </c>
      <c r="V199" s="106">
        <v>0</v>
      </c>
      <c r="W199" s="106">
        <v>0</v>
      </c>
      <c r="X199" s="106">
        <v>0</v>
      </c>
      <c r="Y199" s="106">
        <v>360.76399812040052</v>
      </c>
      <c r="Z199" s="106">
        <v>38.740461727593356</v>
      </c>
      <c r="AA199" s="106">
        <v>0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6">
        <v>0</v>
      </c>
      <c r="AL199" s="106">
        <v>0</v>
      </c>
      <c r="AM199" s="106">
        <v>0</v>
      </c>
      <c r="AN199" s="106">
        <v>0</v>
      </c>
      <c r="AO199" s="106">
        <v>0</v>
      </c>
      <c r="AP199" s="106">
        <v>0</v>
      </c>
      <c r="AQ199" s="106">
        <v>0</v>
      </c>
      <c r="AR199" s="106">
        <v>0</v>
      </c>
      <c r="AS199" s="106">
        <v>0</v>
      </c>
      <c r="AT199" s="106">
        <v>0</v>
      </c>
      <c r="AU199" s="106">
        <v>0</v>
      </c>
      <c r="AV199" s="106">
        <v>0</v>
      </c>
      <c r="AW199" s="106">
        <v>0</v>
      </c>
      <c r="AX199" s="106">
        <v>0</v>
      </c>
      <c r="AY199" s="106">
        <v>0</v>
      </c>
    </row>
    <row r="200" spans="1:51">
      <c r="A200" s="109"/>
      <c r="B200" s="120">
        <v>4</v>
      </c>
      <c r="C200" s="106">
        <v>0</v>
      </c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0</v>
      </c>
      <c r="J200" s="106">
        <v>0</v>
      </c>
      <c r="K200" s="106">
        <v>0</v>
      </c>
      <c r="L200" s="106">
        <v>0</v>
      </c>
      <c r="M200" s="106">
        <v>0</v>
      </c>
      <c r="N200" s="106">
        <v>0</v>
      </c>
      <c r="O200" s="106">
        <v>0</v>
      </c>
      <c r="P200" s="106">
        <v>0</v>
      </c>
      <c r="Q200" s="106">
        <v>0</v>
      </c>
      <c r="R200" s="106">
        <v>0</v>
      </c>
      <c r="S200" s="106">
        <v>0</v>
      </c>
      <c r="T200" s="106">
        <v>0</v>
      </c>
      <c r="U200" s="106">
        <v>0</v>
      </c>
      <c r="V200" s="106">
        <v>0</v>
      </c>
      <c r="W200" s="106">
        <v>0</v>
      </c>
      <c r="X200" s="106">
        <v>313.61846176554735</v>
      </c>
      <c r="Y200" s="106">
        <v>332.57230643431603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6">
        <v>0</v>
      </c>
      <c r="AL200" s="106">
        <v>0</v>
      </c>
      <c r="AM200" s="106">
        <v>0</v>
      </c>
      <c r="AN200" s="106">
        <v>0</v>
      </c>
      <c r="AO200" s="106">
        <v>0</v>
      </c>
      <c r="AP200" s="106">
        <v>0</v>
      </c>
      <c r="AQ200" s="106">
        <v>0</v>
      </c>
      <c r="AR200" s="106">
        <v>0</v>
      </c>
      <c r="AS200" s="106">
        <v>0</v>
      </c>
      <c r="AT200" s="106">
        <v>0</v>
      </c>
      <c r="AU200" s="106">
        <v>0</v>
      </c>
      <c r="AV200" s="106">
        <v>0</v>
      </c>
      <c r="AW200" s="106">
        <v>0</v>
      </c>
      <c r="AX200" s="106">
        <v>0</v>
      </c>
      <c r="AY200" s="106">
        <v>0</v>
      </c>
    </row>
    <row r="201" spans="1:51">
      <c r="A201" s="109"/>
      <c r="B201" s="120">
        <v>5</v>
      </c>
      <c r="C201" s="106">
        <v>0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106">
        <v>0</v>
      </c>
      <c r="R201" s="106">
        <v>0</v>
      </c>
      <c r="S201" s="106">
        <v>0</v>
      </c>
      <c r="T201" s="106">
        <v>0</v>
      </c>
      <c r="U201" s="106">
        <v>0</v>
      </c>
      <c r="V201" s="106">
        <v>0</v>
      </c>
      <c r="W201" s="106">
        <v>0</v>
      </c>
      <c r="X201" s="106">
        <v>322.10693988007739</v>
      </c>
      <c r="Y201" s="106">
        <v>2.5282276302133369</v>
      </c>
      <c r="Z201" s="106">
        <v>0</v>
      </c>
      <c r="AA201" s="106">
        <v>0</v>
      </c>
      <c r="AB201" s="106">
        <v>0</v>
      </c>
      <c r="AC201" s="106">
        <v>0</v>
      </c>
      <c r="AD201" s="106">
        <v>0</v>
      </c>
      <c r="AE201" s="106">
        <v>0</v>
      </c>
      <c r="AF201" s="106">
        <v>0</v>
      </c>
      <c r="AG201" s="106">
        <v>0</v>
      </c>
      <c r="AH201" s="106">
        <v>0</v>
      </c>
      <c r="AI201" s="106">
        <v>0</v>
      </c>
      <c r="AJ201" s="106">
        <v>0</v>
      </c>
      <c r="AK201" s="106">
        <v>0</v>
      </c>
      <c r="AL201" s="106">
        <v>0</v>
      </c>
      <c r="AM201" s="106">
        <v>0</v>
      </c>
      <c r="AN201" s="106">
        <v>0</v>
      </c>
      <c r="AO201" s="106">
        <v>0</v>
      </c>
      <c r="AP201" s="106">
        <v>0</v>
      </c>
      <c r="AQ201" s="106">
        <v>0</v>
      </c>
      <c r="AR201" s="106">
        <v>0</v>
      </c>
      <c r="AS201" s="106">
        <v>0</v>
      </c>
      <c r="AT201" s="106">
        <v>0</v>
      </c>
      <c r="AU201" s="106">
        <v>0</v>
      </c>
      <c r="AV201" s="106">
        <v>0</v>
      </c>
      <c r="AW201" s="106">
        <v>0</v>
      </c>
      <c r="AX201" s="106">
        <v>0</v>
      </c>
      <c r="AY201" s="106">
        <v>0</v>
      </c>
    </row>
    <row r="202" spans="1:51">
      <c r="A202" s="109"/>
      <c r="B202" s="120">
        <v>6</v>
      </c>
      <c r="C202" s="106">
        <v>392.24791501788513</v>
      </c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0</v>
      </c>
      <c r="L202" s="106">
        <v>0</v>
      </c>
      <c r="M202" s="106">
        <v>0</v>
      </c>
      <c r="N202" s="106">
        <v>0</v>
      </c>
      <c r="O202" s="106">
        <v>0</v>
      </c>
      <c r="P202" s="106">
        <v>0</v>
      </c>
      <c r="Q202" s="106">
        <v>0</v>
      </c>
      <c r="R202" s="106">
        <v>0</v>
      </c>
      <c r="S202" s="106">
        <v>0</v>
      </c>
      <c r="T202" s="106">
        <v>0</v>
      </c>
      <c r="U202" s="106">
        <v>0</v>
      </c>
      <c r="V202" s="106">
        <v>0</v>
      </c>
      <c r="W202" s="106">
        <v>140.40192104188668</v>
      </c>
      <c r="X202" s="106">
        <v>344.93049417010349</v>
      </c>
      <c r="Y202" s="106">
        <v>0</v>
      </c>
      <c r="Z202" s="106">
        <v>0</v>
      </c>
      <c r="AA202" s="106">
        <v>0</v>
      </c>
      <c r="AB202" s="106">
        <v>0</v>
      </c>
      <c r="AC202" s="106">
        <v>0</v>
      </c>
      <c r="AD202" s="106">
        <v>0</v>
      </c>
      <c r="AE202" s="106">
        <v>0</v>
      </c>
      <c r="AF202" s="106">
        <v>0</v>
      </c>
      <c r="AG202" s="106">
        <v>0</v>
      </c>
      <c r="AH202" s="106">
        <v>0</v>
      </c>
      <c r="AI202" s="106">
        <v>0</v>
      </c>
      <c r="AJ202" s="106">
        <v>0</v>
      </c>
      <c r="AK202" s="106">
        <v>0</v>
      </c>
      <c r="AL202" s="106">
        <v>0</v>
      </c>
      <c r="AM202" s="106">
        <v>0</v>
      </c>
      <c r="AN202" s="106">
        <v>0</v>
      </c>
      <c r="AO202" s="106">
        <v>0</v>
      </c>
      <c r="AP202" s="106">
        <v>0</v>
      </c>
      <c r="AQ202" s="106">
        <v>0</v>
      </c>
      <c r="AR202" s="106">
        <v>0</v>
      </c>
      <c r="AS202" s="106">
        <v>0</v>
      </c>
      <c r="AT202" s="106">
        <v>0</v>
      </c>
      <c r="AU202" s="106">
        <v>0</v>
      </c>
      <c r="AV202" s="106">
        <v>0</v>
      </c>
      <c r="AW202" s="106">
        <v>0</v>
      </c>
      <c r="AX202" s="106">
        <v>0</v>
      </c>
      <c r="AY202" s="106">
        <v>0</v>
      </c>
    </row>
    <row r="203" spans="1:51">
      <c r="A203" s="109"/>
      <c r="B203" s="127">
        <v>7</v>
      </c>
      <c r="C203" s="106">
        <v>1424.7520849821149</v>
      </c>
      <c r="D203" s="106">
        <v>1040</v>
      </c>
      <c r="E203" s="106">
        <v>0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0</v>
      </c>
      <c r="L203" s="106">
        <v>0</v>
      </c>
      <c r="M203" s="106">
        <v>0</v>
      </c>
      <c r="N203" s="106">
        <v>0</v>
      </c>
      <c r="O203" s="106">
        <v>0</v>
      </c>
      <c r="P203" s="106">
        <v>0</v>
      </c>
      <c r="Q203" s="106">
        <v>0</v>
      </c>
      <c r="R203" s="106">
        <v>0</v>
      </c>
      <c r="S203" s="106">
        <v>0</v>
      </c>
      <c r="T203" s="106">
        <v>0</v>
      </c>
      <c r="U203" s="106">
        <v>0</v>
      </c>
      <c r="V203" s="106">
        <v>0</v>
      </c>
      <c r="W203" s="106">
        <v>327.82815035202481</v>
      </c>
      <c r="X203" s="106">
        <v>176.91528853762463</v>
      </c>
      <c r="Y203" s="106">
        <v>0</v>
      </c>
      <c r="Z203" s="106">
        <v>0</v>
      </c>
      <c r="AA203" s="106">
        <v>0</v>
      </c>
      <c r="AB203" s="106">
        <v>0</v>
      </c>
      <c r="AC203" s="106">
        <v>0</v>
      </c>
      <c r="AD203" s="106">
        <v>0</v>
      </c>
      <c r="AE203" s="106">
        <v>0</v>
      </c>
      <c r="AF203" s="106">
        <v>0</v>
      </c>
      <c r="AG203" s="106">
        <v>0</v>
      </c>
      <c r="AH203" s="106">
        <v>0</v>
      </c>
      <c r="AI203" s="106">
        <v>0</v>
      </c>
      <c r="AJ203" s="106">
        <v>0</v>
      </c>
      <c r="AK203" s="106">
        <v>0</v>
      </c>
      <c r="AL203" s="106">
        <v>0</v>
      </c>
      <c r="AM203" s="106">
        <v>0</v>
      </c>
      <c r="AN203" s="106">
        <v>0</v>
      </c>
      <c r="AO203" s="106">
        <v>0</v>
      </c>
      <c r="AP203" s="106">
        <v>0</v>
      </c>
      <c r="AQ203" s="106">
        <v>0</v>
      </c>
      <c r="AR203" s="106">
        <v>0</v>
      </c>
      <c r="AS203" s="106">
        <v>0</v>
      </c>
      <c r="AT203" s="106">
        <v>0</v>
      </c>
      <c r="AU203" s="106">
        <v>0</v>
      </c>
      <c r="AV203" s="106">
        <v>0</v>
      </c>
      <c r="AW203" s="106">
        <v>0</v>
      </c>
      <c r="AX203" s="106">
        <v>0</v>
      </c>
      <c r="AY203" s="106">
        <v>0</v>
      </c>
    </row>
    <row r="204" spans="1:51">
      <c r="A204" s="109"/>
      <c r="B204" s="127">
        <v>8</v>
      </c>
      <c r="C204" s="106">
        <v>0</v>
      </c>
      <c r="D204" s="106">
        <v>0</v>
      </c>
      <c r="E204" s="106">
        <v>973</v>
      </c>
      <c r="F204" s="106">
        <v>0</v>
      </c>
      <c r="G204" s="106">
        <v>0</v>
      </c>
      <c r="H204" s="106">
        <v>0</v>
      </c>
      <c r="I204" s="106">
        <v>0</v>
      </c>
      <c r="J204" s="106">
        <v>0</v>
      </c>
      <c r="K204" s="106">
        <v>0</v>
      </c>
      <c r="L204" s="106">
        <v>0</v>
      </c>
      <c r="M204" s="106">
        <v>0</v>
      </c>
      <c r="N204" s="106">
        <v>0</v>
      </c>
      <c r="O204" s="106">
        <v>0</v>
      </c>
      <c r="P204" s="106">
        <v>0</v>
      </c>
      <c r="Q204" s="106">
        <v>0</v>
      </c>
      <c r="R204" s="106">
        <v>0</v>
      </c>
      <c r="S204" s="106">
        <v>0</v>
      </c>
      <c r="T204" s="106">
        <v>0</v>
      </c>
      <c r="U204" s="106">
        <v>0</v>
      </c>
      <c r="V204" s="106">
        <v>112.67861307561583</v>
      </c>
      <c r="W204" s="106">
        <v>357.24012600793816</v>
      </c>
      <c r="X204" s="106">
        <v>0</v>
      </c>
      <c r="Y204" s="106">
        <v>0</v>
      </c>
      <c r="Z204" s="106">
        <v>0</v>
      </c>
      <c r="AA204" s="106">
        <v>0</v>
      </c>
      <c r="AB204" s="106">
        <v>0</v>
      </c>
      <c r="AC204" s="106">
        <v>0</v>
      </c>
      <c r="AD204" s="106">
        <v>0</v>
      </c>
      <c r="AE204" s="106">
        <v>0</v>
      </c>
      <c r="AF204" s="106">
        <v>0</v>
      </c>
      <c r="AG204" s="106">
        <v>0</v>
      </c>
      <c r="AH204" s="106">
        <v>0</v>
      </c>
      <c r="AI204" s="106">
        <v>0</v>
      </c>
      <c r="AJ204" s="106">
        <v>0</v>
      </c>
      <c r="AK204" s="106">
        <v>0</v>
      </c>
      <c r="AL204" s="106">
        <v>0</v>
      </c>
      <c r="AM204" s="106">
        <v>0</v>
      </c>
      <c r="AN204" s="106">
        <v>0</v>
      </c>
      <c r="AO204" s="106">
        <v>0</v>
      </c>
      <c r="AP204" s="106">
        <v>0</v>
      </c>
      <c r="AQ204" s="106">
        <v>0</v>
      </c>
      <c r="AR204" s="106">
        <v>0</v>
      </c>
      <c r="AS204" s="106">
        <v>0</v>
      </c>
      <c r="AT204" s="106">
        <v>0</v>
      </c>
      <c r="AU204" s="106">
        <v>0</v>
      </c>
      <c r="AV204" s="106">
        <v>0</v>
      </c>
      <c r="AW204" s="106">
        <v>0</v>
      </c>
      <c r="AX204" s="106">
        <v>0</v>
      </c>
      <c r="AY204" s="106">
        <v>0</v>
      </c>
    </row>
    <row r="205" spans="1:51">
      <c r="A205" s="109"/>
      <c r="B205" s="127">
        <v>9</v>
      </c>
      <c r="C205" s="106">
        <v>0</v>
      </c>
      <c r="D205" s="106">
        <v>0</v>
      </c>
      <c r="E205" s="106">
        <v>0</v>
      </c>
      <c r="F205" s="106">
        <v>1003</v>
      </c>
      <c r="G205" s="106">
        <v>1001</v>
      </c>
      <c r="H205" s="106">
        <v>322.59851613945284</v>
      </c>
      <c r="I205" s="106">
        <v>0</v>
      </c>
      <c r="J205" s="106">
        <v>0</v>
      </c>
      <c r="K205" s="106">
        <v>0</v>
      </c>
      <c r="L205" s="106">
        <v>0</v>
      </c>
      <c r="M205" s="106">
        <v>0</v>
      </c>
      <c r="N205" s="106">
        <v>0</v>
      </c>
      <c r="O205" s="106">
        <v>0</v>
      </c>
      <c r="P205" s="106">
        <v>0</v>
      </c>
      <c r="Q205" s="106">
        <v>0</v>
      </c>
      <c r="R205" s="106">
        <v>0</v>
      </c>
      <c r="S205" s="106">
        <v>0</v>
      </c>
      <c r="T205" s="106">
        <v>0</v>
      </c>
      <c r="U205" s="106">
        <v>0</v>
      </c>
      <c r="V205" s="106">
        <v>416.5035940495016</v>
      </c>
      <c r="W205" s="106">
        <v>276.52980259815035</v>
      </c>
      <c r="X205" s="106">
        <v>0</v>
      </c>
      <c r="Y205" s="106">
        <v>0</v>
      </c>
      <c r="Z205" s="106">
        <v>0</v>
      </c>
      <c r="AA205" s="106">
        <v>0</v>
      </c>
      <c r="AB205" s="106">
        <v>0</v>
      </c>
      <c r="AC205" s="106">
        <v>0</v>
      </c>
      <c r="AD205" s="106">
        <v>0</v>
      </c>
      <c r="AE205" s="106">
        <v>0</v>
      </c>
      <c r="AF205" s="106">
        <v>0</v>
      </c>
      <c r="AG205" s="106">
        <v>0</v>
      </c>
      <c r="AH205" s="106">
        <v>0</v>
      </c>
      <c r="AI205" s="106">
        <v>0</v>
      </c>
      <c r="AJ205" s="106">
        <v>0</v>
      </c>
      <c r="AK205" s="106">
        <v>0</v>
      </c>
      <c r="AL205" s="106">
        <v>0</v>
      </c>
      <c r="AM205" s="106">
        <v>0</v>
      </c>
      <c r="AN205" s="106">
        <v>0</v>
      </c>
      <c r="AO205" s="106">
        <v>0</v>
      </c>
      <c r="AP205" s="106">
        <v>0</v>
      </c>
      <c r="AQ205" s="106">
        <v>0</v>
      </c>
      <c r="AR205" s="106">
        <v>0</v>
      </c>
      <c r="AS205" s="106">
        <v>0</v>
      </c>
      <c r="AT205" s="106">
        <v>0</v>
      </c>
      <c r="AU205" s="106">
        <v>0</v>
      </c>
      <c r="AV205" s="106">
        <v>0</v>
      </c>
      <c r="AW205" s="106">
        <v>0</v>
      </c>
      <c r="AX205" s="106">
        <v>0</v>
      </c>
      <c r="AY205" s="106">
        <v>0</v>
      </c>
    </row>
    <row r="206" spans="1:51">
      <c r="A206" s="109"/>
      <c r="B206" s="130">
        <v>10</v>
      </c>
      <c r="C206" s="106">
        <v>0</v>
      </c>
      <c r="D206" s="106">
        <v>0</v>
      </c>
      <c r="E206" s="106">
        <v>0</v>
      </c>
      <c r="F206" s="106">
        <v>0</v>
      </c>
      <c r="G206" s="106">
        <v>0</v>
      </c>
      <c r="H206" s="106">
        <v>610.40148386054716</v>
      </c>
      <c r="I206" s="106">
        <v>1146.0194281454219</v>
      </c>
      <c r="J206" s="106">
        <v>943.48871084474877</v>
      </c>
      <c r="K206" s="106">
        <v>625.57061259829197</v>
      </c>
      <c r="L206" s="106">
        <v>0</v>
      </c>
      <c r="M206" s="106">
        <v>0</v>
      </c>
      <c r="N206" s="106">
        <v>0</v>
      </c>
      <c r="O206" s="106">
        <v>0</v>
      </c>
      <c r="P206" s="106">
        <v>0</v>
      </c>
      <c r="Q206" s="106">
        <v>0</v>
      </c>
      <c r="R206" s="106">
        <v>0</v>
      </c>
      <c r="S206" s="106">
        <v>0</v>
      </c>
      <c r="T206" s="106">
        <v>0</v>
      </c>
      <c r="U206" s="106">
        <v>375.49718354934055</v>
      </c>
      <c r="V206" s="106">
        <v>459.18620670083601</v>
      </c>
      <c r="W206" s="106">
        <v>0</v>
      </c>
      <c r="X206" s="106">
        <v>0</v>
      </c>
      <c r="Y206" s="106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6">
        <v>0</v>
      </c>
      <c r="AL206" s="106">
        <v>0</v>
      </c>
      <c r="AM206" s="106">
        <v>0</v>
      </c>
      <c r="AN206" s="106">
        <v>0</v>
      </c>
      <c r="AO206" s="106">
        <v>0</v>
      </c>
      <c r="AP206" s="106">
        <v>0</v>
      </c>
      <c r="AQ206" s="106">
        <v>0</v>
      </c>
      <c r="AR206" s="106">
        <v>0</v>
      </c>
      <c r="AS206" s="106">
        <v>0</v>
      </c>
      <c r="AT206" s="106">
        <v>0</v>
      </c>
      <c r="AU206" s="106">
        <v>0</v>
      </c>
      <c r="AV206" s="106">
        <v>0</v>
      </c>
      <c r="AW206" s="106">
        <v>0</v>
      </c>
      <c r="AX206" s="106">
        <v>0</v>
      </c>
      <c r="AY206" s="106">
        <v>0</v>
      </c>
    </row>
    <row r="207" spans="1:51">
      <c r="A207" s="109"/>
      <c r="B207" s="130">
        <v>11</v>
      </c>
      <c r="C207" s="106">
        <v>0</v>
      </c>
      <c r="D207" s="106">
        <v>0</v>
      </c>
      <c r="E207" s="106">
        <v>0</v>
      </c>
      <c r="F207" s="106">
        <v>0</v>
      </c>
      <c r="G207" s="106">
        <v>0</v>
      </c>
      <c r="H207" s="106">
        <v>0</v>
      </c>
      <c r="I207" s="106">
        <v>0</v>
      </c>
      <c r="J207" s="106">
        <v>0</v>
      </c>
      <c r="K207" s="106">
        <v>473.42938740170803</v>
      </c>
      <c r="L207" s="106">
        <v>861.19536576024927</v>
      </c>
      <c r="M207" s="106">
        <v>976.45810792032603</v>
      </c>
      <c r="N207" s="106">
        <v>655.32986705710448</v>
      </c>
      <c r="O207" s="106">
        <v>0</v>
      </c>
      <c r="P207" s="106">
        <v>0</v>
      </c>
      <c r="Q207" s="106">
        <v>0</v>
      </c>
      <c r="R207" s="106">
        <v>47.947493310471827</v>
      </c>
      <c r="S207" s="106">
        <v>84.193154695860358</v>
      </c>
      <c r="T207" s="106">
        <v>516.13702936429195</v>
      </c>
      <c r="U207" s="106">
        <v>533.19188846069198</v>
      </c>
      <c r="V207" s="106">
        <v>102.31658595743244</v>
      </c>
      <c r="W207" s="106">
        <v>0</v>
      </c>
      <c r="X207" s="106">
        <v>0</v>
      </c>
      <c r="Y207" s="106">
        <v>0</v>
      </c>
      <c r="Z207" s="106">
        <v>0</v>
      </c>
      <c r="AA207" s="106">
        <v>0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6">
        <v>0</v>
      </c>
      <c r="AL207" s="106">
        <v>0</v>
      </c>
      <c r="AM207" s="106">
        <v>0</v>
      </c>
      <c r="AN207" s="106">
        <v>0</v>
      </c>
      <c r="AO207" s="106">
        <v>0</v>
      </c>
      <c r="AP207" s="106">
        <v>0</v>
      </c>
      <c r="AQ207" s="106">
        <v>0</v>
      </c>
      <c r="AR207" s="106">
        <v>0</v>
      </c>
      <c r="AS207" s="106">
        <v>0</v>
      </c>
      <c r="AT207" s="106">
        <v>0</v>
      </c>
      <c r="AU207" s="106">
        <v>0</v>
      </c>
      <c r="AV207" s="106">
        <v>0</v>
      </c>
      <c r="AW207" s="106">
        <v>0</v>
      </c>
      <c r="AX207" s="106">
        <v>0</v>
      </c>
      <c r="AY207" s="106">
        <v>0</v>
      </c>
    </row>
    <row r="208" spans="1:51">
      <c r="A208" s="109"/>
      <c r="B208" s="130">
        <v>12</v>
      </c>
      <c r="C208" s="106">
        <v>0</v>
      </c>
      <c r="D208" s="106">
        <v>0</v>
      </c>
      <c r="E208" s="106">
        <v>0</v>
      </c>
      <c r="F208" s="106">
        <v>0</v>
      </c>
      <c r="G208" s="106">
        <v>0</v>
      </c>
      <c r="H208" s="106">
        <v>0</v>
      </c>
      <c r="I208" s="106">
        <v>0</v>
      </c>
      <c r="J208" s="106">
        <v>0</v>
      </c>
      <c r="K208" s="106">
        <v>0</v>
      </c>
      <c r="L208" s="106">
        <v>0</v>
      </c>
      <c r="M208" s="106">
        <v>0</v>
      </c>
      <c r="N208" s="106">
        <v>354.52097553015255</v>
      </c>
      <c r="O208" s="106">
        <v>948.10740051471464</v>
      </c>
      <c r="P208" s="106">
        <v>1111.4998902885991</v>
      </c>
      <c r="Q208" s="106">
        <v>883</v>
      </c>
      <c r="R208" s="106">
        <v>1200.593992471503</v>
      </c>
      <c r="S208" s="106">
        <v>976.29970196366003</v>
      </c>
      <c r="T208" s="106">
        <v>738.78376195389569</v>
      </c>
      <c r="U208" s="106">
        <v>141.31092798996747</v>
      </c>
      <c r="V208" s="106">
        <v>0</v>
      </c>
      <c r="W208" s="106">
        <v>0</v>
      </c>
      <c r="X208" s="106">
        <v>0</v>
      </c>
      <c r="Y208" s="106">
        <v>0</v>
      </c>
      <c r="Z208" s="106">
        <v>0</v>
      </c>
      <c r="AA208" s="106">
        <v>0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0</v>
      </c>
      <c r="AK208" s="106">
        <v>0</v>
      </c>
      <c r="AL208" s="106">
        <v>0</v>
      </c>
      <c r="AM208" s="106">
        <v>0</v>
      </c>
      <c r="AN208" s="106">
        <v>0</v>
      </c>
      <c r="AO208" s="106">
        <v>0</v>
      </c>
      <c r="AP208" s="106">
        <v>0</v>
      </c>
      <c r="AQ208" s="106">
        <v>0</v>
      </c>
      <c r="AR208" s="106">
        <v>0</v>
      </c>
      <c r="AS208" s="106">
        <v>0</v>
      </c>
      <c r="AT208" s="106">
        <v>0</v>
      </c>
      <c r="AU208" s="106">
        <v>0</v>
      </c>
      <c r="AV208" s="106">
        <v>0</v>
      </c>
      <c r="AW208" s="106">
        <v>0</v>
      </c>
      <c r="AX208" s="106">
        <v>0</v>
      </c>
      <c r="AY208" s="106">
        <v>0</v>
      </c>
    </row>
    <row r="209" spans="1:51">
      <c r="A209" s="126" t="s">
        <v>123</v>
      </c>
      <c r="B209" s="123">
        <v>1</v>
      </c>
      <c r="C209" s="124">
        <v>0</v>
      </c>
      <c r="D209" s="124">
        <v>0</v>
      </c>
      <c r="E209" s="124">
        <v>0</v>
      </c>
      <c r="F209" s="124">
        <v>0</v>
      </c>
      <c r="G209" s="124">
        <v>0</v>
      </c>
      <c r="H209" s="124">
        <v>0</v>
      </c>
      <c r="I209" s="124">
        <v>0</v>
      </c>
      <c r="J209" s="124">
        <v>0</v>
      </c>
      <c r="K209" s="124">
        <v>27.353133597540932</v>
      </c>
      <c r="L209" s="124">
        <v>156.11542859855956</v>
      </c>
      <c r="M209" s="124">
        <v>238.45785310832048</v>
      </c>
      <c r="N209" s="124">
        <v>334.89783390927698</v>
      </c>
      <c r="O209" s="124">
        <v>423.62608297186307</v>
      </c>
      <c r="P209" s="124">
        <v>455.33484615242025</v>
      </c>
      <c r="Q209" s="124">
        <v>372.03277827186491</v>
      </c>
      <c r="R209" s="124">
        <v>440.88548076387667</v>
      </c>
      <c r="S209" s="124">
        <v>458.86599984340774</v>
      </c>
      <c r="T209" s="124">
        <v>409.31420309728941</v>
      </c>
      <c r="U209" s="124">
        <v>324.26723207153873</v>
      </c>
      <c r="V209" s="124">
        <v>354.09695251525852</v>
      </c>
      <c r="W209" s="124">
        <v>275.35360459785534</v>
      </c>
      <c r="X209" s="124">
        <v>283.28358388549316</v>
      </c>
      <c r="Y209" s="124">
        <v>368.0137192866074</v>
      </c>
      <c r="Z209" s="124">
        <v>293.76774801834659</v>
      </c>
      <c r="AA209" s="124">
        <v>325.02255303138361</v>
      </c>
      <c r="AB209" s="124">
        <v>323.58285193225885</v>
      </c>
      <c r="AC209" s="124">
        <v>275.93648899903462</v>
      </c>
      <c r="AD209" s="124">
        <v>291.60192984029521</v>
      </c>
      <c r="AE209" s="124">
        <v>389.83776321559412</v>
      </c>
      <c r="AF209" s="124">
        <v>500.77785108540309</v>
      </c>
      <c r="AG209" s="124">
        <v>477.41216401996257</v>
      </c>
      <c r="AH209" s="124">
        <v>562.8157061059801</v>
      </c>
      <c r="AI209" s="124">
        <v>537.88547617073448</v>
      </c>
      <c r="AJ209" s="124">
        <v>551.735006397858</v>
      </c>
      <c r="AK209" s="124">
        <v>544.47784871985812</v>
      </c>
      <c r="AL209" s="124">
        <v>565.97871662900354</v>
      </c>
      <c r="AM209" s="124">
        <v>565</v>
      </c>
      <c r="AN209" s="124">
        <v>565.97871662900354</v>
      </c>
      <c r="AO209" s="124">
        <v>541</v>
      </c>
      <c r="AP209" s="124">
        <v>565.97871662900354</v>
      </c>
      <c r="AQ209" s="124">
        <v>515</v>
      </c>
      <c r="AR209" s="124">
        <v>557.83009025260458</v>
      </c>
      <c r="AS209" s="124">
        <v>428.55251112089036</v>
      </c>
      <c r="AT209" s="124">
        <v>467.02248594707851</v>
      </c>
      <c r="AU209" s="124">
        <v>506.84615501335395</v>
      </c>
      <c r="AV209" s="124">
        <v>469.35571329233858</v>
      </c>
      <c r="AW209" s="124">
        <v>401.12339359300893</v>
      </c>
      <c r="AX209" s="124">
        <v>461.79154308735542</v>
      </c>
      <c r="AY209" s="124">
        <v>565.97871662900354</v>
      </c>
    </row>
    <row r="210" spans="1:51">
      <c r="A210" s="109"/>
      <c r="B210" s="119">
        <v>2</v>
      </c>
      <c r="C210" s="106">
        <v>0</v>
      </c>
      <c r="D210" s="110">
        <v>0</v>
      </c>
      <c r="E210" s="110">
        <v>0</v>
      </c>
      <c r="F210" s="110">
        <v>0</v>
      </c>
      <c r="G210" s="110">
        <v>0</v>
      </c>
      <c r="H210" s="110">
        <v>0</v>
      </c>
      <c r="I210" s="110">
        <v>182.46327026358864</v>
      </c>
      <c r="J210" s="110">
        <v>349.52459210896279</v>
      </c>
      <c r="K210" s="110">
        <v>378.36595055812825</v>
      </c>
      <c r="L210" s="110">
        <v>360.07993716168971</v>
      </c>
      <c r="M210" s="110">
        <v>274.00025481200555</v>
      </c>
      <c r="N210" s="110">
        <v>218.95300867798008</v>
      </c>
      <c r="O210" s="110">
        <v>154.48131754285157</v>
      </c>
      <c r="P210" s="110">
        <v>95.165044136178807</v>
      </c>
      <c r="Q210" s="110">
        <v>73.967221728135115</v>
      </c>
      <c r="R210" s="110">
        <v>129.65600501809828</v>
      </c>
      <c r="S210" s="110">
        <v>83.62685681611265</v>
      </c>
      <c r="T210" s="110">
        <v>71.606588220898288</v>
      </c>
      <c r="U210" s="110">
        <v>104.73276792846126</v>
      </c>
      <c r="V210" s="110">
        <v>161.58804726812741</v>
      </c>
      <c r="W210" s="110">
        <v>141.64639540214469</v>
      </c>
      <c r="X210" s="110">
        <v>194.28760046785985</v>
      </c>
      <c r="Y210" s="110">
        <v>188.98628071339263</v>
      </c>
      <c r="Z210" s="110">
        <v>132.34281112692753</v>
      </c>
      <c r="AA210" s="110">
        <v>181.97744696861636</v>
      </c>
      <c r="AB210" s="110">
        <v>161.08310295741137</v>
      </c>
      <c r="AC210" s="110">
        <v>162.04556648984661</v>
      </c>
      <c r="AD210" s="110">
        <v>193.89793279301995</v>
      </c>
      <c r="AE210" s="110">
        <v>183.42533154377369</v>
      </c>
      <c r="AF210" s="110">
        <v>117.75308383930914</v>
      </c>
      <c r="AG210" s="110">
        <v>43.587835980037447</v>
      </c>
      <c r="AH210" s="110">
        <v>59.208176705242231</v>
      </c>
      <c r="AI210" s="110">
        <v>2.1145238292654898</v>
      </c>
      <c r="AJ210" s="110">
        <v>18.780786835167596</v>
      </c>
      <c r="AK210" s="110">
        <v>9.5221512801418715</v>
      </c>
      <c r="AL210" s="110">
        <v>14.373678877400524</v>
      </c>
      <c r="AM210" s="110">
        <v>0</v>
      </c>
      <c r="AN210" s="110">
        <v>0.65428793836201971</v>
      </c>
      <c r="AO210" s="110">
        <v>0</v>
      </c>
      <c r="AP210" s="110">
        <v>16.698677146989258</v>
      </c>
      <c r="AQ210" s="110">
        <v>0</v>
      </c>
      <c r="AR210" s="110">
        <v>34.080098789668767</v>
      </c>
      <c r="AS210" s="110">
        <v>5.4474888791096188</v>
      </c>
      <c r="AT210" s="110">
        <v>91.871647026540018</v>
      </c>
      <c r="AU210" s="110">
        <v>66.153844986646078</v>
      </c>
      <c r="AV210" s="110">
        <v>39.531076394358898</v>
      </c>
      <c r="AW210" s="110">
        <v>64.594044668330881</v>
      </c>
      <c r="AX210" s="110">
        <v>110.20845691264456</v>
      </c>
      <c r="AY210" s="110">
        <v>69.650815118708024</v>
      </c>
    </row>
    <row r="211" spans="1:51">
      <c r="A211" s="109"/>
      <c r="B211" s="119">
        <v>3</v>
      </c>
      <c r="C211" s="106">
        <v>0</v>
      </c>
      <c r="D211" s="110">
        <v>0</v>
      </c>
      <c r="E211" s="110">
        <v>0</v>
      </c>
      <c r="F211" s="110">
        <v>0</v>
      </c>
      <c r="G211" s="110">
        <v>0</v>
      </c>
      <c r="H211" s="110">
        <v>60.558936142591449</v>
      </c>
      <c r="I211" s="110">
        <v>252.94377391861752</v>
      </c>
      <c r="J211" s="110">
        <v>130.96411873578597</v>
      </c>
      <c r="K211" s="110">
        <v>19.280915844330845</v>
      </c>
      <c r="L211" s="110">
        <v>0</v>
      </c>
      <c r="M211" s="110">
        <v>0</v>
      </c>
      <c r="N211" s="110">
        <v>0</v>
      </c>
      <c r="O211" s="110">
        <v>0</v>
      </c>
      <c r="P211" s="110">
        <v>0</v>
      </c>
      <c r="Q211" s="110">
        <v>0</v>
      </c>
      <c r="R211" s="110">
        <v>0</v>
      </c>
      <c r="S211" s="110">
        <v>0</v>
      </c>
      <c r="T211" s="110">
        <v>0</v>
      </c>
      <c r="U211" s="110">
        <v>0</v>
      </c>
      <c r="V211" s="110">
        <v>0</v>
      </c>
      <c r="W211" s="110">
        <v>0</v>
      </c>
      <c r="X211" s="110">
        <v>0</v>
      </c>
      <c r="Y211" s="110">
        <v>0</v>
      </c>
      <c r="Z211" s="110">
        <v>0</v>
      </c>
      <c r="AA211" s="110">
        <v>0</v>
      </c>
      <c r="AB211" s="110">
        <v>0</v>
      </c>
      <c r="AC211" s="110">
        <v>0</v>
      </c>
      <c r="AD211" s="110">
        <v>0</v>
      </c>
      <c r="AE211" s="110">
        <v>0</v>
      </c>
      <c r="AF211" s="110">
        <v>0</v>
      </c>
      <c r="AG211" s="110">
        <v>0</v>
      </c>
      <c r="AH211" s="110">
        <v>0</v>
      </c>
      <c r="AI211" s="110">
        <v>0</v>
      </c>
      <c r="AJ211" s="110">
        <v>0</v>
      </c>
      <c r="AK211" s="110">
        <v>0</v>
      </c>
      <c r="AL211" s="110">
        <v>0</v>
      </c>
      <c r="AM211" s="110">
        <v>0</v>
      </c>
      <c r="AN211" s="110">
        <v>0</v>
      </c>
      <c r="AO211" s="110">
        <v>0</v>
      </c>
      <c r="AP211" s="110">
        <v>0</v>
      </c>
      <c r="AQ211" s="110">
        <v>0</v>
      </c>
      <c r="AR211" s="110">
        <v>0</v>
      </c>
      <c r="AS211" s="110">
        <v>0</v>
      </c>
      <c r="AT211" s="110">
        <v>0</v>
      </c>
      <c r="AU211" s="110">
        <v>0</v>
      </c>
      <c r="AV211" s="110">
        <v>0</v>
      </c>
      <c r="AW211" s="110">
        <v>0</v>
      </c>
      <c r="AX211" s="110">
        <v>0</v>
      </c>
      <c r="AY211" s="110">
        <v>0</v>
      </c>
    </row>
    <row r="212" spans="1:51">
      <c r="A212" s="109"/>
      <c r="B212" s="119">
        <v>4</v>
      </c>
      <c r="C212" s="106">
        <v>713</v>
      </c>
      <c r="D212" s="110">
        <v>442.36066669175682</v>
      </c>
      <c r="E212" s="110">
        <v>126.1557847515362</v>
      </c>
      <c r="F212" s="110">
        <v>0</v>
      </c>
      <c r="G212" s="110">
        <v>0</v>
      </c>
      <c r="H212" s="110">
        <v>169.09701486038813</v>
      </c>
      <c r="I212" s="110">
        <v>128.61238396321562</v>
      </c>
      <c r="J212" s="110">
        <v>0</v>
      </c>
      <c r="K212" s="110">
        <v>0</v>
      </c>
      <c r="L212" s="110">
        <v>0</v>
      </c>
      <c r="M212" s="110">
        <v>0</v>
      </c>
      <c r="N212" s="110">
        <v>0</v>
      </c>
      <c r="O212" s="110">
        <v>0</v>
      </c>
      <c r="P212" s="110">
        <v>0</v>
      </c>
      <c r="Q212" s="110">
        <v>0</v>
      </c>
      <c r="R212" s="110">
        <v>0</v>
      </c>
      <c r="S212" s="110">
        <v>0</v>
      </c>
      <c r="T212" s="110">
        <v>0</v>
      </c>
      <c r="U212" s="110">
        <v>0</v>
      </c>
      <c r="V212" s="110">
        <v>0</v>
      </c>
      <c r="W212" s="110">
        <v>0</v>
      </c>
      <c r="X212" s="110">
        <v>0</v>
      </c>
      <c r="Y212" s="110">
        <v>0</v>
      </c>
      <c r="Z212" s="110">
        <v>0</v>
      </c>
      <c r="AA212" s="110">
        <v>0</v>
      </c>
      <c r="AB212" s="110">
        <v>0</v>
      </c>
      <c r="AC212" s="110">
        <v>0</v>
      </c>
      <c r="AD212" s="110">
        <v>0</v>
      </c>
      <c r="AE212" s="110">
        <v>0</v>
      </c>
      <c r="AF212" s="110">
        <v>0</v>
      </c>
      <c r="AG212" s="110">
        <v>0</v>
      </c>
      <c r="AH212" s="110">
        <v>0</v>
      </c>
      <c r="AI212" s="110">
        <v>0</v>
      </c>
      <c r="AJ212" s="110">
        <v>0</v>
      </c>
      <c r="AK212" s="110">
        <v>0</v>
      </c>
      <c r="AL212" s="110">
        <v>0</v>
      </c>
      <c r="AM212" s="110">
        <v>0</v>
      </c>
      <c r="AN212" s="110">
        <v>0</v>
      </c>
      <c r="AO212" s="110">
        <v>0</v>
      </c>
      <c r="AP212" s="110">
        <v>0</v>
      </c>
      <c r="AQ212" s="110">
        <v>0</v>
      </c>
      <c r="AR212" s="110">
        <v>0</v>
      </c>
      <c r="AS212" s="110">
        <v>0</v>
      </c>
      <c r="AT212" s="110">
        <v>0</v>
      </c>
      <c r="AU212" s="110">
        <v>0</v>
      </c>
      <c r="AV212" s="110">
        <v>0</v>
      </c>
      <c r="AW212" s="110">
        <v>0</v>
      </c>
      <c r="AX212" s="110">
        <v>0</v>
      </c>
      <c r="AY212" s="110">
        <v>0</v>
      </c>
    </row>
    <row r="213" spans="1:51">
      <c r="A213" s="109"/>
      <c r="B213" s="119">
        <v>5</v>
      </c>
      <c r="C213" s="106">
        <v>0</v>
      </c>
      <c r="D213" s="110">
        <v>43.639333308243188</v>
      </c>
      <c r="E213" s="110">
        <v>303.8442152484638</v>
      </c>
      <c r="F213" s="110">
        <v>458</v>
      </c>
      <c r="G213" s="110">
        <v>427.37417196538553</v>
      </c>
      <c r="H213" s="110">
        <v>113.0440966848788</v>
      </c>
      <c r="I213" s="110">
        <v>0</v>
      </c>
      <c r="J213" s="110">
        <v>0</v>
      </c>
      <c r="K213" s="110">
        <v>0</v>
      </c>
      <c r="L213" s="110">
        <v>0</v>
      </c>
      <c r="M213" s="110">
        <v>0</v>
      </c>
      <c r="N213" s="110">
        <v>0</v>
      </c>
      <c r="O213" s="110">
        <v>0</v>
      </c>
      <c r="P213" s="110">
        <v>0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  <c r="V213" s="110">
        <v>0</v>
      </c>
      <c r="W213" s="110">
        <v>0</v>
      </c>
      <c r="X213" s="110">
        <v>0</v>
      </c>
      <c r="Y213" s="110">
        <v>0</v>
      </c>
      <c r="Z213" s="110">
        <v>0</v>
      </c>
      <c r="AA213" s="110">
        <v>0</v>
      </c>
      <c r="AB213" s="110">
        <v>0</v>
      </c>
      <c r="AC213" s="110">
        <v>0</v>
      </c>
      <c r="AD213" s="110">
        <v>0</v>
      </c>
      <c r="AE213" s="110">
        <v>0</v>
      </c>
      <c r="AF213" s="110">
        <v>0</v>
      </c>
      <c r="AG213" s="110">
        <v>0</v>
      </c>
      <c r="AH213" s="110">
        <v>0</v>
      </c>
      <c r="AI213" s="110">
        <v>0</v>
      </c>
      <c r="AJ213" s="110">
        <v>0</v>
      </c>
      <c r="AK213" s="110">
        <v>0</v>
      </c>
      <c r="AL213" s="110">
        <v>0</v>
      </c>
      <c r="AM213" s="110">
        <v>0</v>
      </c>
      <c r="AN213" s="110">
        <v>0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  <c r="AU213" s="110">
        <v>0</v>
      </c>
      <c r="AV213" s="110">
        <v>0</v>
      </c>
      <c r="AW213" s="110">
        <v>0</v>
      </c>
      <c r="AX213" s="110">
        <v>0</v>
      </c>
      <c r="AY213" s="110">
        <v>0</v>
      </c>
    </row>
    <row r="214" spans="1:51">
      <c r="A214" s="109"/>
      <c r="B214" s="119">
        <v>6</v>
      </c>
      <c r="C214" s="106">
        <v>0</v>
      </c>
      <c r="D214" s="110">
        <v>0</v>
      </c>
      <c r="E214" s="110">
        <v>0</v>
      </c>
      <c r="F214" s="110">
        <v>0</v>
      </c>
      <c r="G214" s="110">
        <v>69.625828034614472</v>
      </c>
      <c r="H214" s="110">
        <v>180.29995231214158</v>
      </c>
      <c r="I214" s="110">
        <v>0</v>
      </c>
      <c r="J214" s="110">
        <v>0</v>
      </c>
      <c r="K214" s="110">
        <v>0</v>
      </c>
      <c r="L214" s="110">
        <v>0</v>
      </c>
      <c r="M214" s="110">
        <v>0</v>
      </c>
      <c r="N214" s="110">
        <v>0</v>
      </c>
      <c r="O214" s="110">
        <v>0</v>
      </c>
      <c r="P214" s="110">
        <v>0</v>
      </c>
      <c r="Q214" s="110">
        <v>0</v>
      </c>
      <c r="R214" s="110">
        <v>0</v>
      </c>
      <c r="S214" s="110">
        <v>0</v>
      </c>
      <c r="T214" s="110">
        <v>0</v>
      </c>
      <c r="U214" s="110">
        <v>0</v>
      </c>
      <c r="V214" s="110">
        <v>0</v>
      </c>
      <c r="W214" s="110">
        <v>0</v>
      </c>
      <c r="X214" s="110">
        <v>0</v>
      </c>
      <c r="Y214" s="110">
        <v>0</v>
      </c>
      <c r="Z214" s="110">
        <v>0</v>
      </c>
      <c r="AA214" s="110">
        <v>0</v>
      </c>
      <c r="AB214" s="110">
        <v>0</v>
      </c>
      <c r="AC214" s="110">
        <v>0</v>
      </c>
      <c r="AD214" s="110">
        <v>0</v>
      </c>
      <c r="AE214" s="110">
        <v>0</v>
      </c>
      <c r="AF214" s="110">
        <v>0</v>
      </c>
      <c r="AG214" s="110">
        <v>0</v>
      </c>
      <c r="AH214" s="110">
        <v>0</v>
      </c>
      <c r="AI214" s="110">
        <v>0</v>
      </c>
      <c r="AJ214" s="110">
        <v>0</v>
      </c>
      <c r="AK214" s="110">
        <v>0</v>
      </c>
      <c r="AL214" s="110">
        <v>0</v>
      </c>
      <c r="AM214" s="110">
        <v>0</v>
      </c>
      <c r="AN214" s="11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  <c r="AU214" s="110">
        <v>0</v>
      </c>
      <c r="AV214" s="110">
        <v>0</v>
      </c>
      <c r="AW214" s="110">
        <v>0</v>
      </c>
      <c r="AX214" s="110">
        <v>0</v>
      </c>
      <c r="AY214" s="110">
        <v>0</v>
      </c>
    </row>
    <row r="215" spans="1:51">
      <c r="A215" s="109"/>
      <c r="B215" s="119">
        <v>7</v>
      </c>
      <c r="C215" s="106">
        <v>0</v>
      </c>
      <c r="D215" s="110">
        <v>0</v>
      </c>
      <c r="E215" s="110">
        <v>0</v>
      </c>
      <c r="F215" s="110">
        <v>0</v>
      </c>
      <c r="G215" s="110">
        <v>0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0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</row>
    <row r="216" spans="1:51">
      <c r="A216" s="109"/>
      <c r="B216" s="119">
        <v>8</v>
      </c>
      <c r="C216" s="106">
        <v>0</v>
      </c>
      <c r="D216" s="110">
        <v>0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10">
        <v>0</v>
      </c>
      <c r="L216" s="110">
        <v>0</v>
      </c>
      <c r="M216" s="110">
        <v>0</v>
      </c>
      <c r="N216" s="110">
        <v>0</v>
      </c>
      <c r="O216" s="110">
        <v>0</v>
      </c>
      <c r="P216" s="110">
        <v>0</v>
      </c>
      <c r="Q216" s="110">
        <v>0</v>
      </c>
      <c r="R216" s="110">
        <v>0</v>
      </c>
      <c r="S216" s="110">
        <v>0</v>
      </c>
      <c r="T216" s="110">
        <v>0</v>
      </c>
      <c r="U216" s="110">
        <v>0</v>
      </c>
      <c r="V216" s="110">
        <v>0</v>
      </c>
      <c r="W216" s="110">
        <v>0</v>
      </c>
      <c r="X216" s="110">
        <v>0</v>
      </c>
      <c r="Y216" s="110">
        <v>0</v>
      </c>
      <c r="Z216" s="110">
        <v>0</v>
      </c>
      <c r="AA216" s="110">
        <v>0</v>
      </c>
      <c r="AB216" s="110">
        <v>0</v>
      </c>
      <c r="AC216" s="110">
        <v>0</v>
      </c>
      <c r="AD216" s="110">
        <v>0</v>
      </c>
      <c r="AE216" s="110">
        <v>0</v>
      </c>
      <c r="AF216" s="110">
        <v>0</v>
      </c>
      <c r="AG216" s="110">
        <v>0</v>
      </c>
      <c r="AH216" s="110">
        <v>0</v>
      </c>
      <c r="AI216" s="110">
        <v>0</v>
      </c>
      <c r="AJ216" s="110">
        <v>0</v>
      </c>
      <c r="AK216" s="110">
        <v>0</v>
      </c>
      <c r="AL216" s="110">
        <v>0</v>
      </c>
      <c r="AM216" s="110">
        <v>0</v>
      </c>
      <c r="AN216" s="110">
        <v>0</v>
      </c>
      <c r="AO216" s="110">
        <v>0</v>
      </c>
      <c r="AP216" s="110">
        <v>0</v>
      </c>
      <c r="AQ216" s="110">
        <v>0</v>
      </c>
      <c r="AR216" s="110">
        <v>0</v>
      </c>
      <c r="AS216" s="110">
        <v>0</v>
      </c>
      <c r="AT216" s="110">
        <v>0</v>
      </c>
      <c r="AU216" s="110">
        <v>0</v>
      </c>
      <c r="AV216" s="110">
        <v>0</v>
      </c>
      <c r="AW216" s="110">
        <v>0</v>
      </c>
      <c r="AX216" s="110">
        <v>0</v>
      </c>
      <c r="AY216" s="110">
        <v>0</v>
      </c>
    </row>
    <row r="217" spans="1:51">
      <c r="A217" s="109"/>
      <c r="B217" s="119">
        <v>9</v>
      </c>
      <c r="C217" s="106">
        <v>0</v>
      </c>
      <c r="D217" s="110">
        <v>0</v>
      </c>
      <c r="E217" s="110">
        <v>0</v>
      </c>
      <c r="F217" s="110">
        <v>0</v>
      </c>
      <c r="G217" s="110">
        <v>0</v>
      </c>
      <c r="H217" s="110">
        <v>0</v>
      </c>
      <c r="I217" s="110">
        <v>0</v>
      </c>
      <c r="J217" s="110">
        <v>0</v>
      </c>
      <c r="K217" s="110">
        <v>0</v>
      </c>
      <c r="L217" s="110">
        <v>0</v>
      </c>
      <c r="M217" s="110">
        <v>0</v>
      </c>
      <c r="N217" s="110">
        <v>0</v>
      </c>
      <c r="O217" s="110">
        <v>0</v>
      </c>
      <c r="P217" s="110">
        <v>0</v>
      </c>
      <c r="Q217" s="110">
        <v>0</v>
      </c>
      <c r="R217" s="110">
        <v>0</v>
      </c>
      <c r="S217" s="110">
        <v>0</v>
      </c>
      <c r="T217" s="110">
        <v>0</v>
      </c>
      <c r="U217" s="110">
        <v>0</v>
      </c>
      <c r="V217" s="110">
        <v>0</v>
      </c>
      <c r="W217" s="110">
        <v>0</v>
      </c>
      <c r="X217" s="110">
        <v>0</v>
      </c>
      <c r="Y217" s="110">
        <v>0</v>
      </c>
      <c r="Z217" s="110">
        <v>0</v>
      </c>
      <c r="AA217" s="110">
        <v>0</v>
      </c>
      <c r="AB217" s="110">
        <v>0</v>
      </c>
      <c r="AC217" s="110">
        <v>0</v>
      </c>
      <c r="AD217" s="110">
        <v>0</v>
      </c>
      <c r="AE217" s="110">
        <v>0</v>
      </c>
      <c r="AF217" s="110">
        <v>0</v>
      </c>
      <c r="AG217" s="110">
        <v>0</v>
      </c>
      <c r="AH217" s="110">
        <v>0</v>
      </c>
      <c r="AI217" s="110">
        <v>0</v>
      </c>
      <c r="AJ217" s="110">
        <v>0</v>
      </c>
      <c r="AK217" s="110">
        <v>0</v>
      </c>
      <c r="AL217" s="110">
        <v>0</v>
      </c>
      <c r="AM217" s="110">
        <v>0</v>
      </c>
      <c r="AN217" s="110">
        <v>0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  <c r="AU217" s="110">
        <v>0</v>
      </c>
      <c r="AV217" s="110">
        <v>0</v>
      </c>
      <c r="AW217" s="110">
        <v>0</v>
      </c>
      <c r="AX217" s="110">
        <v>0</v>
      </c>
      <c r="AY217" s="110">
        <v>0</v>
      </c>
    </row>
    <row r="218" spans="1:51">
      <c r="A218" s="109"/>
      <c r="B218" s="119">
        <v>10</v>
      </c>
      <c r="C218" s="106">
        <v>0</v>
      </c>
      <c r="D218" s="110">
        <v>0</v>
      </c>
      <c r="E218" s="110">
        <v>0</v>
      </c>
      <c r="F218" s="110">
        <v>0</v>
      </c>
      <c r="G218" s="110">
        <v>0</v>
      </c>
      <c r="H218" s="110">
        <v>0</v>
      </c>
      <c r="I218" s="110">
        <v>0</v>
      </c>
      <c r="J218" s="110">
        <v>0</v>
      </c>
      <c r="K218" s="110">
        <v>0</v>
      </c>
      <c r="L218" s="110">
        <v>0</v>
      </c>
      <c r="M218" s="110">
        <v>0</v>
      </c>
      <c r="N218" s="110">
        <v>0</v>
      </c>
      <c r="O218" s="110">
        <v>0</v>
      </c>
      <c r="P218" s="110">
        <v>0</v>
      </c>
      <c r="Q218" s="110">
        <v>0</v>
      </c>
      <c r="R218" s="110">
        <v>0</v>
      </c>
      <c r="S218" s="110">
        <v>0</v>
      </c>
      <c r="T218" s="110">
        <v>0</v>
      </c>
      <c r="U218" s="110">
        <v>0</v>
      </c>
      <c r="V218" s="110">
        <v>0</v>
      </c>
      <c r="W218" s="110">
        <v>0</v>
      </c>
      <c r="X218" s="110">
        <v>0</v>
      </c>
      <c r="Y218" s="110">
        <v>0</v>
      </c>
      <c r="Z218" s="110">
        <v>0</v>
      </c>
      <c r="AA218" s="110">
        <v>0</v>
      </c>
      <c r="AB218" s="110">
        <v>0</v>
      </c>
      <c r="AC218" s="110">
        <v>0</v>
      </c>
      <c r="AD218" s="110">
        <v>0</v>
      </c>
      <c r="AE218" s="110">
        <v>0</v>
      </c>
      <c r="AF218" s="110">
        <v>0</v>
      </c>
      <c r="AG218" s="110">
        <v>0</v>
      </c>
      <c r="AH218" s="110">
        <v>0</v>
      </c>
      <c r="AI218" s="110">
        <v>0</v>
      </c>
      <c r="AJ218" s="110">
        <v>0</v>
      </c>
      <c r="AK218" s="110">
        <v>0</v>
      </c>
      <c r="AL218" s="110">
        <v>0</v>
      </c>
      <c r="AM218" s="110">
        <v>0</v>
      </c>
      <c r="AN218" s="110">
        <v>0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  <c r="AU218" s="110">
        <v>0</v>
      </c>
      <c r="AV218" s="110">
        <v>0</v>
      </c>
      <c r="AW218" s="110">
        <v>0</v>
      </c>
      <c r="AX218" s="110">
        <v>0</v>
      </c>
      <c r="AY218" s="110">
        <v>0</v>
      </c>
    </row>
    <row r="219" spans="1:51">
      <c r="A219" s="109"/>
      <c r="B219" s="119">
        <v>11</v>
      </c>
      <c r="C219" s="106">
        <v>0</v>
      </c>
      <c r="D219" s="110">
        <v>0</v>
      </c>
      <c r="E219" s="110">
        <v>0</v>
      </c>
      <c r="F219" s="110">
        <v>0</v>
      </c>
      <c r="G219" s="110">
        <v>0</v>
      </c>
      <c r="H219" s="110">
        <v>0</v>
      </c>
      <c r="I219" s="110">
        <v>0</v>
      </c>
      <c r="J219" s="110">
        <v>0</v>
      </c>
      <c r="K219" s="110">
        <v>0</v>
      </c>
      <c r="L219" s="110">
        <v>0</v>
      </c>
      <c r="M219" s="110">
        <v>0</v>
      </c>
      <c r="N219" s="110">
        <v>0</v>
      </c>
      <c r="O219" s="110">
        <v>0</v>
      </c>
      <c r="P219" s="110">
        <v>0</v>
      </c>
      <c r="Q219" s="110">
        <v>0</v>
      </c>
      <c r="R219" s="110">
        <v>0</v>
      </c>
      <c r="S219" s="110">
        <v>0</v>
      </c>
      <c r="T219" s="110">
        <v>0</v>
      </c>
      <c r="U219" s="110">
        <v>0</v>
      </c>
      <c r="V219" s="110">
        <v>0</v>
      </c>
      <c r="W219" s="110">
        <v>0</v>
      </c>
      <c r="X219" s="110">
        <v>0</v>
      </c>
      <c r="Y219" s="110">
        <v>0</v>
      </c>
      <c r="Z219" s="110">
        <v>0</v>
      </c>
      <c r="AA219" s="110">
        <v>0</v>
      </c>
      <c r="AB219" s="110">
        <v>0</v>
      </c>
      <c r="AC219" s="110">
        <v>0</v>
      </c>
      <c r="AD219" s="110">
        <v>0</v>
      </c>
      <c r="AE219" s="110">
        <v>0</v>
      </c>
      <c r="AF219" s="110">
        <v>0</v>
      </c>
      <c r="AG219" s="110">
        <v>0</v>
      </c>
      <c r="AH219" s="110">
        <v>0</v>
      </c>
      <c r="AI219" s="110">
        <v>0</v>
      </c>
      <c r="AJ219" s="110">
        <v>0</v>
      </c>
      <c r="AK219" s="110">
        <v>0</v>
      </c>
      <c r="AL219" s="110">
        <v>0</v>
      </c>
      <c r="AM219" s="110">
        <v>0</v>
      </c>
      <c r="AN219" s="110">
        <v>0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  <c r="AU219" s="110">
        <v>0</v>
      </c>
      <c r="AV219" s="110">
        <v>0</v>
      </c>
      <c r="AW219" s="110">
        <v>0</v>
      </c>
      <c r="AX219" s="110">
        <v>0</v>
      </c>
      <c r="AY219" s="110">
        <v>0</v>
      </c>
    </row>
    <row r="220" spans="1:51">
      <c r="A220" s="109"/>
      <c r="B220" s="119">
        <v>12</v>
      </c>
      <c r="C220" s="106">
        <v>0</v>
      </c>
      <c r="D220" s="110">
        <v>0</v>
      </c>
      <c r="E220" s="110">
        <v>0</v>
      </c>
      <c r="F220" s="110">
        <v>0</v>
      </c>
      <c r="G220" s="110">
        <v>0</v>
      </c>
      <c r="H220" s="110">
        <v>0</v>
      </c>
      <c r="I220" s="110">
        <v>0</v>
      </c>
      <c r="J220" s="110">
        <v>0</v>
      </c>
      <c r="K220" s="110">
        <v>0</v>
      </c>
      <c r="L220" s="110">
        <v>0</v>
      </c>
      <c r="M220" s="110">
        <v>0</v>
      </c>
      <c r="N220" s="110">
        <v>0</v>
      </c>
      <c r="O220" s="110">
        <v>0</v>
      </c>
      <c r="P220" s="110">
        <v>0</v>
      </c>
      <c r="Q220" s="110">
        <v>0</v>
      </c>
      <c r="R220" s="110">
        <v>0</v>
      </c>
      <c r="S220" s="110">
        <v>0</v>
      </c>
      <c r="T220" s="110">
        <v>0</v>
      </c>
      <c r="U220" s="110">
        <v>0</v>
      </c>
      <c r="V220" s="110">
        <v>0</v>
      </c>
      <c r="W220" s="110">
        <v>0</v>
      </c>
      <c r="X220" s="110">
        <v>0</v>
      </c>
      <c r="Y220" s="110">
        <v>0</v>
      </c>
      <c r="Z220" s="110">
        <v>0</v>
      </c>
      <c r="AA220" s="110">
        <v>0</v>
      </c>
      <c r="AB220" s="110">
        <v>0</v>
      </c>
      <c r="AC220" s="110">
        <v>0</v>
      </c>
      <c r="AD220" s="110">
        <v>0</v>
      </c>
      <c r="AE220" s="110">
        <v>0</v>
      </c>
      <c r="AF220" s="110">
        <v>0</v>
      </c>
      <c r="AG220" s="110">
        <v>0</v>
      </c>
      <c r="AH220" s="110">
        <v>0</v>
      </c>
      <c r="AI220" s="110">
        <v>0</v>
      </c>
      <c r="AJ220" s="110">
        <v>0</v>
      </c>
      <c r="AK220" s="110">
        <v>0</v>
      </c>
      <c r="AL220" s="110">
        <v>0</v>
      </c>
      <c r="AM220" s="110">
        <v>0</v>
      </c>
      <c r="AN220" s="110">
        <v>0</v>
      </c>
      <c r="AO220" s="110">
        <v>0</v>
      </c>
      <c r="AP220" s="110">
        <v>0</v>
      </c>
      <c r="AQ220" s="110">
        <v>0</v>
      </c>
      <c r="AR220" s="110">
        <v>0</v>
      </c>
      <c r="AS220" s="110">
        <v>0</v>
      </c>
      <c r="AT220" s="110">
        <v>0</v>
      </c>
      <c r="AU220" s="110">
        <v>0</v>
      </c>
      <c r="AV220" s="110">
        <v>0</v>
      </c>
      <c r="AW220" s="110">
        <v>0</v>
      </c>
      <c r="AX220" s="110">
        <v>0</v>
      </c>
      <c r="AY220" s="110">
        <v>0</v>
      </c>
    </row>
    <row r="221" spans="1:51">
      <c r="A221" s="109"/>
      <c r="B221" s="120">
        <v>13</v>
      </c>
      <c r="C221" s="106">
        <v>0</v>
      </c>
      <c r="D221" s="110">
        <v>0</v>
      </c>
      <c r="E221" s="110">
        <v>0</v>
      </c>
      <c r="F221" s="110">
        <v>0</v>
      </c>
      <c r="G221" s="110">
        <v>0</v>
      </c>
      <c r="H221" s="110">
        <v>0</v>
      </c>
      <c r="I221" s="110">
        <v>0</v>
      </c>
      <c r="J221" s="110">
        <v>0</v>
      </c>
      <c r="K221" s="110">
        <v>0</v>
      </c>
      <c r="L221" s="110">
        <v>0</v>
      </c>
      <c r="M221" s="110">
        <v>0</v>
      </c>
      <c r="N221" s="110">
        <v>0</v>
      </c>
      <c r="O221" s="110">
        <v>0</v>
      </c>
      <c r="P221" s="110">
        <v>0</v>
      </c>
      <c r="Q221" s="110">
        <v>0</v>
      </c>
      <c r="R221" s="110">
        <v>0</v>
      </c>
      <c r="S221" s="110">
        <v>0</v>
      </c>
      <c r="T221" s="110">
        <v>0</v>
      </c>
      <c r="U221" s="110">
        <v>0</v>
      </c>
      <c r="V221" s="110">
        <v>0</v>
      </c>
      <c r="W221" s="110">
        <v>0</v>
      </c>
      <c r="X221" s="110">
        <v>0</v>
      </c>
      <c r="Y221" s="110">
        <v>0</v>
      </c>
      <c r="Z221" s="110">
        <v>0</v>
      </c>
      <c r="AA221" s="110">
        <v>0</v>
      </c>
      <c r="AB221" s="110">
        <v>0</v>
      </c>
      <c r="AC221" s="110">
        <v>0</v>
      </c>
      <c r="AD221" s="110">
        <v>0</v>
      </c>
      <c r="AE221" s="110">
        <v>0</v>
      </c>
      <c r="AF221" s="110">
        <v>0</v>
      </c>
      <c r="AG221" s="110">
        <v>0</v>
      </c>
      <c r="AH221" s="110">
        <v>0</v>
      </c>
      <c r="AI221" s="110">
        <v>0</v>
      </c>
      <c r="AJ221" s="110">
        <v>0</v>
      </c>
      <c r="AK221" s="110">
        <v>0</v>
      </c>
      <c r="AL221" s="110">
        <v>0</v>
      </c>
      <c r="AM221" s="110">
        <v>0</v>
      </c>
      <c r="AN221" s="110">
        <v>0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  <c r="AU221" s="110">
        <v>0</v>
      </c>
      <c r="AV221" s="110">
        <v>0</v>
      </c>
      <c r="AW221" s="110">
        <v>0</v>
      </c>
      <c r="AX221" s="110">
        <v>0</v>
      </c>
      <c r="AY221" s="110">
        <v>0</v>
      </c>
    </row>
    <row r="222" spans="1:51">
      <c r="A222" s="109"/>
      <c r="B222" s="120">
        <v>14</v>
      </c>
      <c r="C222" s="106">
        <v>0</v>
      </c>
      <c r="D222" s="110">
        <v>0</v>
      </c>
      <c r="E222" s="110">
        <v>0</v>
      </c>
      <c r="F222" s="110">
        <v>0</v>
      </c>
      <c r="G222" s="110">
        <v>0</v>
      </c>
      <c r="H222" s="110">
        <v>0</v>
      </c>
      <c r="I222" s="110">
        <v>0</v>
      </c>
      <c r="J222" s="110">
        <v>0</v>
      </c>
      <c r="K222" s="110">
        <v>0</v>
      </c>
      <c r="L222" s="110">
        <v>0</v>
      </c>
      <c r="M222" s="110">
        <v>0</v>
      </c>
      <c r="N222" s="110">
        <v>0</v>
      </c>
      <c r="O222" s="110">
        <v>0</v>
      </c>
      <c r="P222" s="110">
        <v>0</v>
      </c>
      <c r="Q222" s="110">
        <v>0</v>
      </c>
      <c r="R222" s="110">
        <v>0</v>
      </c>
      <c r="S222" s="110">
        <v>0</v>
      </c>
      <c r="T222" s="110">
        <v>0</v>
      </c>
      <c r="U222" s="110">
        <v>0</v>
      </c>
      <c r="V222" s="110">
        <v>0</v>
      </c>
      <c r="W222" s="110">
        <v>0</v>
      </c>
      <c r="X222" s="110">
        <v>0</v>
      </c>
      <c r="Y222" s="110">
        <v>0</v>
      </c>
      <c r="Z222" s="110">
        <v>0</v>
      </c>
      <c r="AA222" s="110">
        <v>0</v>
      </c>
      <c r="AB222" s="110">
        <v>0</v>
      </c>
      <c r="AC222" s="110">
        <v>0</v>
      </c>
      <c r="AD222" s="110">
        <v>0</v>
      </c>
      <c r="AE222" s="110">
        <v>0</v>
      </c>
      <c r="AF222" s="110">
        <v>0</v>
      </c>
      <c r="AG222" s="110">
        <v>0</v>
      </c>
      <c r="AH222" s="110">
        <v>0</v>
      </c>
      <c r="AI222" s="110">
        <v>0</v>
      </c>
      <c r="AJ222" s="110">
        <v>0</v>
      </c>
      <c r="AK222" s="110">
        <v>0</v>
      </c>
      <c r="AL222" s="110">
        <v>0</v>
      </c>
      <c r="AM222" s="110">
        <v>0</v>
      </c>
      <c r="AN222" s="110">
        <v>0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  <c r="AU222" s="110">
        <v>0</v>
      </c>
      <c r="AV222" s="110">
        <v>0</v>
      </c>
      <c r="AW222" s="110">
        <v>0</v>
      </c>
      <c r="AX222" s="110">
        <v>0</v>
      </c>
      <c r="AY222" s="110">
        <v>0</v>
      </c>
    </row>
    <row r="223" spans="1:51">
      <c r="A223" s="109"/>
      <c r="B223" s="120">
        <v>15</v>
      </c>
      <c r="C223" s="106">
        <v>0</v>
      </c>
      <c r="D223" s="110">
        <v>0</v>
      </c>
      <c r="E223" s="110">
        <v>0</v>
      </c>
      <c r="F223" s="110">
        <v>0</v>
      </c>
      <c r="G223" s="110">
        <v>0</v>
      </c>
      <c r="H223" s="110">
        <v>0</v>
      </c>
      <c r="I223" s="110">
        <v>0</v>
      </c>
      <c r="J223" s="110">
        <v>0</v>
      </c>
      <c r="K223" s="110">
        <v>0</v>
      </c>
      <c r="L223" s="110">
        <v>0</v>
      </c>
      <c r="M223" s="110">
        <v>0</v>
      </c>
      <c r="N223" s="110">
        <v>0</v>
      </c>
      <c r="O223" s="110">
        <v>0</v>
      </c>
      <c r="P223" s="110">
        <v>0</v>
      </c>
      <c r="Q223" s="110">
        <v>0</v>
      </c>
      <c r="R223" s="110">
        <v>0</v>
      </c>
      <c r="S223" s="110">
        <v>0</v>
      </c>
      <c r="T223" s="110">
        <v>0</v>
      </c>
      <c r="U223" s="110">
        <v>0</v>
      </c>
      <c r="V223" s="110">
        <v>0</v>
      </c>
      <c r="W223" s="110">
        <v>0</v>
      </c>
      <c r="X223" s="110">
        <v>0</v>
      </c>
      <c r="Y223" s="110">
        <v>0</v>
      </c>
      <c r="Z223" s="110">
        <v>0</v>
      </c>
      <c r="AA223" s="110">
        <v>0</v>
      </c>
      <c r="AB223" s="110">
        <v>0</v>
      </c>
      <c r="AC223" s="110">
        <v>0</v>
      </c>
      <c r="AD223" s="110">
        <v>0</v>
      </c>
      <c r="AE223" s="110">
        <v>0</v>
      </c>
      <c r="AF223" s="110">
        <v>0</v>
      </c>
      <c r="AG223" s="110">
        <v>0</v>
      </c>
      <c r="AH223" s="110">
        <v>0</v>
      </c>
      <c r="AI223" s="110">
        <v>0</v>
      </c>
      <c r="AJ223" s="110">
        <v>0</v>
      </c>
      <c r="AK223" s="110">
        <v>0</v>
      </c>
      <c r="AL223" s="110">
        <v>0</v>
      </c>
      <c r="AM223" s="110">
        <v>0</v>
      </c>
      <c r="AN223" s="11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  <c r="AU223" s="110">
        <v>0</v>
      </c>
      <c r="AV223" s="110">
        <v>0</v>
      </c>
      <c r="AW223" s="110">
        <v>0</v>
      </c>
      <c r="AX223" s="110">
        <v>0</v>
      </c>
      <c r="AY223" s="110">
        <v>0</v>
      </c>
    </row>
    <row r="224" spans="1:51">
      <c r="A224" s="109"/>
      <c r="B224" s="120">
        <v>16</v>
      </c>
      <c r="C224" s="106">
        <v>0</v>
      </c>
      <c r="D224" s="110">
        <v>0</v>
      </c>
      <c r="E224" s="110">
        <v>0</v>
      </c>
      <c r="F224" s="110">
        <v>0</v>
      </c>
      <c r="G224" s="110">
        <v>0</v>
      </c>
      <c r="H224" s="110">
        <v>0</v>
      </c>
      <c r="I224" s="110">
        <v>0</v>
      </c>
      <c r="J224" s="110">
        <v>0</v>
      </c>
      <c r="K224" s="110">
        <v>0</v>
      </c>
      <c r="L224" s="110">
        <v>0</v>
      </c>
      <c r="M224" s="110">
        <v>0</v>
      </c>
      <c r="N224" s="110">
        <v>0</v>
      </c>
      <c r="O224" s="110">
        <v>0</v>
      </c>
      <c r="P224" s="110">
        <v>0</v>
      </c>
      <c r="Q224" s="110">
        <v>0</v>
      </c>
      <c r="R224" s="110">
        <v>0</v>
      </c>
      <c r="S224" s="110">
        <v>0</v>
      </c>
      <c r="T224" s="110">
        <v>0</v>
      </c>
      <c r="U224" s="110">
        <v>0</v>
      </c>
      <c r="V224" s="110">
        <v>0</v>
      </c>
      <c r="W224" s="110">
        <v>0</v>
      </c>
      <c r="X224" s="110">
        <v>0</v>
      </c>
      <c r="Y224" s="110">
        <v>0</v>
      </c>
      <c r="Z224" s="110">
        <v>0</v>
      </c>
      <c r="AA224" s="110">
        <v>0</v>
      </c>
      <c r="AB224" s="110">
        <v>0</v>
      </c>
      <c r="AC224" s="110">
        <v>0</v>
      </c>
      <c r="AD224" s="110">
        <v>0</v>
      </c>
      <c r="AE224" s="110">
        <v>0</v>
      </c>
      <c r="AF224" s="110">
        <v>0</v>
      </c>
      <c r="AG224" s="110">
        <v>0</v>
      </c>
      <c r="AH224" s="110">
        <v>0</v>
      </c>
      <c r="AI224" s="110">
        <v>0</v>
      </c>
      <c r="AJ224" s="110">
        <v>0</v>
      </c>
      <c r="AK224" s="110">
        <v>0</v>
      </c>
      <c r="AL224" s="110">
        <v>0</v>
      </c>
      <c r="AM224" s="110">
        <v>0</v>
      </c>
      <c r="AN224" s="110">
        <v>0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  <c r="AU224" s="110">
        <v>0</v>
      </c>
      <c r="AV224" s="110">
        <v>0</v>
      </c>
      <c r="AW224" s="110">
        <v>0</v>
      </c>
      <c r="AX224" s="110">
        <v>0</v>
      </c>
      <c r="AY224" s="110">
        <v>0</v>
      </c>
    </row>
    <row r="225" spans="1:51">
      <c r="A225" s="109"/>
      <c r="B225" s="120">
        <v>17</v>
      </c>
      <c r="C225" s="106">
        <v>0</v>
      </c>
      <c r="D225" s="110">
        <v>0</v>
      </c>
      <c r="E225" s="110">
        <v>0</v>
      </c>
      <c r="F225" s="110">
        <v>0</v>
      </c>
      <c r="G225" s="110">
        <v>0</v>
      </c>
      <c r="H225" s="110">
        <v>0</v>
      </c>
      <c r="I225" s="110">
        <v>0</v>
      </c>
      <c r="J225" s="110">
        <v>0</v>
      </c>
      <c r="K225" s="110">
        <v>0</v>
      </c>
      <c r="L225" s="110">
        <v>0</v>
      </c>
      <c r="M225" s="110">
        <v>0</v>
      </c>
      <c r="N225" s="110">
        <v>0</v>
      </c>
      <c r="O225" s="110">
        <v>0</v>
      </c>
      <c r="P225" s="110">
        <v>0</v>
      </c>
      <c r="Q225" s="110">
        <v>0</v>
      </c>
      <c r="R225" s="110">
        <v>0</v>
      </c>
      <c r="S225" s="110">
        <v>0</v>
      </c>
      <c r="T225" s="110">
        <v>0</v>
      </c>
      <c r="U225" s="110">
        <v>0</v>
      </c>
      <c r="V225" s="110">
        <v>0</v>
      </c>
      <c r="W225" s="110">
        <v>0</v>
      </c>
      <c r="X225" s="110">
        <v>0</v>
      </c>
      <c r="Y225" s="110">
        <v>0</v>
      </c>
      <c r="Z225" s="110">
        <v>0</v>
      </c>
      <c r="AA225" s="110">
        <v>0</v>
      </c>
      <c r="AB225" s="110">
        <v>0</v>
      </c>
      <c r="AC225" s="110">
        <v>0</v>
      </c>
      <c r="AD225" s="110">
        <v>0</v>
      </c>
      <c r="AE225" s="110">
        <v>0</v>
      </c>
      <c r="AF225" s="110">
        <v>0</v>
      </c>
      <c r="AG225" s="110">
        <v>0</v>
      </c>
      <c r="AH225" s="110">
        <v>0</v>
      </c>
      <c r="AI225" s="110">
        <v>0</v>
      </c>
      <c r="AJ225" s="110">
        <v>0</v>
      </c>
      <c r="AK225" s="110">
        <v>0</v>
      </c>
      <c r="AL225" s="110">
        <v>0</v>
      </c>
      <c r="AM225" s="110">
        <v>0</v>
      </c>
      <c r="AN225" s="110">
        <v>0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  <c r="AU225" s="110">
        <v>0</v>
      </c>
      <c r="AV225" s="110">
        <v>0</v>
      </c>
      <c r="AW225" s="110">
        <v>0</v>
      </c>
      <c r="AX225" s="110">
        <v>0</v>
      </c>
      <c r="AY225" s="110">
        <v>0</v>
      </c>
    </row>
    <row r="226" spans="1:51">
      <c r="A226" s="109"/>
      <c r="B226" s="120">
        <v>18</v>
      </c>
      <c r="C226" s="106">
        <v>0</v>
      </c>
      <c r="D226" s="110">
        <v>0</v>
      </c>
      <c r="E226" s="110">
        <v>0</v>
      </c>
      <c r="F226" s="110">
        <v>0</v>
      </c>
      <c r="G226" s="110">
        <v>0</v>
      </c>
      <c r="H226" s="110">
        <v>0</v>
      </c>
      <c r="I226" s="110">
        <v>0</v>
      </c>
      <c r="J226" s="110">
        <v>0</v>
      </c>
      <c r="K226" s="110">
        <v>0</v>
      </c>
      <c r="L226" s="110">
        <v>0</v>
      </c>
      <c r="M226" s="110">
        <v>0</v>
      </c>
      <c r="N226" s="110">
        <v>0</v>
      </c>
      <c r="O226" s="110">
        <v>0</v>
      </c>
      <c r="P226" s="110">
        <v>0</v>
      </c>
      <c r="Q226" s="110">
        <v>0</v>
      </c>
      <c r="R226" s="110">
        <v>0</v>
      </c>
      <c r="S226" s="110">
        <v>0</v>
      </c>
      <c r="T226" s="110">
        <v>0</v>
      </c>
      <c r="U226" s="110">
        <v>0</v>
      </c>
      <c r="V226" s="110">
        <v>0</v>
      </c>
      <c r="W226" s="110">
        <v>0</v>
      </c>
      <c r="X226" s="110">
        <v>0</v>
      </c>
      <c r="Y226" s="110">
        <v>0</v>
      </c>
      <c r="Z226" s="110">
        <v>0</v>
      </c>
      <c r="AA226" s="110">
        <v>0</v>
      </c>
      <c r="AB226" s="110">
        <v>0</v>
      </c>
      <c r="AC226" s="110">
        <v>0</v>
      </c>
      <c r="AD226" s="110">
        <v>0</v>
      </c>
      <c r="AE226" s="110">
        <v>0</v>
      </c>
      <c r="AF226" s="110">
        <v>0</v>
      </c>
      <c r="AG226" s="110">
        <v>0</v>
      </c>
      <c r="AH226" s="110">
        <v>0</v>
      </c>
      <c r="AI226" s="110">
        <v>0</v>
      </c>
      <c r="AJ226" s="110">
        <v>0</v>
      </c>
      <c r="AK226" s="110">
        <v>0</v>
      </c>
      <c r="AL226" s="110">
        <v>0</v>
      </c>
      <c r="AM226" s="110">
        <v>0</v>
      </c>
      <c r="AN226" s="110">
        <v>0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  <c r="AU226" s="110">
        <v>0</v>
      </c>
      <c r="AV226" s="110">
        <v>0</v>
      </c>
      <c r="AW226" s="110">
        <v>0</v>
      </c>
      <c r="AX226" s="110">
        <v>0</v>
      </c>
      <c r="AY226" s="110">
        <v>0</v>
      </c>
    </row>
    <row r="227" spans="1:51">
      <c r="A227" s="109"/>
      <c r="B227" s="120">
        <v>19</v>
      </c>
      <c r="C227" s="106">
        <v>0</v>
      </c>
      <c r="D227" s="110">
        <v>0</v>
      </c>
      <c r="E227" s="110">
        <v>0</v>
      </c>
      <c r="F227" s="110">
        <v>0</v>
      </c>
      <c r="G227" s="110">
        <v>0</v>
      </c>
      <c r="H227" s="110">
        <v>0</v>
      </c>
      <c r="I227" s="110">
        <v>0</v>
      </c>
      <c r="J227" s="110">
        <v>0</v>
      </c>
      <c r="K227" s="110">
        <v>0</v>
      </c>
      <c r="L227" s="110">
        <v>0</v>
      </c>
      <c r="M227" s="110">
        <v>0</v>
      </c>
      <c r="N227" s="110">
        <v>0</v>
      </c>
      <c r="O227" s="110">
        <v>0</v>
      </c>
      <c r="P227" s="110">
        <v>0</v>
      </c>
      <c r="Q227" s="110">
        <v>0</v>
      </c>
      <c r="R227" s="110">
        <v>0</v>
      </c>
      <c r="S227" s="110">
        <v>0</v>
      </c>
      <c r="T227" s="110">
        <v>0</v>
      </c>
      <c r="U227" s="110">
        <v>0</v>
      </c>
      <c r="V227" s="110">
        <v>0</v>
      </c>
      <c r="W227" s="110">
        <v>0</v>
      </c>
      <c r="X227" s="110">
        <v>0</v>
      </c>
      <c r="Y227" s="110">
        <v>0</v>
      </c>
      <c r="Z227" s="110">
        <v>0</v>
      </c>
      <c r="AA227" s="110">
        <v>0</v>
      </c>
      <c r="AB227" s="110">
        <v>0</v>
      </c>
      <c r="AC227" s="110">
        <v>0</v>
      </c>
      <c r="AD227" s="110">
        <v>0</v>
      </c>
      <c r="AE227" s="110">
        <v>0</v>
      </c>
      <c r="AF227" s="110">
        <v>0</v>
      </c>
      <c r="AG227" s="110">
        <v>0</v>
      </c>
      <c r="AH227" s="110">
        <v>0</v>
      </c>
      <c r="AI227" s="110">
        <v>0</v>
      </c>
      <c r="AJ227" s="110">
        <v>0</v>
      </c>
      <c r="AK227" s="110">
        <v>0</v>
      </c>
      <c r="AL227" s="110">
        <v>0</v>
      </c>
      <c r="AM227" s="110">
        <v>0</v>
      </c>
      <c r="AN227" s="110">
        <v>0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  <c r="AU227" s="110">
        <v>0</v>
      </c>
      <c r="AV227" s="110">
        <v>0</v>
      </c>
      <c r="AW227" s="110">
        <v>0</v>
      </c>
      <c r="AX227" s="110">
        <v>0</v>
      </c>
      <c r="AY227" s="110">
        <v>0</v>
      </c>
    </row>
    <row r="228" spans="1:51">
      <c r="A228" s="109"/>
      <c r="B228" s="120">
        <v>20</v>
      </c>
      <c r="C228" s="106">
        <v>0</v>
      </c>
      <c r="D228" s="110">
        <v>0</v>
      </c>
      <c r="E228" s="110">
        <v>0</v>
      </c>
      <c r="F228" s="110">
        <v>0</v>
      </c>
      <c r="G228" s="110">
        <v>0</v>
      </c>
      <c r="H228" s="110">
        <v>0</v>
      </c>
      <c r="I228" s="110">
        <v>0</v>
      </c>
      <c r="J228" s="110">
        <v>0</v>
      </c>
      <c r="K228" s="110">
        <v>0</v>
      </c>
      <c r="L228" s="110">
        <v>0</v>
      </c>
      <c r="M228" s="110">
        <v>0</v>
      </c>
      <c r="N228" s="110">
        <v>0</v>
      </c>
      <c r="O228" s="110">
        <v>0</v>
      </c>
      <c r="P228" s="110">
        <v>0</v>
      </c>
      <c r="Q228" s="110">
        <v>0</v>
      </c>
      <c r="R228" s="110">
        <v>0</v>
      </c>
      <c r="S228" s="110">
        <v>0</v>
      </c>
      <c r="T228" s="110">
        <v>0</v>
      </c>
      <c r="U228" s="110">
        <v>0</v>
      </c>
      <c r="V228" s="110">
        <v>0</v>
      </c>
      <c r="W228" s="110">
        <v>0</v>
      </c>
      <c r="X228" s="110">
        <v>0</v>
      </c>
      <c r="Y228" s="110">
        <v>0</v>
      </c>
      <c r="Z228" s="110">
        <v>0</v>
      </c>
      <c r="AA228" s="110">
        <v>0</v>
      </c>
      <c r="AB228" s="110">
        <v>0</v>
      </c>
      <c r="AC228" s="110">
        <v>0</v>
      </c>
      <c r="AD228" s="110">
        <v>0</v>
      </c>
      <c r="AE228" s="110">
        <v>0</v>
      </c>
      <c r="AF228" s="110">
        <v>0</v>
      </c>
      <c r="AG228" s="110">
        <v>0</v>
      </c>
      <c r="AH228" s="110">
        <v>0</v>
      </c>
      <c r="AI228" s="110">
        <v>0</v>
      </c>
      <c r="AJ228" s="110">
        <v>0</v>
      </c>
      <c r="AK228" s="110">
        <v>0</v>
      </c>
      <c r="AL228" s="110">
        <v>0</v>
      </c>
      <c r="AM228" s="110">
        <v>0</v>
      </c>
      <c r="AN228" s="110">
        <v>0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  <c r="AU228" s="110">
        <v>0</v>
      </c>
      <c r="AV228" s="110">
        <v>0</v>
      </c>
      <c r="AW228" s="110">
        <v>0</v>
      </c>
      <c r="AX228" s="110">
        <v>0</v>
      </c>
      <c r="AY228" s="110">
        <v>0</v>
      </c>
    </row>
    <row r="229" spans="1:51">
      <c r="A229" s="109"/>
      <c r="B229" s="120">
        <v>21</v>
      </c>
      <c r="C229" s="106">
        <v>0</v>
      </c>
      <c r="D229" s="110">
        <v>0</v>
      </c>
      <c r="E229" s="110">
        <v>0</v>
      </c>
      <c r="F229" s="110">
        <v>0</v>
      </c>
      <c r="G229" s="110">
        <v>0</v>
      </c>
      <c r="H229" s="110">
        <v>0</v>
      </c>
      <c r="I229" s="110">
        <v>0</v>
      </c>
      <c r="J229" s="110">
        <v>0</v>
      </c>
      <c r="K229" s="110">
        <v>0</v>
      </c>
      <c r="L229" s="110">
        <v>0</v>
      </c>
      <c r="M229" s="110">
        <v>0</v>
      </c>
      <c r="N229" s="110">
        <v>0</v>
      </c>
      <c r="O229" s="110">
        <v>0</v>
      </c>
      <c r="P229" s="110">
        <v>0</v>
      </c>
      <c r="Q229" s="110">
        <v>0</v>
      </c>
      <c r="R229" s="110">
        <v>0</v>
      </c>
      <c r="S229" s="110">
        <v>0</v>
      </c>
      <c r="T229" s="110">
        <v>0</v>
      </c>
      <c r="U229" s="110">
        <v>0</v>
      </c>
      <c r="V229" s="110">
        <v>0</v>
      </c>
      <c r="W229" s="110">
        <v>0</v>
      </c>
      <c r="X229" s="110">
        <v>0</v>
      </c>
      <c r="Y229" s="110">
        <v>0</v>
      </c>
      <c r="Z229" s="110">
        <v>0</v>
      </c>
      <c r="AA229" s="110">
        <v>0</v>
      </c>
      <c r="AB229" s="110">
        <v>0</v>
      </c>
      <c r="AC229" s="110">
        <v>0</v>
      </c>
      <c r="AD229" s="110">
        <v>0</v>
      </c>
      <c r="AE229" s="110">
        <v>0</v>
      </c>
      <c r="AF229" s="110">
        <v>0</v>
      </c>
      <c r="AG229" s="110">
        <v>0</v>
      </c>
      <c r="AH229" s="110">
        <v>0</v>
      </c>
      <c r="AI229" s="110">
        <v>0</v>
      </c>
      <c r="AJ229" s="110">
        <v>0</v>
      </c>
      <c r="AK229" s="110">
        <v>0</v>
      </c>
      <c r="AL229" s="110">
        <v>0</v>
      </c>
      <c r="AM229" s="110">
        <v>0</v>
      </c>
      <c r="AN229" s="110">
        <v>0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  <c r="AU229" s="110">
        <v>0</v>
      </c>
      <c r="AV229" s="110">
        <v>0</v>
      </c>
      <c r="AW229" s="110">
        <v>0</v>
      </c>
      <c r="AX229" s="110">
        <v>0</v>
      </c>
      <c r="AY229" s="110">
        <v>0</v>
      </c>
    </row>
    <row r="230" spans="1:51">
      <c r="A230" s="109"/>
      <c r="B230" s="120">
        <v>22</v>
      </c>
      <c r="C230" s="106">
        <v>0</v>
      </c>
      <c r="D230" s="110">
        <v>0</v>
      </c>
      <c r="E230" s="110">
        <v>0</v>
      </c>
      <c r="F230" s="110">
        <v>0</v>
      </c>
      <c r="G230" s="110">
        <v>0</v>
      </c>
      <c r="H230" s="110">
        <v>0</v>
      </c>
      <c r="I230" s="110">
        <v>0</v>
      </c>
      <c r="J230" s="110">
        <v>0</v>
      </c>
      <c r="K230" s="110">
        <v>0</v>
      </c>
      <c r="L230" s="110">
        <v>0</v>
      </c>
      <c r="M230" s="110">
        <v>0</v>
      </c>
      <c r="N230" s="110">
        <v>0</v>
      </c>
      <c r="O230" s="110">
        <v>0</v>
      </c>
      <c r="P230" s="110">
        <v>0</v>
      </c>
      <c r="Q230" s="110">
        <v>0</v>
      </c>
      <c r="R230" s="110">
        <v>0</v>
      </c>
      <c r="S230" s="110">
        <v>0</v>
      </c>
      <c r="T230" s="110">
        <v>0</v>
      </c>
      <c r="U230" s="110">
        <v>0</v>
      </c>
      <c r="V230" s="110">
        <v>0</v>
      </c>
      <c r="W230" s="110">
        <v>0</v>
      </c>
      <c r="X230" s="110">
        <v>0</v>
      </c>
      <c r="Y230" s="110">
        <v>0</v>
      </c>
      <c r="Z230" s="110">
        <v>0</v>
      </c>
      <c r="AA230" s="110">
        <v>0</v>
      </c>
      <c r="AB230" s="110">
        <v>0</v>
      </c>
      <c r="AC230" s="110">
        <v>0</v>
      </c>
      <c r="AD230" s="110">
        <v>0</v>
      </c>
      <c r="AE230" s="110">
        <v>0</v>
      </c>
      <c r="AF230" s="110">
        <v>0</v>
      </c>
      <c r="AG230" s="110">
        <v>0</v>
      </c>
      <c r="AH230" s="110">
        <v>0</v>
      </c>
      <c r="AI230" s="110">
        <v>0</v>
      </c>
      <c r="AJ230" s="110">
        <v>0</v>
      </c>
      <c r="AK230" s="110">
        <v>0</v>
      </c>
      <c r="AL230" s="110">
        <v>0</v>
      </c>
      <c r="AM230" s="110">
        <v>0</v>
      </c>
      <c r="AN230" s="110">
        <v>0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  <c r="AU230" s="110">
        <v>0</v>
      </c>
      <c r="AV230" s="110">
        <v>0</v>
      </c>
      <c r="AW230" s="110">
        <v>0</v>
      </c>
      <c r="AX230" s="110">
        <v>0</v>
      </c>
      <c r="AY230" s="110">
        <v>0</v>
      </c>
    </row>
    <row r="231" spans="1:51">
      <c r="A231" s="109"/>
      <c r="B231" s="120">
        <v>23</v>
      </c>
      <c r="C231" s="106">
        <v>0</v>
      </c>
      <c r="D231" s="110">
        <v>0</v>
      </c>
      <c r="E231" s="110">
        <v>0</v>
      </c>
      <c r="F231" s="110">
        <v>0</v>
      </c>
      <c r="G231" s="110">
        <v>0</v>
      </c>
      <c r="H231" s="110">
        <v>0</v>
      </c>
      <c r="I231" s="110">
        <v>0</v>
      </c>
      <c r="J231" s="110">
        <v>0</v>
      </c>
      <c r="K231" s="110">
        <v>0</v>
      </c>
      <c r="L231" s="110">
        <v>0</v>
      </c>
      <c r="M231" s="110">
        <v>0</v>
      </c>
      <c r="N231" s="110">
        <v>0</v>
      </c>
      <c r="O231" s="110">
        <v>0</v>
      </c>
      <c r="P231" s="110">
        <v>0</v>
      </c>
      <c r="Q231" s="110">
        <v>0</v>
      </c>
      <c r="R231" s="110">
        <v>0</v>
      </c>
      <c r="S231" s="110">
        <v>0</v>
      </c>
      <c r="T231" s="110">
        <v>0</v>
      </c>
      <c r="U231" s="110">
        <v>0</v>
      </c>
      <c r="V231" s="110">
        <v>0</v>
      </c>
      <c r="W231" s="110">
        <v>0</v>
      </c>
      <c r="X231" s="110">
        <v>0</v>
      </c>
      <c r="Y231" s="110">
        <v>0</v>
      </c>
      <c r="Z231" s="110">
        <v>0</v>
      </c>
      <c r="AA231" s="110">
        <v>0</v>
      </c>
      <c r="AB231" s="110">
        <v>0</v>
      </c>
      <c r="AC231" s="110">
        <v>0</v>
      </c>
      <c r="AD231" s="110">
        <v>0</v>
      </c>
      <c r="AE231" s="110">
        <v>0</v>
      </c>
      <c r="AF231" s="110">
        <v>0</v>
      </c>
      <c r="AG231" s="110">
        <v>0</v>
      </c>
      <c r="AH231" s="110">
        <v>0</v>
      </c>
      <c r="AI231" s="110">
        <v>0</v>
      </c>
      <c r="AJ231" s="110">
        <v>0</v>
      </c>
      <c r="AK231" s="110">
        <v>0</v>
      </c>
      <c r="AL231" s="110">
        <v>0</v>
      </c>
      <c r="AM231" s="110">
        <v>0</v>
      </c>
      <c r="AN231" s="110">
        <v>0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  <c r="AU231" s="110">
        <v>0</v>
      </c>
      <c r="AV231" s="110">
        <v>0</v>
      </c>
      <c r="AW231" s="110">
        <v>0</v>
      </c>
      <c r="AX231" s="110">
        <v>0</v>
      </c>
      <c r="AY231" s="110">
        <v>0</v>
      </c>
    </row>
    <row r="232" spans="1:51">
      <c r="A232" s="109"/>
      <c r="B232" s="120">
        <v>24</v>
      </c>
      <c r="C232" s="106">
        <v>0</v>
      </c>
      <c r="D232" s="110">
        <v>0</v>
      </c>
      <c r="E232" s="110">
        <v>0</v>
      </c>
      <c r="F232" s="110">
        <v>0</v>
      </c>
      <c r="G232" s="110">
        <v>0</v>
      </c>
      <c r="H232" s="110">
        <v>0</v>
      </c>
      <c r="I232" s="110">
        <v>0</v>
      </c>
      <c r="J232" s="110">
        <v>0</v>
      </c>
      <c r="K232" s="110">
        <v>0</v>
      </c>
      <c r="L232" s="110">
        <v>0</v>
      </c>
      <c r="M232" s="110">
        <v>0</v>
      </c>
      <c r="N232" s="110">
        <v>0</v>
      </c>
      <c r="O232" s="110">
        <v>0</v>
      </c>
      <c r="P232" s="110">
        <v>0</v>
      </c>
      <c r="Q232" s="110">
        <v>0</v>
      </c>
      <c r="R232" s="110">
        <v>0</v>
      </c>
      <c r="S232" s="110">
        <v>0</v>
      </c>
      <c r="T232" s="110">
        <v>0</v>
      </c>
      <c r="U232" s="110">
        <v>0</v>
      </c>
      <c r="V232" s="110">
        <v>0</v>
      </c>
      <c r="W232" s="110">
        <v>0</v>
      </c>
      <c r="X232" s="110">
        <v>0</v>
      </c>
      <c r="Y232" s="110">
        <v>0</v>
      </c>
      <c r="Z232" s="110">
        <v>0</v>
      </c>
      <c r="AA232" s="110">
        <v>0</v>
      </c>
      <c r="AB232" s="110">
        <v>0</v>
      </c>
      <c r="AC232" s="110">
        <v>0</v>
      </c>
      <c r="AD232" s="110">
        <v>0</v>
      </c>
      <c r="AE232" s="110">
        <v>0</v>
      </c>
      <c r="AF232" s="110">
        <v>0</v>
      </c>
      <c r="AG232" s="110">
        <v>0</v>
      </c>
      <c r="AH232" s="110">
        <v>0</v>
      </c>
      <c r="AI232" s="110">
        <v>0</v>
      </c>
      <c r="AJ232" s="110">
        <v>0</v>
      </c>
      <c r="AK232" s="110">
        <v>0</v>
      </c>
      <c r="AL232" s="110">
        <v>0</v>
      </c>
      <c r="AM232" s="110">
        <v>0</v>
      </c>
      <c r="AN232" s="11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  <c r="AU232" s="110">
        <v>0</v>
      </c>
      <c r="AV232" s="110">
        <v>0</v>
      </c>
      <c r="AW232" s="110">
        <v>0</v>
      </c>
      <c r="AX232" s="110">
        <v>0</v>
      </c>
      <c r="AY232" s="110">
        <v>0</v>
      </c>
    </row>
    <row r="233" spans="1:51">
      <c r="A233" s="109"/>
      <c r="B233" s="127">
        <v>25</v>
      </c>
      <c r="C233" s="106">
        <v>0</v>
      </c>
      <c r="D233" s="110">
        <v>0</v>
      </c>
      <c r="E233" s="110">
        <v>0</v>
      </c>
      <c r="F233" s="110">
        <v>0</v>
      </c>
      <c r="G233" s="110">
        <v>0</v>
      </c>
      <c r="H233" s="110">
        <v>0</v>
      </c>
      <c r="I233" s="110">
        <v>0</v>
      </c>
      <c r="J233" s="110">
        <v>0</v>
      </c>
      <c r="K233" s="110">
        <v>0</v>
      </c>
      <c r="L233" s="110">
        <v>0</v>
      </c>
      <c r="M233" s="110">
        <v>0</v>
      </c>
      <c r="N233" s="110">
        <v>0</v>
      </c>
      <c r="O233" s="110">
        <v>0</v>
      </c>
      <c r="P233" s="110">
        <v>0</v>
      </c>
      <c r="Q233" s="110">
        <v>0</v>
      </c>
      <c r="R233" s="110">
        <v>0</v>
      </c>
      <c r="S233" s="110">
        <v>0</v>
      </c>
      <c r="T233" s="110">
        <v>0</v>
      </c>
      <c r="U233" s="110">
        <v>0</v>
      </c>
      <c r="V233" s="110">
        <v>0</v>
      </c>
      <c r="W233" s="110">
        <v>0</v>
      </c>
      <c r="X233" s="110">
        <v>0</v>
      </c>
      <c r="Y233" s="110">
        <v>0</v>
      </c>
      <c r="Z233" s="110">
        <v>0</v>
      </c>
      <c r="AA233" s="110">
        <v>0</v>
      </c>
      <c r="AB233" s="110">
        <v>0</v>
      </c>
      <c r="AC233" s="110">
        <v>0</v>
      </c>
      <c r="AD233" s="110">
        <v>0</v>
      </c>
      <c r="AE233" s="110">
        <v>0</v>
      </c>
      <c r="AF233" s="110">
        <v>0</v>
      </c>
      <c r="AG233" s="110">
        <v>0</v>
      </c>
      <c r="AH233" s="110">
        <v>0</v>
      </c>
      <c r="AI233" s="110">
        <v>0</v>
      </c>
      <c r="AJ233" s="110">
        <v>0</v>
      </c>
      <c r="AK233" s="110">
        <v>0</v>
      </c>
      <c r="AL233" s="110">
        <v>0</v>
      </c>
      <c r="AM233" s="110">
        <v>0</v>
      </c>
      <c r="AN233" s="110">
        <v>0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  <c r="AU233" s="110">
        <v>0</v>
      </c>
      <c r="AV233" s="110">
        <v>0</v>
      </c>
      <c r="AW233" s="110">
        <v>0</v>
      </c>
      <c r="AX233" s="110">
        <v>0</v>
      </c>
      <c r="AY233" s="110">
        <v>0</v>
      </c>
    </row>
    <row r="234" spans="1:51">
      <c r="A234" s="109"/>
      <c r="B234" s="127">
        <v>26</v>
      </c>
      <c r="C234" s="106">
        <v>0</v>
      </c>
      <c r="D234" s="110">
        <v>0</v>
      </c>
      <c r="E234" s="110">
        <v>0</v>
      </c>
      <c r="F234" s="110">
        <v>0</v>
      </c>
      <c r="G234" s="110">
        <v>0</v>
      </c>
      <c r="H234" s="110">
        <v>0</v>
      </c>
      <c r="I234" s="110">
        <v>0</v>
      </c>
      <c r="J234" s="110">
        <v>0</v>
      </c>
      <c r="K234" s="110">
        <v>0</v>
      </c>
      <c r="L234" s="110">
        <v>0</v>
      </c>
      <c r="M234" s="110">
        <v>0</v>
      </c>
      <c r="N234" s="110">
        <v>0</v>
      </c>
      <c r="O234" s="110">
        <v>0</v>
      </c>
      <c r="P234" s="110">
        <v>0</v>
      </c>
      <c r="Q234" s="110">
        <v>0</v>
      </c>
      <c r="R234" s="110">
        <v>0</v>
      </c>
      <c r="S234" s="110">
        <v>0</v>
      </c>
      <c r="T234" s="110">
        <v>0</v>
      </c>
      <c r="U234" s="110">
        <v>0</v>
      </c>
      <c r="V234" s="110">
        <v>0</v>
      </c>
      <c r="W234" s="110">
        <v>0</v>
      </c>
      <c r="X234" s="110">
        <v>0</v>
      </c>
      <c r="Y234" s="110">
        <v>0</v>
      </c>
      <c r="Z234" s="110">
        <v>0</v>
      </c>
      <c r="AA234" s="110">
        <v>0</v>
      </c>
      <c r="AB234" s="110">
        <v>0</v>
      </c>
      <c r="AC234" s="110">
        <v>0</v>
      </c>
      <c r="AD234" s="110">
        <v>0</v>
      </c>
      <c r="AE234" s="110">
        <v>0</v>
      </c>
      <c r="AF234" s="110">
        <v>0</v>
      </c>
      <c r="AG234" s="110">
        <v>0</v>
      </c>
      <c r="AH234" s="110">
        <v>0</v>
      </c>
      <c r="AI234" s="110">
        <v>0</v>
      </c>
      <c r="AJ234" s="110">
        <v>0</v>
      </c>
      <c r="AK234" s="110">
        <v>0</v>
      </c>
      <c r="AL234" s="110">
        <v>0</v>
      </c>
      <c r="AM234" s="110">
        <v>0</v>
      </c>
      <c r="AN234" s="110">
        <v>0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  <c r="AU234" s="110">
        <v>0</v>
      </c>
      <c r="AV234" s="110">
        <v>0</v>
      </c>
      <c r="AW234" s="110">
        <v>0</v>
      </c>
      <c r="AX234" s="110">
        <v>0</v>
      </c>
      <c r="AY234" s="110">
        <v>0</v>
      </c>
    </row>
    <row r="235" spans="1:51">
      <c r="A235" s="109"/>
      <c r="B235" s="127">
        <v>27</v>
      </c>
      <c r="C235" s="106">
        <v>0</v>
      </c>
      <c r="D235" s="110">
        <v>0</v>
      </c>
      <c r="E235" s="110">
        <v>0</v>
      </c>
      <c r="F235" s="110">
        <v>0</v>
      </c>
      <c r="G235" s="110">
        <v>0</v>
      </c>
      <c r="H235" s="110">
        <v>0</v>
      </c>
      <c r="I235" s="110">
        <v>0</v>
      </c>
      <c r="J235" s="110">
        <v>0</v>
      </c>
      <c r="K235" s="110">
        <v>0</v>
      </c>
      <c r="L235" s="110">
        <v>0</v>
      </c>
      <c r="M235" s="110">
        <v>0</v>
      </c>
      <c r="N235" s="110">
        <v>0</v>
      </c>
      <c r="O235" s="110">
        <v>0</v>
      </c>
      <c r="P235" s="110">
        <v>0</v>
      </c>
      <c r="Q235" s="110">
        <v>0</v>
      </c>
      <c r="R235" s="110">
        <v>0</v>
      </c>
      <c r="S235" s="110">
        <v>0</v>
      </c>
      <c r="T235" s="110">
        <v>0</v>
      </c>
      <c r="U235" s="110">
        <v>0</v>
      </c>
      <c r="V235" s="110">
        <v>0</v>
      </c>
      <c r="W235" s="110">
        <v>0</v>
      </c>
      <c r="X235" s="110">
        <v>0</v>
      </c>
      <c r="Y235" s="110">
        <v>0</v>
      </c>
      <c r="Z235" s="110">
        <v>0</v>
      </c>
      <c r="AA235" s="110">
        <v>0</v>
      </c>
      <c r="AB235" s="110">
        <v>0</v>
      </c>
      <c r="AC235" s="110">
        <v>0</v>
      </c>
      <c r="AD235" s="110">
        <v>0</v>
      </c>
      <c r="AE235" s="110">
        <v>0</v>
      </c>
      <c r="AF235" s="110">
        <v>0</v>
      </c>
      <c r="AG235" s="110">
        <v>0</v>
      </c>
      <c r="AH235" s="110">
        <v>0</v>
      </c>
      <c r="AI235" s="110">
        <v>0</v>
      </c>
      <c r="AJ235" s="110">
        <v>0</v>
      </c>
      <c r="AK235" s="110">
        <v>0</v>
      </c>
      <c r="AL235" s="110">
        <v>0</v>
      </c>
      <c r="AM235" s="110">
        <v>0</v>
      </c>
      <c r="AN235" s="110">
        <v>0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  <c r="AU235" s="110">
        <v>0</v>
      </c>
      <c r="AV235" s="110">
        <v>0</v>
      </c>
      <c r="AW235" s="110">
        <v>0</v>
      </c>
      <c r="AX235" s="110">
        <v>0</v>
      </c>
      <c r="AY235" s="110">
        <v>0</v>
      </c>
    </row>
    <row r="236" spans="1:51">
      <c r="A236" s="109"/>
      <c r="B236" s="127">
        <v>28</v>
      </c>
      <c r="C236" s="106">
        <v>0</v>
      </c>
      <c r="D236" s="110">
        <v>0</v>
      </c>
      <c r="E236" s="110">
        <v>0</v>
      </c>
      <c r="F236" s="110">
        <v>0</v>
      </c>
      <c r="G236" s="110">
        <v>0</v>
      </c>
      <c r="H236" s="110">
        <v>0</v>
      </c>
      <c r="I236" s="110">
        <v>0</v>
      </c>
      <c r="J236" s="110">
        <v>0</v>
      </c>
      <c r="K236" s="110">
        <v>0</v>
      </c>
      <c r="L236" s="110">
        <v>0</v>
      </c>
      <c r="M236" s="110">
        <v>0</v>
      </c>
      <c r="N236" s="110">
        <v>0</v>
      </c>
      <c r="O236" s="110">
        <v>0</v>
      </c>
      <c r="P236" s="110">
        <v>0</v>
      </c>
      <c r="Q236" s="110">
        <v>0</v>
      </c>
      <c r="R236" s="110">
        <v>0</v>
      </c>
      <c r="S236" s="110">
        <v>0</v>
      </c>
      <c r="T236" s="110">
        <v>0</v>
      </c>
      <c r="U236" s="110">
        <v>0</v>
      </c>
      <c r="V236" s="110">
        <v>0</v>
      </c>
      <c r="W236" s="110">
        <v>0</v>
      </c>
      <c r="X236" s="110">
        <v>0</v>
      </c>
      <c r="Y236" s="110">
        <v>0</v>
      </c>
      <c r="Z236" s="110">
        <v>0</v>
      </c>
      <c r="AA236" s="110">
        <v>0</v>
      </c>
      <c r="AB236" s="110">
        <v>0</v>
      </c>
      <c r="AC236" s="110">
        <v>0</v>
      </c>
      <c r="AD236" s="110">
        <v>0</v>
      </c>
      <c r="AE236" s="110">
        <v>0</v>
      </c>
      <c r="AF236" s="110">
        <v>0</v>
      </c>
      <c r="AG236" s="110">
        <v>0</v>
      </c>
      <c r="AH236" s="110">
        <v>0</v>
      </c>
      <c r="AI236" s="110">
        <v>0</v>
      </c>
      <c r="AJ236" s="110">
        <v>0</v>
      </c>
      <c r="AK236" s="110">
        <v>0</v>
      </c>
      <c r="AL236" s="110">
        <v>0</v>
      </c>
      <c r="AM236" s="110">
        <v>0</v>
      </c>
      <c r="AN236" s="110">
        <v>0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  <c r="AU236" s="110">
        <v>0</v>
      </c>
      <c r="AV236" s="110">
        <v>0</v>
      </c>
      <c r="AW236" s="110">
        <v>0</v>
      </c>
      <c r="AX236" s="110">
        <v>0</v>
      </c>
      <c r="AY236" s="110">
        <v>0</v>
      </c>
    </row>
    <row r="237" spans="1:51">
      <c r="A237" s="109"/>
      <c r="B237" s="127">
        <v>29</v>
      </c>
      <c r="C237" s="106">
        <v>0</v>
      </c>
      <c r="D237" s="110">
        <v>0</v>
      </c>
      <c r="E237" s="110">
        <v>0</v>
      </c>
      <c r="F237" s="110">
        <v>0</v>
      </c>
      <c r="G237" s="110">
        <v>0</v>
      </c>
      <c r="H237" s="110">
        <v>0</v>
      </c>
      <c r="I237" s="110">
        <v>0</v>
      </c>
      <c r="J237" s="110">
        <v>0</v>
      </c>
      <c r="K237" s="110">
        <v>0</v>
      </c>
      <c r="L237" s="110">
        <v>0</v>
      </c>
      <c r="M237" s="110">
        <v>0</v>
      </c>
      <c r="N237" s="110">
        <v>0</v>
      </c>
      <c r="O237" s="110">
        <v>0</v>
      </c>
      <c r="P237" s="110">
        <v>0</v>
      </c>
      <c r="Q237" s="110">
        <v>0</v>
      </c>
      <c r="R237" s="110">
        <v>0</v>
      </c>
      <c r="S237" s="110">
        <v>0</v>
      </c>
      <c r="T237" s="110">
        <v>0</v>
      </c>
      <c r="U237" s="110">
        <v>0</v>
      </c>
      <c r="V237" s="110">
        <v>0</v>
      </c>
      <c r="W237" s="110">
        <v>0</v>
      </c>
      <c r="X237" s="110">
        <v>0</v>
      </c>
      <c r="Y237" s="110">
        <v>0</v>
      </c>
      <c r="Z237" s="110">
        <v>0</v>
      </c>
      <c r="AA237" s="110">
        <v>0</v>
      </c>
      <c r="AB237" s="110">
        <v>0</v>
      </c>
      <c r="AC237" s="110">
        <v>0</v>
      </c>
      <c r="AD237" s="110">
        <v>0</v>
      </c>
      <c r="AE237" s="110">
        <v>0</v>
      </c>
      <c r="AF237" s="110">
        <v>0</v>
      </c>
      <c r="AG237" s="110">
        <v>0</v>
      </c>
      <c r="AH237" s="110">
        <v>0</v>
      </c>
      <c r="AI237" s="110">
        <v>0</v>
      </c>
      <c r="AJ237" s="110">
        <v>0</v>
      </c>
      <c r="AK237" s="110">
        <v>0</v>
      </c>
      <c r="AL237" s="110">
        <v>0</v>
      </c>
      <c r="AM237" s="110">
        <v>0</v>
      </c>
      <c r="AN237" s="110">
        <v>0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  <c r="AU237" s="110">
        <v>0</v>
      </c>
      <c r="AV237" s="110">
        <v>0</v>
      </c>
      <c r="AW237" s="110">
        <v>0</v>
      </c>
      <c r="AX237" s="110">
        <v>0</v>
      </c>
      <c r="AY237" s="110">
        <v>0</v>
      </c>
    </row>
    <row r="238" spans="1:51">
      <c r="A238" s="109"/>
      <c r="B238" s="127">
        <v>30</v>
      </c>
      <c r="C238" s="106">
        <v>0</v>
      </c>
      <c r="D238" s="110">
        <v>0</v>
      </c>
      <c r="E238" s="110">
        <v>0</v>
      </c>
      <c r="F238" s="110">
        <v>0</v>
      </c>
      <c r="G238" s="110">
        <v>0</v>
      </c>
      <c r="H238" s="110">
        <v>0</v>
      </c>
      <c r="I238" s="110">
        <v>0</v>
      </c>
      <c r="J238" s="110">
        <v>0</v>
      </c>
      <c r="K238" s="110">
        <v>0</v>
      </c>
      <c r="L238" s="110">
        <v>0</v>
      </c>
      <c r="M238" s="110">
        <v>0</v>
      </c>
      <c r="N238" s="110">
        <v>0</v>
      </c>
      <c r="O238" s="110">
        <v>0</v>
      </c>
      <c r="P238" s="110">
        <v>0</v>
      </c>
      <c r="Q238" s="110">
        <v>0</v>
      </c>
      <c r="R238" s="110">
        <v>0</v>
      </c>
      <c r="S238" s="110">
        <v>0</v>
      </c>
      <c r="T238" s="110">
        <v>0</v>
      </c>
      <c r="U238" s="110">
        <v>0</v>
      </c>
      <c r="V238" s="110">
        <v>0</v>
      </c>
      <c r="W238" s="110">
        <v>0</v>
      </c>
      <c r="X238" s="110">
        <v>0</v>
      </c>
      <c r="Y238" s="110">
        <v>0</v>
      </c>
      <c r="Z238" s="110">
        <v>0</v>
      </c>
      <c r="AA238" s="110">
        <v>0</v>
      </c>
      <c r="AB238" s="110">
        <v>0</v>
      </c>
      <c r="AC238" s="110">
        <v>0</v>
      </c>
      <c r="AD238" s="110">
        <v>0</v>
      </c>
      <c r="AE238" s="110">
        <v>0</v>
      </c>
      <c r="AF238" s="110">
        <v>0</v>
      </c>
      <c r="AG238" s="110">
        <v>0</v>
      </c>
      <c r="AH238" s="110">
        <v>0</v>
      </c>
      <c r="AI238" s="110">
        <v>0</v>
      </c>
      <c r="AJ238" s="110">
        <v>0</v>
      </c>
      <c r="AK238" s="110">
        <v>0</v>
      </c>
      <c r="AL238" s="110">
        <v>0</v>
      </c>
      <c r="AM238" s="110">
        <v>0</v>
      </c>
      <c r="AN238" s="110">
        <v>0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  <c r="AU238" s="110">
        <v>0</v>
      </c>
      <c r="AV238" s="110">
        <v>0</v>
      </c>
      <c r="AW238" s="110">
        <v>0</v>
      </c>
      <c r="AX238" s="110">
        <v>0</v>
      </c>
      <c r="AY238" s="110">
        <v>0</v>
      </c>
    </row>
    <row r="239" spans="1:51">
      <c r="A239" s="109"/>
      <c r="B239" s="127">
        <v>31</v>
      </c>
      <c r="C239" s="106">
        <v>0</v>
      </c>
      <c r="D239" s="110">
        <v>0</v>
      </c>
      <c r="E239" s="110">
        <v>0</v>
      </c>
      <c r="F239" s="110">
        <v>0</v>
      </c>
      <c r="G239" s="110">
        <v>0</v>
      </c>
      <c r="H239" s="110">
        <v>0</v>
      </c>
      <c r="I239" s="110">
        <v>0</v>
      </c>
      <c r="J239" s="110">
        <v>0</v>
      </c>
      <c r="K239" s="110">
        <v>0</v>
      </c>
      <c r="L239" s="110">
        <v>0</v>
      </c>
      <c r="M239" s="110">
        <v>0</v>
      </c>
      <c r="N239" s="110">
        <v>0</v>
      </c>
      <c r="O239" s="110">
        <v>0</v>
      </c>
      <c r="P239" s="110">
        <v>0</v>
      </c>
      <c r="Q239" s="110">
        <v>0</v>
      </c>
      <c r="R239" s="110">
        <v>0</v>
      </c>
      <c r="S239" s="110">
        <v>0</v>
      </c>
      <c r="T239" s="110">
        <v>0</v>
      </c>
      <c r="U239" s="110">
        <v>0</v>
      </c>
      <c r="V239" s="110">
        <v>0</v>
      </c>
      <c r="W239" s="110">
        <v>0</v>
      </c>
      <c r="X239" s="110">
        <v>0</v>
      </c>
      <c r="Y239" s="110">
        <v>0</v>
      </c>
      <c r="Z239" s="110">
        <v>0</v>
      </c>
      <c r="AA239" s="110">
        <v>0</v>
      </c>
      <c r="AB239" s="110">
        <v>0</v>
      </c>
      <c r="AC239" s="110">
        <v>0</v>
      </c>
      <c r="AD239" s="110">
        <v>0</v>
      </c>
      <c r="AE239" s="110">
        <v>0</v>
      </c>
      <c r="AF239" s="110">
        <v>0</v>
      </c>
      <c r="AG239" s="110">
        <v>0</v>
      </c>
      <c r="AH239" s="110">
        <v>0</v>
      </c>
      <c r="AI239" s="110">
        <v>0</v>
      </c>
      <c r="AJ239" s="110">
        <v>0</v>
      </c>
      <c r="AK239" s="110">
        <v>0</v>
      </c>
      <c r="AL239" s="110">
        <v>0</v>
      </c>
      <c r="AM239" s="110">
        <v>0</v>
      </c>
      <c r="AN239" s="110">
        <v>0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  <c r="AU239" s="110">
        <v>0</v>
      </c>
      <c r="AV239" s="110">
        <v>0</v>
      </c>
      <c r="AW239" s="110">
        <v>0</v>
      </c>
      <c r="AX239" s="110">
        <v>0</v>
      </c>
      <c r="AY239" s="110">
        <v>0</v>
      </c>
    </row>
    <row r="240" spans="1:51">
      <c r="A240" s="109"/>
      <c r="B240" s="127">
        <v>32</v>
      </c>
      <c r="C240" s="106">
        <v>0</v>
      </c>
      <c r="D240" s="110">
        <v>0</v>
      </c>
      <c r="E240" s="110">
        <v>0</v>
      </c>
      <c r="F240" s="110">
        <v>0</v>
      </c>
      <c r="G240" s="110">
        <v>0</v>
      </c>
      <c r="H240" s="110">
        <v>0</v>
      </c>
      <c r="I240" s="110">
        <v>0</v>
      </c>
      <c r="J240" s="110">
        <v>0</v>
      </c>
      <c r="K240" s="110">
        <v>0</v>
      </c>
      <c r="L240" s="110">
        <v>0</v>
      </c>
      <c r="M240" s="110">
        <v>0</v>
      </c>
      <c r="N240" s="110">
        <v>0</v>
      </c>
      <c r="O240" s="110">
        <v>0</v>
      </c>
      <c r="P240" s="110">
        <v>0</v>
      </c>
      <c r="Q240" s="110">
        <v>0</v>
      </c>
      <c r="R240" s="110">
        <v>0</v>
      </c>
      <c r="S240" s="110">
        <v>0</v>
      </c>
      <c r="T240" s="110">
        <v>0</v>
      </c>
      <c r="U240" s="110">
        <v>0</v>
      </c>
      <c r="V240" s="110">
        <v>0</v>
      </c>
      <c r="W240" s="110">
        <v>0</v>
      </c>
      <c r="X240" s="110">
        <v>0</v>
      </c>
      <c r="Y240" s="110">
        <v>0</v>
      </c>
      <c r="Z240" s="110">
        <v>0</v>
      </c>
      <c r="AA240" s="110">
        <v>0</v>
      </c>
      <c r="AB240" s="110">
        <v>0</v>
      </c>
      <c r="AC240" s="110">
        <v>0</v>
      </c>
      <c r="AD240" s="110">
        <v>0</v>
      </c>
      <c r="AE240" s="110">
        <v>0</v>
      </c>
      <c r="AF240" s="110">
        <v>0</v>
      </c>
      <c r="AG240" s="110">
        <v>0</v>
      </c>
      <c r="AH240" s="110">
        <v>0</v>
      </c>
      <c r="AI240" s="110">
        <v>0</v>
      </c>
      <c r="AJ240" s="110">
        <v>0</v>
      </c>
      <c r="AK240" s="110">
        <v>0</v>
      </c>
      <c r="AL240" s="110">
        <v>0</v>
      </c>
      <c r="AM240" s="110">
        <v>0</v>
      </c>
      <c r="AN240" s="110">
        <v>0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  <c r="AU240" s="110">
        <v>0</v>
      </c>
      <c r="AV240" s="110">
        <v>0</v>
      </c>
      <c r="AW240" s="110">
        <v>0</v>
      </c>
      <c r="AX240" s="110">
        <v>0</v>
      </c>
      <c r="AY240" s="110">
        <v>0</v>
      </c>
    </row>
    <row r="241" spans="1:51">
      <c r="A241" s="109"/>
      <c r="B241" s="127">
        <v>33</v>
      </c>
      <c r="C241" s="106">
        <v>0</v>
      </c>
      <c r="D241" s="110">
        <v>0</v>
      </c>
      <c r="E241" s="110">
        <v>0</v>
      </c>
      <c r="F241" s="110">
        <v>0</v>
      </c>
      <c r="G241" s="110">
        <v>0</v>
      </c>
      <c r="H241" s="110">
        <v>0</v>
      </c>
      <c r="I241" s="110">
        <v>0</v>
      </c>
      <c r="J241" s="110">
        <v>0</v>
      </c>
      <c r="K241" s="110">
        <v>0</v>
      </c>
      <c r="L241" s="110">
        <v>0</v>
      </c>
      <c r="M241" s="110">
        <v>0</v>
      </c>
      <c r="N241" s="110">
        <v>0</v>
      </c>
      <c r="O241" s="110">
        <v>0</v>
      </c>
      <c r="P241" s="110">
        <v>0</v>
      </c>
      <c r="Q241" s="110">
        <v>0</v>
      </c>
      <c r="R241" s="110">
        <v>0</v>
      </c>
      <c r="S241" s="110">
        <v>0</v>
      </c>
      <c r="T241" s="110">
        <v>0</v>
      </c>
      <c r="U241" s="110">
        <v>0</v>
      </c>
      <c r="V241" s="110">
        <v>0</v>
      </c>
      <c r="W241" s="110">
        <v>0</v>
      </c>
      <c r="X241" s="110">
        <v>0</v>
      </c>
      <c r="Y241" s="110">
        <v>0</v>
      </c>
      <c r="Z241" s="110">
        <v>0</v>
      </c>
      <c r="AA241" s="110">
        <v>0</v>
      </c>
      <c r="AB241" s="110">
        <v>0</v>
      </c>
      <c r="AC241" s="110">
        <v>0</v>
      </c>
      <c r="AD241" s="110">
        <v>0</v>
      </c>
      <c r="AE241" s="110">
        <v>0</v>
      </c>
      <c r="AF241" s="110">
        <v>0</v>
      </c>
      <c r="AG241" s="110">
        <v>0</v>
      </c>
      <c r="AH241" s="110">
        <v>0</v>
      </c>
      <c r="AI241" s="110">
        <v>0</v>
      </c>
      <c r="AJ241" s="110">
        <v>0</v>
      </c>
      <c r="AK241" s="110">
        <v>0</v>
      </c>
      <c r="AL241" s="110">
        <v>0</v>
      </c>
      <c r="AM241" s="110">
        <v>0</v>
      </c>
      <c r="AN241" s="11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  <c r="AU241" s="110">
        <v>0</v>
      </c>
      <c r="AV241" s="110">
        <v>0</v>
      </c>
      <c r="AW241" s="110">
        <v>0</v>
      </c>
      <c r="AX241" s="110">
        <v>0</v>
      </c>
      <c r="AY241" s="110">
        <v>0</v>
      </c>
    </row>
    <row r="242" spans="1:51">
      <c r="A242" s="109"/>
      <c r="B242" s="127">
        <v>34</v>
      </c>
      <c r="C242" s="106">
        <v>0</v>
      </c>
      <c r="D242" s="110">
        <v>0</v>
      </c>
      <c r="E242" s="110">
        <v>0</v>
      </c>
      <c r="F242" s="110">
        <v>0</v>
      </c>
      <c r="G242" s="110">
        <v>0</v>
      </c>
      <c r="H242" s="110">
        <v>0</v>
      </c>
      <c r="I242" s="110">
        <v>0</v>
      </c>
      <c r="J242" s="110">
        <v>0</v>
      </c>
      <c r="K242" s="110">
        <v>0</v>
      </c>
      <c r="L242" s="110">
        <v>0</v>
      </c>
      <c r="M242" s="110">
        <v>0</v>
      </c>
      <c r="N242" s="110">
        <v>0</v>
      </c>
      <c r="O242" s="110">
        <v>0</v>
      </c>
      <c r="P242" s="110">
        <v>0</v>
      </c>
      <c r="Q242" s="110">
        <v>0</v>
      </c>
      <c r="R242" s="110">
        <v>0</v>
      </c>
      <c r="S242" s="110">
        <v>0</v>
      </c>
      <c r="T242" s="110">
        <v>0</v>
      </c>
      <c r="U242" s="110">
        <v>0</v>
      </c>
      <c r="V242" s="110">
        <v>0</v>
      </c>
      <c r="W242" s="110">
        <v>0</v>
      </c>
      <c r="X242" s="110">
        <v>0</v>
      </c>
      <c r="Y242" s="110">
        <v>0</v>
      </c>
      <c r="Z242" s="110">
        <v>0</v>
      </c>
      <c r="AA242" s="110">
        <v>0</v>
      </c>
      <c r="AB242" s="110">
        <v>0</v>
      </c>
      <c r="AC242" s="110">
        <v>0</v>
      </c>
      <c r="AD242" s="110">
        <v>0</v>
      </c>
      <c r="AE242" s="110">
        <v>0</v>
      </c>
      <c r="AF242" s="110">
        <v>0</v>
      </c>
      <c r="AG242" s="110">
        <v>0</v>
      </c>
      <c r="AH242" s="110">
        <v>0</v>
      </c>
      <c r="AI242" s="110">
        <v>0</v>
      </c>
      <c r="AJ242" s="110">
        <v>0</v>
      </c>
      <c r="AK242" s="110">
        <v>0</v>
      </c>
      <c r="AL242" s="110">
        <v>0</v>
      </c>
      <c r="AM242" s="110">
        <v>0</v>
      </c>
      <c r="AN242" s="110">
        <v>0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  <c r="AU242" s="110">
        <v>0</v>
      </c>
      <c r="AV242" s="110">
        <v>0</v>
      </c>
      <c r="AW242" s="110">
        <v>0</v>
      </c>
      <c r="AX242" s="110">
        <v>0</v>
      </c>
      <c r="AY242" s="110">
        <v>0</v>
      </c>
    </row>
    <row r="243" spans="1:51">
      <c r="A243" s="109"/>
      <c r="B243" s="127">
        <v>35</v>
      </c>
      <c r="C243" s="106">
        <v>0</v>
      </c>
      <c r="D243" s="110">
        <v>0</v>
      </c>
      <c r="E243" s="110">
        <v>0</v>
      </c>
      <c r="F243" s="110">
        <v>0</v>
      </c>
      <c r="G243" s="110">
        <v>0</v>
      </c>
      <c r="H243" s="110">
        <v>0</v>
      </c>
      <c r="I243" s="110">
        <v>0</v>
      </c>
      <c r="J243" s="110">
        <v>0</v>
      </c>
      <c r="K243" s="110">
        <v>0</v>
      </c>
      <c r="L243" s="110">
        <v>0</v>
      </c>
      <c r="M243" s="110">
        <v>0</v>
      </c>
      <c r="N243" s="110">
        <v>0</v>
      </c>
      <c r="O243" s="110">
        <v>0</v>
      </c>
      <c r="P243" s="110">
        <v>0</v>
      </c>
      <c r="Q243" s="110">
        <v>0</v>
      </c>
      <c r="R243" s="110">
        <v>0</v>
      </c>
      <c r="S243" s="110">
        <v>0</v>
      </c>
      <c r="T243" s="110">
        <v>0</v>
      </c>
      <c r="U243" s="110">
        <v>0</v>
      </c>
      <c r="V243" s="110">
        <v>0</v>
      </c>
      <c r="W243" s="110">
        <v>0</v>
      </c>
      <c r="X243" s="110">
        <v>0</v>
      </c>
      <c r="Y243" s="110">
        <v>0</v>
      </c>
      <c r="Z243" s="110">
        <v>0</v>
      </c>
      <c r="AA243" s="110">
        <v>0</v>
      </c>
      <c r="AB243" s="110">
        <v>0</v>
      </c>
      <c r="AC243" s="110">
        <v>0</v>
      </c>
      <c r="AD243" s="110">
        <v>0</v>
      </c>
      <c r="AE243" s="110">
        <v>0</v>
      </c>
      <c r="AF243" s="110">
        <v>0</v>
      </c>
      <c r="AG243" s="110">
        <v>0</v>
      </c>
      <c r="AH243" s="110">
        <v>0</v>
      </c>
      <c r="AI243" s="110">
        <v>0</v>
      </c>
      <c r="AJ243" s="110">
        <v>0</v>
      </c>
      <c r="AK243" s="110">
        <v>0</v>
      </c>
      <c r="AL243" s="110">
        <v>0</v>
      </c>
      <c r="AM243" s="110">
        <v>0</v>
      </c>
      <c r="AN243" s="110">
        <v>0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  <c r="AU243" s="110">
        <v>0</v>
      </c>
      <c r="AV243" s="110">
        <v>0</v>
      </c>
      <c r="AW243" s="110">
        <v>0</v>
      </c>
      <c r="AX243" s="110">
        <v>0</v>
      </c>
      <c r="AY243" s="110">
        <v>0</v>
      </c>
    </row>
    <row r="244" spans="1:51">
      <c r="A244" s="109"/>
      <c r="B244" s="127">
        <v>36</v>
      </c>
      <c r="C244" s="106">
        <v>0</v>
      </c>
      <c r="D244" s="110">
        <v>0</v>
      </c>
      <c r="E244" s="110">
        <v>0</v>
      </c>
      <c r="F244" s="110">
        <v>0</v>
      </c>
      <c r="G244" s="110">
        <v>0</v>
      </c>
      <c r="H244" s="110">
        <v>0</v>
      </c>
      <c r="I244" s="110">
        <v>0</v>
      </c>
      <c r="J244" s="110">
        <v>0</v>
      </c>
      <c r="K244" s="110">
        <v>0</v>
      </c>
      <c r="L244" s="110">
        <v>0</v>
      </c>
      <c r="M244" s="110">
        <v>0</v>
      </c>
      <c r="N244" s="110">
        <v>0</v>
      </c>
      <c r="O244" s="110">
        <v>0</v>
      </c>
      <c r="P244" s="110">
        <v>0</v>
      </c>
      <c r="Q244" s="110">
        <v>0</v>
      </c>
      <c r="R244" s="110">
        <v>0</v>
      </c>
      <c r="S244" s="110">
        <v>0</v>
      </c>
      <c r="T244" s="110">
        <v>0</v>
      </c>
      <c r="U244" s="110">
        <v>0</v>
      </c>
      <c r="V244" s="110">
        <v>0</v>
      </c>
      <c r="W244" s="110">
        <v>0</v>
      </c>
      <c r="X244" s="110">
        <v>0</v>
      </c>
      <c r="Y244" s="110">
        <v>0</v>
      </c>
      <c r="Z244" s="110">
        <v>0</v>
      </c>
      <c r="AA244" s="110">
        <v>0</v>
      </c>
      <c r="AB244" s="110">
        <v>0</v>
      </c>
      <c r="AC244" s="110">
        <v>0</v>
      </c>
      <c r="AD244" s="110">
        <v>0</v>
      </c>
      <c r="AE244" s="110">
        <v>0</v>
      </c>
      <c r="AF244" s="110">
        <v>0</v>
      </c>
      <c r="AG244" s="110">
        <v>0</v>
      </c>
      <c r="AH244" s="110">
        <v>0</v>
      </c>
      <c r="AI244" s="110">
        <v>0</v>
      </c>
      <c r="AJ244" s="110">
        <v>0</v>
      </c>
      <c r="AK244" s="110">
        <v>0</v>
      </c>
      <c r="AL244" s="110">
        <v>0</v>
      </c>
      <c r="AM244" s="110">
        <v>0</v>
      </c>
      <c r="AN244" s="110">
        <v>0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  <c r="AU244" s="110">
        <v>0</v>
      </c>
      <c r="AV244" s="110">
        <v>0</v>
      </c>
      <c r="AW244" s="110">
        <v>0</v>
      </c>
      <c r="AX244" s="110">
        <v>0</v>
      </c>
      <c r="AY244" s="110">
        <v>0</v>
      </c>
    </row>
    <row r="245" spans="1:51">
      <c r="A245" s="109"/>
      <c r="B245" s="130">
        <v>37</v>
      </c>
      <c r="C245" s="106">
        <v>0</v>
      </c>
      <c r="D245" s="110">
        <v>0</v>
      </c>
      <c r="E245" s="110">
        <v>0</v>
      </c>
      <c r="F245" s="110">
        <v>0</v>
      </c>
      <c r="G245" s="110">
        <v>0</v>
      </c>
      <c r="H245" s="110">
        <v>0</v>
      </c>
      <c r="I245" s="110">
        <v>0</v>
      </c>
      <c r="J245" s="110">
        <v>0</v>
      </c>
      <c r="K245" s="110">
        <v>0</v>
      </c>
      <c r="L245" s="110">
        <v>0</v>
      </c>
      <c r="M245" s="110">
        <v>0</v>
      </c>
      <c r="N245" s="110">
        <v>0</v>
      </c>
      <c r="O245" s="110">
        <v>0</v>
      </c>
      <c r="P245" s="110">
        <v>0</v>
      </c>
      <c r="Q245" s="110">
        <v>0</v>
      </c>
      <c r="R245" s="110">
        <v>0</v>
      </c>
      <c r="S245" s="110">
        <v>0</v>
      </c>
      <c r="T245" s="110">
        <v>0</v>
      </c>
      <c r="U245" s="110">
        <v>0</v>
      </c>
      <c r="V245" s="110">
        <v>0</v>
      </c>
      <c r="W245" s="110">
        <v>0</v>
      </c>
      <c r="X245" s="110">
        <v>0</v>
      </c>
      <c r="Y245" s="110">
        <v>0</v>
      </c>
      <c r="Z245" s="110">
        <v>0</v>
      </c>
      <c r="AA245" s="110">
        <v>0</v>
      </c>
      <c r="AB245" s="110">
        <v>0</v>
      </c>
      <c r="AC245" s="110">
        <v>0</v>
      </c>
      <c r="AD245" s="110">
        <v>0</v>
      </c>
      <c r="AE245" s="110">
        <v>0</v>
      </c>
      <c r="AF245" s="110">
        <v>0</v>
      </c>
      <c r="AG245" s="110">
        <v>0</v>
      </c>
      <c r="AH245" s="110">
        <v>0</v>
      </c>
      <c r="AI245" s="110">
        <v>0</v>
      </c>
      <c r="AJ245" s="110">
        <v>0</v>
      </c>
      <c r="AK245" s="110">
        <v>0</v>
      </c>
      <c r="AL245" s="110">
        <v>0</v>
      </c>
      <c r="AM245" s="110">
        <v>0</v>
      </c>
      <c r="AN245" s="110">
        <v>0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  <c r="AU245" s="110">
        <v>0</v>
      </c>
      <c r="AV245" s="110">
        <v>0</v>
      </c>
      <c r="AW245" s="110">
        <v>0</v>
      </c>
      <c r="AX245" s="110">
        <v>0</v>
      </c>
      <c r="AY245" s="110">
        <v>0</v>
      </c>
    </row>
    <row r="246" spans="1:51">
      <c r="A246" s="109"/>
      <c r="B246" s="130">
        <v>38</v>
      </c>
      <c r="C246" s="106">
        <v>0</v>
      </c>
      <c r="D246" s="110">
        <v>0</v>
      </c>
      <c r="E246" s="110">
        <v>0</v>
      </c>
      <c r="F246" s="110">
        <v>0</v>
      </c>
      <c r="G246" s="110">
        <v>0</v>
      </c>
      <c r="H246" s="110">
        <v>0</v>
      </c>
      <c r="I246" s="110">
        <v>0</v>
      </c>
      <c r="J246" s="110">
        <v>0</v>
      </c>
      <c r="K246" s="110">
        <v>0</v>
      </c>
      <c r="L246" s="110">
        <v>0</v>
      </c>
      <c r="M246" s="110">
        <v>0</v>
      </c>
      <c r="N246" s="110">
        <v>0</v>
      </c>
      <c r="O246" s="110">
        <v>0</v>
      </c>
      <c r="P246" s="110">
        <v>0</v>
      </c>
      <c r="Q246" s="110">
        <v>0</v>
      </c>
      <c r="R246" s="110">
        <v>0</v>
      </c>
      <c r="S246" s="110">
        <v>0</v>
      </c>
      <c r="T246" s="110">
        <v>0</v>
      </c>
      <c r="U246" s="110">
        <v>0</v>
      </c>
      <c r="V246" s="110">
        <v>0</v>
      </c>
      <c r="W246" s="110">
        <v>0</v>
      </c>
      <c r="X246" s="110">
        <v>0</v>
      </c>
      <c r="Y246" s="110">
        <v>0</v>
      </c>
      <c r="Z246" s="110">
        <v>0</v>
      </c>
      <c r="AA246" s="110">
        <v>0</v>
      </c>
      <c r="AB246" s="110">
        <v>0</v>
      </c>
      <c r="AC246" s="110">
        <v>0</v>
      </c>
      <c r="AD246" s="110">
        <v>0</v>
      </c>
      <c r="AE246" s="110">
        <v>0</v>
      </c>
      <c r="AF246" s="110">
        <v>0</v>
      </c>
      <c r="AG246" s="110">
        <v>0</v>
      </c>
      <c r="AH246" s="110">
        <v>0</v>
      </c>
      <c r="AI246" s="110">
        <v>0</v>
      </c>
      <c r="AJ246" s="110">
        <v>0</v>
      </c>
      <c r="AK246" s="110">
        <v>0</v>
      </c>
      <c r="AL246" s="110">
        <v>0</v>
      </c>
      <c r="AM246" s="110">
        <v>0</v>
      </c>
      <c r="AN246" s="110">
        <v>0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  <c r="AU246" s="110">
        <v>0</v>
      </c>
      <c r="AV246" s="110">
        <v>0</v>
      </c>
      <c r="AW246" s="110">
        <v>0</v>
      </c>
      <c r="AX246" s="110">
        <v>0</v>
      </c>
      <c r="AY246" s="110">
        <v>0</v>
      </c>
    </row>
    <row r="247" spans="1:51">
      <c r="A247" s="109"/>
      <c r="B247" s="130">
        <v>39</v>
      </c>
      <c r="C247" s="106">
        <v>0</v>
      </c>
      <c r="D247" s="110">
        <v>0</v>
      </c>
      <c r="E247" s="110">
        <v>0</v>
      </c>
      <c r="F247" s="110">
        <v>0</v>
      </c>
      <c r="G247" s="110">
        <v>0</v>
      </c>
      <c r="H247" s="110">
        <v>0</v>
      </c>
      <c r="I247" s="110">
        <v>0</v>
      </c>
      <c r="J247" s="110">
        <v>0</v>
      </c>
      <c r="K247" s="110">
        <v>0</v>
      </c>
      <c r="L247" s="110">
        <v>0</v>
      </c>
      <c r="M247" s="110">
        <v>0</v>
      </c>
      <c r="N247" s="110">
        <v>0</v>
      </c>
      <c r="O247" s="110">
        <v>0</v>
      </c>
      <c r="P247" s="110">
        <v>0</v>
      </c>
      <c r="Q247" s="110">
        <v>0</v>
      </c>
      <c r="R247" s="110">
        <v>0</v>
      </c>
      <c r="S247" s="110">
        <v>0</v>
      </c>
      <c r="T247" s="110">
        <v>0</v>
      </c>
      <c r="U247" s="110">
        <v>0</v>
      </c>
      <c r="V247" s="110">
        <v>0</v>
      </c>
      <c r="W247" s="110">
        <v>0</v>
      </c>
      <c r="X247" s="110">
        <v>0</v>
      </c>
      <c r="Y247" s="110">
        <v>0</v>
      </c>
      <c r="Z247" s="110">
        <v>0</v>
      </c>
      <c r="AA247" s="110">
        <v>0</v>
      </c>
      <c r="AB247" s="110">
        <v>0</v>
      </c>
      <c r="AC247" s="110">
        <v>0</v>
      </c>
      <c r="AD247" s="110">
        <v>0</v>
      </c>
      <c r="AE247" s="110">
        <v>0</v>
      </c>
      <c r="AF247" s="110">
        <v>0</v>
      </c>
      <c r="AG247" s="110">
        <v>0</v>
      </c>
      <c r="AH247" s="110">
        <v>0</v>
      </c>
      <c r="AI247" s="110">
        <v>0</v>
      </c>
      <c r="AJ247" s="110">
        <v>0</v>
      </c>
      <c r="AK247" s="110">
        <v>0</v>
      </c>
      <c r="AL247" s="110">
        <v>0</v>
      </c>
      <c r="AM247" s="110">
        <v>0</v>
      </c>
      <c r="AN247" s="110">
        <v>0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  <c r="AU247" s="110">
        <v>0</v>
      </c>
      <c r="AV247" s="110">
        <v>0</v>
      </c>
      <c r="AW247" s="110">
        <v>0</v>
      </c>
      <c r="AX247" s="110">
        <v>0</v>
      </c>
      <c r="AY247" s="110">
        <v>0</v>
      </c>
    </row>
    <row r="248" spans="1:51">
      <c r="A248" s="109"/>
      <c r="B248" s="130">
        <v>40</v>
      </c>
      <c r="C248" s="106">
        <v>0</v>
      </c>
      <c r="D248" s="110">
        <v>0</v>
      </c>
      <c r="E248" s="110">
        <v>0</v>
      </c>
      <c r="F248" s="110">
        <v>0</v>
      </c>
      <c r="G248" s="110">
        <v>0</v>
      </c>
      <c r="H248" s="110">
        <v>0</v>
      </c>
      <c r="I248" s="110">
        <v>0</v>
      </c>
      <c r="J248" s="110">
        <v>0</v>
      </c>
      <c r="K248" s="110">
        <v>0</v>
      </c>
      <c r="L248" s="110">
        <v>0</v>
      </c>
      <c r="M248" s="110">
        <v>0</v>
      </c>
      <c r="N248" s="110">
        <v>0</v>
      </c>
      <c r="O248" s="110">
        <v>0</v>
      </c>
      <c r="P248" s="110">
        <v>0</v>
      </c>
      <c r="Q248" s="110">
        <v>0</v>
      </c>
      <c r="R248" s="110">
        <v>0</v>
      </c>
      <c r="S248" s="110">
        <v>0</v>
      </c>
      <c r="T248" s="110">
        <v>0</v>
      </c>
      <c r="U248" s="110">
        <v>0</v>
      </c>
      <c r="V248" s="110">
        <v>0</v>
      </c>
      <c r="W248" s="110">
        <v>0</v>
      </c>
      <c r="X248" s="110">
        <v>0</v>
      </c>
      <c r="Y248" s="110">
        <v>0</v>
      </c>
      <c r="Z248" s="110">
        <v>0</v>
      </c>
      <c r="AA248" s="110">
        <v>0</v>
      </c>
      <c r="AB248" s="110">
        <v>0</v>
      </c>
      <c r="AC248" s="110">
        <v>0</v>
      </c>
      <c r="AD248" s="110">
        <v>0</v>
      </c>
      <c r="AE248" s="110">
        <v>0</v>
      </c>
      <c r="AF248" s="110">
        <v>0</v>
      </c>
      <c r="AG248" s="110">
        <v>0</v>
      </c>
      <c r="AH248" s="110">
        <v>0</v>
      </c>
      <c r="AI248" s="110">
        <v>0</v>
      </c>
      <c r="AJ248" s="110">
        <v>0</v>
      </c>
      <c r="AK248" s="110">
        <v>0</v>
      </c>
      <c r="AL248" s="110">
        <v>0</v>
      </c>
      <c r="AM248" s="110">
        <v>0</v>
      </c>
      <c r="AN248" s="110">
        <v>0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  <c r="AU248" s="110">
        <v>0</v>
      </c>
      <c r="AV248" s="110">
        <v>0</v>
      </c>
      <c r="AW248" s="110">
        <v>0</v>
      </c>
      <c r="AX248" s="110">
        <v>0</v>
      </c>
      <c r="AY248" s="110">
        <v>0</v>
      </c>
    </row>
    <row r="249" spans="1:51">
      <c r="A249" s="109"/>
      <c r="B249" s="130">
        <v>41</v>
      </c>
      <c r="C249" s="106">
        <v>0</v>
      </c>
      <c r="D249" s="110">
        <v>0</v>
      </c>
      <c r="E249" s="110">
        <v>0</v>
      </c>
      <c r="F249" s="110">
        <v>0</v>
      </c>
      <c r="G249" s="110">
        <v>0</v>
      </c>
      <c r="H249" s="110">
        <v>0</v>
      </c>
      <c r="I249" s="110">
        <v>0</v>
      </c>
      <c r="J249" s="110">
        <v>0</v>
      </c>
      <c r="K249" s="110">
        <v>0</v>
      </c>
      <c r="L249" s="110">
        <v>0</v>
      </c>
      <c r="M249" s="110">
        <v>0</v>
      </c>
      <c r="N249" s="110">
        <v>0</v>
      </c>
      <c r="O249" s="110">
        <v>0</v>
      </c>
      <c r="P249" s="110">
        <v>0</v>
      </c>
      <c r="Q249" s="110">
        <v>0</v>
      </c>
      <c r="R249" s="110">
        <v>0</v>
      </c>
      <c r="S249" s="110">
        <v>0</v>
      </c>
      <c r="T249" s="110">
        <v>0</v>
      </c>
      <c r="U249" s="110">
        <v>0</v>
      </c>
      <c r="V249" s="110">
        <v>0</v>
      </c>
      <c r="W249" s="110">
        <v>0</v>
      </c>
      <c r="X249" s="110">
        <v>0</v>
      </c>
      <c r="Y249" s="110">
        <v>0</v>
      </c>
      <c r="Z249" s="110">
        <v>0</v>
      </c>
      <c r="AA249" s="110">
        <v>0</v>
      </c>
      <c r="AB249" s="110">
        <v>0</v>
      </c>
      <c r="AC249" s="110">
        <v>0</v>
      </c>
      <c r="AD249" s="110">
        <v>0</v>
      </c>
      <c r="AE249" s="110">
        <v>0</v>
      </c>
      <c r="AF249" s="110">
        <v>0</v>
      </c>
      <c r="AG249" s="110">
        <v>0</v>
      </c>
      <c r="AH249" s="110">
        <v>0</v>
      </c>
      <c r="AI249" s="110">
        <v>0</v>
      </c>
      <c r="AJ249" s="110">
        <v>0</v>
      </c>
      <c r="AK249" s="110">
        <v>0</v>
      </c>
      <c r="AL249" s="110">
        <v>0</v>
      </c>
      <c r="AM249" s="110">
        <v>0</v>
      </c>
      <c r="AN249" s="110">
        <v>0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  <c r="AU249" s="110">
        <v>0</v>
      </c>
      <c r="AV249" s="110">
        <v>0</v>
      </c>
      <c r="AW249" s="110">
        <v>0</v>
      </c>
      <c r="AX249" s="110">
        <v>0</v>
      </c>
      <c r="AY249" s="110">
        <v>0</v>
      </c>
    </row>
    <row r="250" spans="1:51">
      <c r="A250" s="109"/>
      <c r="B250" s="130">
        <v>42</v>
      </c>
      <c r="C250" s="106">
        <v>0</v>
      </c>
      <c r="D250" s="110">
        <v>0</v>
      </c>
      <c r="E250" s="110">
        <v>0</v>
      </c>
      <c r="F250" s="110">
        <v>0</v>
      </c>
      <c r="G250" s="110">
        <v>0</v>
      </c>
      <c r="H250" s="110">
        <v>0</v>
      </c>
      <c r="I250" s="110">
        <v>0</v>
      </c>
      <c r="J250" s="110">
        <v>0</v>
      </c>
      <c r="K250" s="110">
        <v>0</v>
      </c>
      <c r="L250" s="110">
        <v>0</v>
      </c>
      <c r="M250" s="110">
        <v>0</v>
      </c>
      <c r="N250" s="110">
        <v>0</v>
      </c>
      <c r="O250" s="110">
        <v>0</v>
      </c>
      <c r="P250" s="110">
        <v>0</v>
      </c>
      <c r="Q250" s="110">
        <v>0</v>
      </c>
      <c r="R250" s="110">
        <v>0</v>
      </c>
      <c r="S250" s="110">
        <v>0</v>
      </c>
      <c r="T250" s="110">
        <v>0</v>
      </c>
      <c r="U250" s="110">
        <v>0</v>
      </c>
      <c r="V250" s="110">
        <v>0</v>
      </c>
      <c r="W250" s="110">
        <v>0</v>
      </c>
      <c r="X250" s="110">
        <v>0</v>
      </c>
      <c r="Y250" s="110">
        <v>0</v>
      </c>
      <c r="Z250" s="110">
        <v>0</v>
      </c>
      <c r="AA250" s="110">
        <v>0</v>
      </c>
      <c r="AB250" s="110">
        <v>0</v>
      </c>
      <c r="AC250" s="110">
        <v>0</v>
      </c>
      <c r="AD250" s="110">
        <v>0</v>
      </c>
      <c r="AE250" s="110">
        <v>0</v>
      </c>
      <c r="AF250" s="110">
        <v>0</v>
      </c>
      <c r="AG250" s="110">
        <v>0</v>
      </c>
      <c r="AH250" s="110">
        <v>0</v>
      </c>
      <c r="AI250" s="110">
        <v>0</v>
      </c>
      <c r="AJ250" s="110">
        <v>0</v>
      </c>
      <c r="AK250" s="110">
        <v>0</v>
      </c>
      <c r="AL250" s="110">
        <v>0</v>
      </c>
      <c r="AM250" s="110">
        <v>0</v>
      </c>
      <c r="AN250" s="110">
        <v>0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  <c r="AU250" s="110">
        <v>0</v>
      </c>
      <c r="AV250" s="110">
        <v>0</v>
      </c>
      <c r="AW250" s="110">
        <v>0</v>
      </c>
      <c r="AX250" s="110">
        <v>0</v>
      </c>
      <c r="AY250" s="110">
        <v>0</v>
      </c>
    </row>
    <row r="251" spans="1:51">
      <c r="A251" s="109"/>
      <c r="B251" s="130">
        <v>43</v>
      </c>
      <c r="C251" s="106">
        <v>0</v>
      </c>
      <c r="D251" s="110">
        <v>0</v>
      </c>
      <c r="E251" s="110">
        <v>0</v>
      </c>
      <c r="F251" s="110">
        <v>0</v>
      </c>
      <c r="G251" s="110">
        <v>0</v>
      </c>
      <c r="H251" s="110">
        <v>0</v>
      </c>
      <c r="I251" s="110">
        <v>0</v>
      </c>
      <c r="J251" s="110">
        <v>0</v>
      </c>
      <c r="K251" s="110">
        <v>0</v>
      </c>
      <c r="L251" s="110">
        <v>0</v>
      </c>
      <c r="M251" s="110">
        <v>0</v>
      </c>
      <c r="N251" s="110">
        <v>0</v>
      </c>
      <c r="O251" s="110">
        <v>0</v>
      </c>
      <c r="P251" s="110">
        <v>0</v>
      </c>
      <c r="Q251" s="110">
        <v>0</v>
      </c>
      <c r="R251" s="110">
        <v>0</v>
      </c>
      <c r="S251" s="110">
        <v>0</v>
      </c>
      <c r="T251" s="110">
        <v>0</v>
      </c>
      <c r="U251" s="110">
        <v>0</v>
      </c>
      <c r="V251" s="110">
        <v>0</v>
      </c>
      <c r="W251" s="110">
        <v>0</v>
      </c>
      <c r="X251" s="110">
        <v>0</v>
      </c>
      <c r="Y251" s="110">
        <v>0</v>
      </c>
      <c r="Z251" s="110">
        <v>0</v>
      </c>
      <c r="AA251" s="110">
        <v>0</v>
      </c>
      <c r="AB251" s="110">
        <v>0</v>
      </c>
      <c r="AC251" s="110">
        <v>0</v>
      </c>
      <c r="AD251" s="110">
        <v>0</v>
      </c>
      <c r="AE251" s="110">
        <v>0</v>
      </c>
      <c r="AF251" s="110">
        <v>0</v>
      </c>
      <c r="AG251" s="110">
        <v>0</v>
      </c>
      <c r="AH251" s="110">
        <v>0</v>
      </c>
      <c r="AI251" s="110">
        <v>0</v>
      </c>
      <c r="AJ251" s="110">
        <v>0</v>
      </c>
      <c r="AK251" s="110">
        <v>0</v>
      </c>
      <c r="AL251" s="110">
        <v>0</v>
      </c>
      <c r="AM251" s="110">
        <v>0</v>
      </c>
      <c r="AN251" s="110">
        <v>0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  <c r="AU251" s="110">
        <v>0</v>
      </c>
      <c r="AV251" s="110">
        <v>0</v>
      </c>
      <c r="AW251" s="110">
        <v>0</v>
      </c>
      <c r="AX251" s="110">
        <v>0</v>
      </c>
      <c r="AY251" s="110">
        <v>0</v>
      </c>
    </row>
    <row r="252" spans="1:51">
      <c r="A252" s="109"/>
      <c r="B252" s="130">
        <v>44</v>
      </c>
      <c r="C252" s="106">
        <v>0</v>
      </c>
      <c r="D252" s="110">
        <v>0</v>
      </c>
      <c r="E252" s="110">
        <v>0</v>
      </c>
      <c r="F252" s="110">
        <v>0</v>
      </c>
      <c r="G252" s="110">
        <v>0</v>
      </c>
      <c r="H252" s="110">
        <v>0</v>
      </c>
      <c r="I252" s="110">
        <v>0</v>
      </c>
      <c r="J252" s="110">
        <v>0</v>
      </c>
      <c r="K252" s="110">
        <v>0</v>
      </c>
      <c r="L252" s="110">
        <v>0</v>
      </c>
      <c r="M252" s="110">
        <v>0</v>
      </c>
      <c r="N252" s="110">
        <v>0</v>
      </c>
      <c r="O252" s="110">
        <v>0</v>
      </c>
      <c r="P252" s="110">
        <v>0</v>
      </c>
      <c r="Q252" s="110">
        <v>0</v>
      </c>
      <c r="R252" s="110">
        <v>0</v>
      </c>
      <c r="S252" s="110">
        <v>0</v>
      </c>
      <c r="T252" s="110">
        <v>0</v>
      </c>
      <c r="U252" s="110">
        <v>0</v>
      </c>
      <c r="V252" s="110">
        <v>0</v>
      </c>
      <c r="W252" s="110">
        <v>0</v>
      </c>
      <c r="X252" s="110">
        <v>0</v>
      </c>
      <c r="Y252" s="110">
        <v>0</v>
      </c>
      <c r="Z252" s="110">
        <v>0</v>
      </c>
      <c r="AA252" s="110">
        <v>0</v>
      </c>
      <c r="AB252" s="110">
        <v>0</v>
      </c>
      <c r="AC252" s="110">
        <v>0</v>
      </c>
      <c r="AD252" s="110">
        <v>0</v>
      </c>
      <c r="AE252" s="110">
        <v>0</v>
      </c>
      <c r="AF252" s="110">
        <v>0</v>
      </c>
      <c r="AG252" s="110">
        <v>0</v>
      </c>
      <c r="AH252" s="110">
        <v>0</v>
      </c>
      <c r="AI252" s="110">
        <v>0</v>
      </c>
      <c r="AJ252" s="110">
        <v>0</v>
      </c>
      <c r="AK252" s="110">
        <v>0</v>
      </c>
      <c r="AL252" s="110">
        <v>0</v>
      </c>
      <c r="AM252" s="110">
        <v>0</v>
      </c>
      <c r="AN252" s="110">
        <v>0</v>
      </c>
      <c r="AO252" s="110">
        <v>0</v>
      </c>
      <c r="AP252" s="110">
        <v>0</v>
      </c>
      <c r="AQ252" s="110">
        <v>0</v>
      </c>
      <c r="AR252" s="110">
        <v>0</v>
      </c>
      <c r="AS252" s="110">
        <v>0</v>
      </c>
      <c r="AT252" s="110">
        <v>0</v>
      </c>
      <c r="AU252" s="110">
        <v>0</v>
      </c>
      <c r="AV252" s="110">
        <v>0</v>
      </c>
      <c r="AW252" s="110">
        <v>0</v>
      </c>
      <c r="AX252" s="110">
        <v>0</v>
      </c>
      <c r="AY252" s="110">
        <v>0</v>
      </c>
    </row>
    <row r="253" spans="1:51">
      <c r="A253" s="109"/>
      <c r="B253" s="130">
        <v>45</v>
      </c>
      <c r="C253" s="106">
        <v>0</v>
      </c>
      <c r="D253" s="110">
        <v>0</v>
      </c>
      <c r="E253" s="110">
        <v>0</v>
      </c>
      <c r="F253" s="110">
        <v>0</v>
      </c>
      <c r="G253" s="110">
        <v>0</v>
      </c>
      <c r="H253" s="110">
        <v>0</v>
      </c>
      <c r="I253" s="110">
        <v>0</v>
      </c>
      <c r="J253" s="110">
        <v>0</v>
      </c>
      <c r="K253" s="110">
        <v>0</v>
      </c>
      <c r="L253" s="110">
        <v>0</v>
      </c>
      <c r="M253" s="110">
        <v>0</v>
      </c>
      <c r="N253" s="110">
        <v>0</v>
      </c>
      <c r="O253" s="110">
        <v>0</v>
      </c>
      <c r="P253" s="110">
        <v>0</v>
      </c>
      <c r="Q253" s="110">
        <v>0</v>
      </c>
      <c r="R253" s="110">
        <v>0</v>
      </c>
      <c r="S253" s="110">
        <v>0</v>
      </c>
      <c r="T253" s="110">
        <v>0</v>
      </c>
      <c r="U253" s="110">
        <v>0</v>
      </c>
      <c r="V253" s="110">
        <v>0</v>
      </c>
      <c r="W253" s="110">
        <v>0</v>
      </c>
      <c r="X253" s="110">
        <v>0</v>
      </c>
      <c r="Y253" s="110">
        <v>0</v>
      </c>
      <c r="Z253" s="110">
        <v>0</v>
      </c>
      <c r="AA253" s="110">
        <v>0</v>
      </c>
      <c r="AB253" s="110">
        <v>0</v>
      </c>
      <c r="AC253" s="110">
        <v>0</v>
      </c>
      <c r="AD253" s="110">
        <v>0</v>
      </c>
      <c r="AE253" s="110">
        <v>0</v>
      </c>
      <c r="AF253" s="110">
        <v>0</v>
      </c>
      <c r="AG253" s="110">
        <v>0</v>
      </c>
      <c r="AH253" s="110">
        <v>0</v>
      </c>
      <c r="AI253" s="110">
        <v>0</v>
      </c>
      <c r="AJ253" s="110">
        <v>0</v>
      </c>
      <c r="AK253" s="110">
        <v>0</v>
      </c>
      <c r="AL253" s="110">
        <v>0</v>
      </c>
      <c r="AM253" s="110">
        <v>0</v>
      </c>
      <c r="AN253" s="110">
        <v>0</v>
      </c>
      <c r="AO253" s="110">
        <v>0</v>
      </c>
      <c r="AP253" s="110">
        <v>0</v>
      </c>
      <c r="AQ253" s="110">
        <v>0</v>
      </c>
      <c r="AR253" s="110">
        <v>0</v>
      </c>
      <c r="AS253" s="110">
        <v>0</v>
      </c>
      <c r="AT253" s="110">
        <v>0</v>
      </c>
      <c r="AU253" s="110">
        <v>0</v>
      </c>
      <c r="AV253" s="110">
        <v>0</v>
      </c>
      <c r="AW253" s="110">
        <v>0</v>
      </c>
      <c r="AX253" s="110">
        <v>0</v>
      </c>
      <c r="AY253" s="110">
        <v>0</v>
      </c>
    </row>
    <row r="254" spans="1:51">
      <c r="A254" s="109"/>
      <c r="B254" s="130">
        <v>46</v>
      </c>
      <c r="C254" s="106">
        <v>0</v>
      </c>
      <c r="D254" s="110">
        <v>0</v>
      </c>
      <c r="E254" s="110">
        <v>0</v>
      </c>
      <c r="F254" s="110">
        <v>0</v>
      </c>
      <c r="G254" s="110">
        <v>0</v>
      </c>
      <c r="H254" s="110">
        <v>0</v>
      </c>
      <c r="I254" s="110">
        <v>0</v>
      </c>
      <c r="J254" s="110">
        <v>0</v>
      </c>
      <c r="K254" s="110">
        <v>0</v>
      </c>
      <c r="L254" s="110">
        <v>0</v>
      </c>
      <c r="M254" s="110">
        <v>0</v>
      </c>
      <c r="N254" s="110">
        <v>0</v>
      </c>
      <c r="O254" s="110">
        <v>0</v>
      </c>
      <c r="P254" s="110">
        <v>0</v>
      </c>
      <c r="Q254" s="110">
        <v>0</v>
      </c>
      <c r="R254" s="110">
        <v>0</v>
      </c>
      <c r="S254" s="110">
        <v>0</v>
      </c>
      <c r="T254" s="110">
        <v>0</v>
      </c>
      <c r="U254" s="110">
        <v>0</v>
      </c>
      <c r="V254" s="110">
        <v>0</v>
      </c>
      <c r="W254" s="110">
        <v>0</v>
      </c>
      <c r="X254" s="110">
        <v>0</v>
      </c>
      <c r="Y254" s="110">
        <v>0</v>
      </c>
      <c r="Z254" s="110">
        <v>0</v>
      </c>
      <c r="AA254" s="110">
        <v>0</v>
      </c>
      <c r="AB254" s="110">
        <v>0</v>
      </c>
      <c r="AC254" s="110">
        <v>0</v>
      </c>
      <c r="AD254" s="110">
        <v>0</v>
      </c>
      <c r="AE254" s="110">
        <v>0</v>
      </c>
      <c r="AF254" s="110">
        <v>0</v>
      </c>
      <c r="AG254" s="110">
        <v>0</v>
      </c>
      <c r="AH254" s="110">
        <v>0</v>
      </c>
      <c r="AI254" s="110">
        <v>0</v>
      </c>
      <c r="AJ254" s="110">
        <v>0</v>
      </c>
      <c r="AK254" s="110">
        <v>0</v>
      </c>
      <c r="AL254" s="110">
        <v>0</v>
      </c>
      <c r="AM254" s="110">
        <v>0</v>
      </c>
      <c r="AN254" s="110">
        <v>0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  <c r="AU254" s="110">
        <v>0</v>
      </c>
      <c r="AV254" s="110">
        <v>0</v>
      </c>
      <c r="AW254" s="110">
        <v>0</v>
      </c>
      <c r="AX254" s="110">
        <v>0</v>
      </c>
      <c r="AY254" s="110">
        <v>0</v>
      </c>
    </row>
    <row r="255" spans="1:51">
      <c r="A255" s="109"/>
      <c r="B255" s="130">
        <v>47</v>
      </c>
      <c r="C255" s="106">
        <v>0</v>
      </c>
      <c r="D255" s="110">
        <v>0</v>
      </c>
      <c r="E255" s="110">
        <v>0</v>
      </c>
      <c r="F255" s="110">
        <v>0</v>
      </c>
      <c r="G255" s="110">
        <v>0</v>
      </c>
      <c r="H255" s="110">
        <v>0</v>
      </c>
      <c r="I255" s="110">
        <v>0</v>
      </c>
      <c r="J255" s="110">
        <v>0</v>
      </c>
      <c r="K255" s="110">
        <v>0</v>
      </c>
      <c r="L255" s="110">
        <v>0</v>
      </c>
      <c r="M255" s="110">
        <v>0</v>
      </c>
      <c r="N255" s="110">
        <v>0</v>
      </c>
      <c r="O255" s="110">
        <v>0</v>
      </c>
      <c r="P255" s="110">
        <v>0</v>
      </c>
      <c r="Q255" s="110">
        <v>0</v>
      </c>
      <c r="R255" s="110">
        <v>0</v>
      </c>
      <c r="S255" s="110">
        <v>0</v>
      </c>
      <c r="T255" s="110">
        <v>0</v>
      </c>
      <c r="U255" s="110">
        <v>0</v>
      </c>
      <c r="V255" s="110">
        <v>0</v>
      </c>
      <c r="W255" s="110">
        <v>0</v>
      </c>
      <c r="X255" s="110">
        <v>0</v>
      </c>
      <c r="Y255" s="110">
        <v>0</v>
      </c>
      <c r="Z255" s="110">
        <v>0</v>
      </c>
      <c r="AA255" s="110">
        <v>0</v>
      </c>
      <c r="AB255" s="110">
        <v>0</v>
      </c>
      <c r="AC255" s="110">
        <v>0</v>
      </c>
      <c r="AD255" s="110">
        <v>0</v>
      </c>
      <c r="AE255" s="110">
        <v>0</v>
      </c>
      <c r="AF255" s="110">
        <v>0</v>
      </c>
      <c r="AG255" s="110">
        <v>0</v>
      </c>
      <c r="AH255" s="110">
        <v>0</v>
      </c>
      <c r="AI255" s="110">
        <v>0</v>
      </c>
      <c r="AJ255" s="110">
        <v>0</v>
      </c>
      <c r="AK255" s="110">
        <v>0</v>
      </c>
      <c r="AL255" s="110">
        <v>0</v>
      </c>
      <c r="AM255" s="110">
        <v>0</v>
      </c>
      <c r="AN255" s="110">
        <v>0</v>
      </c>
      <c r="AO255" s="110">
        <v>0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  <c r="AU255" s="110">
        <v>0</v>
      </c>
      <c r="AV255" s="110">
        <v>0</v>
      </c>
      <c r="AW255" s="110">
        <v>0</v>
      </c>
      <c r="AX255" s="110">
        <v>0</v>
      </c>
      <c r="AY255" s="110">
        <v>0</v>
      </c>
    </row>
    <row r="256" spans="1:51">
      <c r="A256" s="128"/>
      <c r="B256" s="129">
        <v>48</v>
      </c>
      <c r="C256" s="114">
        <v>0</v>
      </c>
      <c r="D256" s="125">
        <v>0</v>
      </c>
      <c r="E256" s="125">
        <v>0</v>
      </c>
      <c r="F256" s="125">
        <v>0</v>
      </c>
      <c r="G256" s="125">
        <v>0</v>
      </c>
      <c r="H256" s="125">
        <v>0</v>
      </c>
      <c r="I256" s="125">
        <v>0</v>
      </c>
      <c r="J256" s="125">
        <v>0</v>
      </c>
      <c r="K256" s="125">
        <v>0</v>
      </c>
      <c r="L256" s="125">
        <v>0</v>
      </c>
      <c r="M256" s="125">
        <v>0</v>
      </c>
      <c r="N256" s="125">
        <v>0</v>
      </c>
      <c r="O256" s="125">
        <v>0</v>
      </c>
      <c r="P256" s="125">
        <v>0</v>
      </c>
      <c r="Q256" s="125">
        <v>0</v>
      </c>
      <c r="R256" s="125">
        <v>0</v>
      </c>
      <c r="S256" s="125">
        <v>0</v>
      </c>
      <c r="T256" s="125">
        <v>0</v>
      </c>
      <c r="U256" s="125">
        <v>0</v>
      </c>
      <c r="V256" s="125">
        <v>0</v>
      </c>
      <c r="W256" s="125">
        <v>0</v>
      </c>
      <c r="X256" s="125">
        <v>0</v>
      </c>
      <c r="Y256" s="125">
        <v>0</v>
      </c>
      <c r="Z256" s="125">
        <v>0</v>
      </c>
      <c r="AA256" s="125">
        <v>0</v>
      </c>
      <c r="AB256" s="125">
        <v>0</v>
      </c>
      <c r="AC256" s="125">
        <v>0</v>
      </c>
      <c r="AD256" s="125">
        <v>0</v>
      </c>
      <c r="AE256" s="125">
        <v>0</v>
      </c>
      <c r="AF256" s="125">
        <v>0</v>
      </c>
      <c r="AG256" s="125">
        <v>0</v>
      </c>
      <c r="AH256" s="125">
        <v>0</v>
      </c>
      <c r="AI256" s="125">
        <v>0</v>
      </c>
      <c r="AJ256" s="125">
        <v>0</v>
      </c>
      <c r="AK256" s="125">
        <v>0</v>
      </c>
      <c r="AL256" s="125">
        <v>0</v>
      </c>
      <c r="AM256" s="125">
        <v>0</v>
      </c>
      <c r="AN256" s="125">
        <v>0</v>
      </c>
      <c r="AO256" s="125">
        <v>0</v>
      </c>
      <c r="AP256" s="125">
        <v>0</v>
      </c>
      <c r="AQ256" s="125">
        <v>0</v>
      </c>
      <c r="AR256" s="125">
        <v>0</v>
      </c>
      <c r="AS256" s="125">
        <v>0</v>
      </c>
      <c r="AT256" s="125">
        <v>0</v>
      </c>
      <c r="AU256" s="125">
        <v>0</v>
      </c>
      <c r="AV256" s="125">
        <v>0</v>
      </c>
      <c r="AW256" s="125">
        <v>0</v>
      </c>
      <c r="AX256" s="125">
        <v>0</v>
      </c>
      <c r="AY256" s="125">
        <v>0</v>
      </c>
    </row>
    <row r="258" spans="1:52">
      <c r="A258" s="102" t="s">
        <v>301</v>
      </c>
    </row>
    <row r="259" spans="1:52">
      <c r="A259" s="137" t="s">
        <v>124</v>
      </c>
      <c r="B259" s="138">
        <v>650</v>
      </c>
      <c r="C259" s="124" t="s">
        <v>293</v>
      </c>
      <c r="D259" s="124">
        <f>E$14*$B$259</f>
        <v>1703755.7262952244</v>
      </c>
      <c r="E259" s="124">
        <f t="shared" ref="E259:AX259" si="5">F$14*$B$259</f>
        <v>1216688.9703782455</v>
      </c>
      <c r="F259" s="124">
        <f t="shared" si="5"/>
        <v>903142.95497368346</v>
      </c>
      <c r="G259" s="124">
        <f t="shared" si="5"/>
        <v>687499.35404168337</v>
      </c>
      <c r="H259" s="124">
        <f t="shared" si="5"/>
        <v>534934.99582234141</v>
      </c>
      <c r="I259" s="124">
        <f t="shared" si="5"/>
        <v>427341.17228026863</v>
      </c>
      <c r="J259" s="124">
        <f t="shared" si="5"/>
        <v>346574.7274994498</v>
      </c>
      <c r="K259" s="124">
        <f t="shared" si="5"/>
        <v>310578.95017940243</v>
      </c>
      <c r="L259" s="124">
        <f t="shared" si="5"/>
        <v>298471.03435554338</v>
      </c>
      <c r="M259" s="124">
        <f t="shared" si="5"/>
        <v>270727.33613217605</v>
      </c>
      <c r="N259" s="124">
        <f t="shared" si="5"/>
        <v>252985.47018794803</v>
      </c>
      <c r="O259" s="124">
        <f t="shared" si="5"/>
        <v>232206.08190515981</v>
      </c>
      <c r="P259" s="124">
        <f t="shared" si="5"/>
        <v>213088.29772881613</v>
      </c>
      <c r="Q259" s="124">
        <f t="shared" si="5"/>
        <v>206256.18622668236</v>
      </c>
      <c r="R259" s="124">
        <f t="shared" si="5"/>
        <v>224204.82121056726</v>
      </c>
      <c r="S259" s="124">
        <f t="shared" si="5"/>
        <v>209369.51092205031</v>
      </c>
      <c r="T259" s="124">
        <f t="shared" si="5"/>
        <v>205495.34810724444</v>
      </c>
      <c r="U259" s="124">
        <f t="shared" si="5"/>
        <v>216171.99918230542</v>
      </c>
      <c r="V259" s="124">
        <f t="shared" si="5"/>
        <v>234496.59877826035</v>
      </c>
      <c r="W259" s="124">
        <f t="shared" si="5"/>
        <v>228069.35420273125</v>
      </c>
      <c r="X259" s="124">
        <f t="shared" si="5"/>
        <v>245035.74705632843</v>
      </c>
      <c r="Y259" s="124">
        <f t="shared" si="5"/>
        <v>243327.11835976757</v>
      </c>
      <c r="Z259" s="124">
        <f t="shared" si="5"/>
        <v>225070.78558024566</v>
      </c>
      <c r="AA259" s="124">
        <f t="shared" si="5"/>
        <v>241068.15360751742</v>
      </c>
      <c r="AB259" s="124">
        <f t="shared" si="5"/>
        <v>234333.85395632664</v>
      </c>
      <c r="AC259" s="124">
        <f t="shared" si="5"/>
        <v>234644.05837467479</v>
      </c>
      <c r="AD259" s="124">
        <f t="shared" si="5"/>
        <v>244910.15618420788</v>
      </c>
      <c r="AE259" s="124">
        <f t="shared" si="5"/>
        <v>241534.81044939856</v>
      </c>
      <c r="AF259" s="124">
        <f t="shared" si="5"/>
        <v>220368.47976335621</v>
      </c>
      <c r="AG259" s="124">
        <f t="shared" si="5"/>
        <v>196464.833756507</v>
      </c>
      <c r="AH259" s="124">
        <f t="shared" si="5"/>
        <v>201499.30887766022</v>
      </c>
      <c r="AI259" s="124">
        <f t="shared" si="5"/>
        <v>183097.88089113371</v>
      </c>
      <c r="AJ259" s="124">
        <f t="shared" si="5"/>
        <v>188469.45939520703</v>
      </c>
      <c r="AK259" s="124">
        <f t="shared" si="5"/>
        <v>185485.37785834345</v>
      </c>
      <c r="AL259" s="124">
        <f t="shared" si="5"/>
        <v>187049.03741082523</v>
      </c>
      <c r="AM259" s="124">
        <f t="shared" si="5"/>
        <v>182416.36454019105</v>
      </c>
      <c r="AN259" s="124">
        <f t="shared" si="5"/>
        <v>182627.24318910806</v>
      </c>
      <c r="AO259" s="124">
        <f t="shared" si="5"/>
        <v>182416.36454019105</v>
      </c>
      <c r="AP259" s="124">
        <f t="shared" si="5"/>
        <v>187798.39020350034</v>
      </c>
      <c r="AQ259" s="124">
        <f t="shared" si="5"/>
        <v>182416.36454019105</v>
      </c>
      <c r="AR259" s="124">
        <f t="shared" si="5"/>
        <v>193400.46613575864</v>
      </c>
      <c r="AS259" s="124">
        <f t="shared" si="5"/>
        <v>184172.10391342911</v>
      </c>
      <c r="AT259" s="124">
        <f t="shared" si="5"/>
        <v>212026.82755321363</v>
      </c>
      <c r="AU259" s="124">
        <f t="shared" si="5"/>
        <v>203737.91524212237</v>
      </c>
      <c r="AV259" s="124">
        <f t="shared" si="5"/>
        <v>195157.32993402999</v>
      </c>
      <c r="AW259" s="124">
        <f t="shared" si="5"/>
        <v>203235.18767460823</v>
      </c>
      <c r="AX259" s="124">
        <f t="shared" si="5"/>
        <v>217936.82752036859</v>
      </c>
      <c r="AY259" s="124">
        <f>AZ$14*$B$259</f>
        <v>204864.99751510212</v>
      </c>
      <c r="AZ259" s="139">
        <f>SUM($D259:$AY259)</f>
        <v>14726624.334433099</v>
      </c>
    </row>
    <row r="260" spans="1:52">
      <c r="A260" s="140" t="s">
        <v>302</v>
      </c>
      <c r="B260" s="114">
        <v>60</v>
      </c>
      <c r="C260" s="125" t="s">
        <v>293</v>
      </c>
      <c r="D260" s="125">
        <f>(D$175-D$176+D$177-D$178+D$179-D$180+D$181-D$182)*$B$260</f>
        <v>2439770.2406496713</v>
      </c>
      <c r="E260" s="125">
        <f t="shared" ref="E260:AY260" si="6">(E$175-E$176+E$177-E$178+E$179-E$180+E$181-E$182)*$B$260</f>
        <v>2495710.248888162</v>
      </c>
      <c r="F260" s="125">
        <f t="shared" si="6"/>
        <v>2519372.9580024295</v>
      </c>
      <c r="G260" s="125">
        <f t="shared" si="6"/>
        <v>2546058.521165383</v>
      </c>
      <c r="H260" s="125">
        <f t="shared" si="6"/>
        <v>2547121.3850010145</v>
      </c>
      <c r="I260" s="125">
        <f t="shared" si="6"/>
        <v>2571438.4457995407</v>
      </c>
      <c r="J260" s="125">
        <f t="shared" si="6"/>
        <v>2604336.017351273</v>
      </c>
      <c r="K260" s="125">
        <f t="shared" si="6"/>
        <v>2615231.1738295937</v>
      </c>
      <c r="L260" s="125">
        <f t="shared" si="6"/>
        <v>2610431.5596670043</v>
      </c>
      <c r="M260" s="125">
        <f t="shared" si="6"/>
        <v>2612420.9873668747</v>
      </c>
      <c r="N260" s="125">
        <f t="shared" si="6"/>
        <v>2605131.5699093873</v>
      </c>
      <c r="O260" s="125">
        <f t="shared" si="6"/>
        <v>2605518.880338042</v>
      </c>
      <c r="P260" s="125">
        <f t="shared" si="6"/>
        <v>2592942.6760648154</v>
      </c>
      <c r="Q260" s="125">
        <f t="shared" si="6"/>
        <v>2633980.967425229</v>
      </c>
      <c r="R260" s="125">
        <f t="shared" si="6"/>
        <v>2591745.3680162407</v>
      </c>
      <c r="S260" s="125">
        <f t="shared" si="6"/>
        <v>2609980.6167683373</v>
      </c>
      <c r="T260" s="125">
        <f t="shared" si="6"/>
        <v>2573610.5643390189</v>
      </c>
      <c r="U260" s="125">
        <f t="shared" si="6"/>
        <v>2534382.1839643093</v>
      </c>
      <c r="V260" s="125">
        <f t="shared" si="6"/>
        <v>2479605.6391367423</v>
      </c>
      <c r="W260" s="125">
        <f t="shared" si="6"/>
        <v>2449456.0798990107</v>
      </c>
      <c r="X260" s="125">
        <f t="shared" si="6"/>
        <v>2399078.5658531114</v>
      </c>
      <c r="Y260" s="125">
        <f t="shared" si="6"/>
        <v>2351153.4420727049</v>
      </c>
      <c r="Z260" s="125">
        <f t="shared" si="6"/>
        <v>2332825.088301484</v>
      </c>
      <c r="AA260" s="125">
        <f t="shared" si="6"/>
        <v>2332209.800000702</v>
      </c>
      <c r="AB260" s="125">
        <f t="shared" si="6"/>
        <v>2335896.1820666492</v>
      </c>
      <c r="AC260" s="125">
        <f t="shared" si="6"/>
        <v>2336114.963842643</v>
      </c>
      <c r="AD260" s="125">
        <f t="shared" si="6"/>
        <v>2338895.0373921669</v>
      </c>
      <c r="AE260" s="125">
        <f t="shared" si="6"/>
        <v>2328980.8873896496</v>
      </c>
      <c r="AF260" s="125">
        <f t="shared" si="6"/>
        <v>2318724.4821174606</v>
      </c>
      <c r="AG260" s="125">
        <f t="shared" si="6"/>
        <v>2320666.423341387</v>
      </c>
      <c r="AH260" s="125">
        <f t="shared" si="6"/>
        <v>2315842.2108162264</v>
      </c>
      <c r="AI260" s="125">
        <f t="shared" si="6"/>
        <v>2321418.0246123406</v>
      </c>
      <c r="AJ260" s="125">
        <f t="shared" si="6"/>
        <v>2318427.0527987131</v>
      </c>
      <c r="AK260" s="125">
        <f t="shared" si="6"/>
        <v>2261525.3122064392</v>
      </c>
      <c r="AL260" s="125">
        <f t="shared" si="6"/>
        <v>2259095.2601318904</v>
      </c>
      <c r="AM260" s="125">
        <f t="shared" si="6"/>
        <v>2261613.9831296308</v>
      </c>
      <c r="AN260" s="125">
        <f t="shared" si="6"/>
        <v>2263715.2601318904</v>
      </c>
      <c r="AO260" s="125">
        <f t="shared" si="6"/>
        <v>2319611.1531825848</v>
      </c>
      <c r="AP260" s="125">
        <f t="shared" si="6"/>
        <v>2313432.4301848444</v>
      </c>
      <c r="AQ260" s="125">
        <f t="shared" si="6"/>
        <v>2320631.1531825848</v>
      </c>
      <c r="AR260" s="125">
        <f t="shared" si="6"/>
        <v>2314521.347767428</v>
      </c>
      <c r="AS260" s="125">
        <f t="shared" si="6"/>
        <v>2321378.0025153314</v>
      </c>
      <c r="AT260" s="125">
        <f t="shared" si="6"/>
        <v>2316996.758652362</v>
      </c>
      <c r="AU260" s="125">
        <f t="shared" si="6"/>
        <v>2310707.3385083852</v>
      </c>
      <c r="AV260" s="125">
        <f t="shared" si="6"/>
        <v>2309729.3321080506</v>
      </c>
      <c r="AW260" s="125">
        <f t="shared" si="6"/>
        <v>2308783.2712900103</v>
      </c>
      <c r="AX260" s="125">
        <f t="shared" si="6"/>
        <v>2311236.2276937482</v>
      </c>
      <c r="AY260" s="125">
        <f t="shared" si="6"/>
        <v>2304864.9972812487</v>
      </c>
      <c r="AZ260" s="141">
        <f>SUM($D260:$AY260)</f>
        <v>116086320.07215375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283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4</v>
      </c>
      <c r="E6" s="100">
        <v>2313.6</v>
      </c>
      <c r="F6" s="100">
        <v>2</v>
      </c>
      <c r="G6" s="100">
        <v>1156.8</v>
      </c>
      <c r="H6" s="100">
        <v>4</v>
      </c>
      <c r="I6" s="100">
        <v>2313.6</v>
      </c>
      <c r="J6" s="100">
        <v>3</v>
      </c>
      <c r="K6" s="100">
        <v>1735.1999999999998</v>
      </c>
      <c r="L6" s="100">
        <v>4</v>
      </c>
      <c r="M6" s="100">
        <v>2313.6</v>
      </c>
      <c r="N6" s="100">
        <v>4</v>
      </c>
      <c r="O6" s="100">
        <v>2313.6</v>
      </c>
      <c r="P6" s="100">
        <v>5</v>
      </c>
      <c r="Q6" s="100">
        <v>2892</v>
      </c>
      <c r="R6" s="100">
        <v>5</v>
      </c>
      <c r="S6" s="100">
        <v>2892</v>
      </c>
      <c r="T6" s="100">
        <v>5</v>
      </c>
      <c r="U6" s="100">
        <v>2892</v>
      </c>
      <c r="V6" s="100">
        <v>3</v>
      </c>
      <c r="W6" s="100">
        <v>1735.1999999999998</v>
      </c>
      <c r="X6" s="100">
        <v>4</v>
      </c>
      <c r="Y6" s="100">
        <v>2313.6</v>
      </c>
      <c r="Z6" s="100">
        <v>5</v>
      </c>
      <c r="AA6" s="100">
        <v>2892</v>
      </c>
      <c r="AB6" s="100">
        <v>4</v>
      </c>
      <c r="AC6" s="100">
        <v>2313.6</v>
      </c>
      <c r="AD6" s="100">
        <v>3</v>
      </c>
      <c r="AE6" s="100">
        <v>1735.1999999999998</v>
      </c>
      <c r="AF6" s="100">
        <v>4</v>
      </c>
      <c r="AG6" s="100">
        <v>2313.6</v>
      </c>
      <c r="AH6" s="100">
        <v>3</v>
      </c>
      <c r="AI6" s="100">
        <v>1735.1999999999998</v>
      </c>
      <c r="AJ6" s="100">
        <v>5</v>
      </c>
      <c r="AK6" s="100">
        <v>2892</v>
      </c>
      <c r="AL6" s="100">
        <v>3</v>
      </c>
      <c r="AM6" s="100">
        <v>1735.1999999999998</v>
      </c>
      <c r="AN6" s="100">
        <v>5</v>
      </c>
      <c r="AO6" s="100">
        <v>2892</v>
      </c>
      <c r="AP6" s="100">
        <v>4</v>
      </c>
      <c r="AQ6" s="100">
        <v>2313.6</v>
      </c>
      <c r="AR6" s="100">
        <v>4</v>
      </c>
      <c r="AS6" s="100">
        <v>2313.6</v>
      </c>
      <c r="AT6" s="100">
        <v>6</v>
      </c>
      <c r="AU6" s="100">
        <v>3470.3999999999996</v>
      </c>
      <c r="AV6" s="100">
        <v>6</v>
      </c>
      <c r="AW6" s="100">
        <v>3470.3999999999996</v>
      </c>
      <c r="AX6" s="100">
        <v>6</v>
      </c>
      <c r="AY6" s="100">
        <v>3470.3999999999996</v>
      </c>
      <c r="AZ6" s="100">
        <v>5</v>
      </c>
      <c r="BA6" s="100">
        <v>2892</v>
      </c>
      <c r="BB6" s="100">
        <v>3</v>
      </c>
      <c r="BC6" s="100">
        <v>1735.1999999999998</v>
      </c>
      <c r="BD6" s="100">
        <v>4</v>
      </c>
      <c r="BE6" s="100">
        <v>2313.6</v>
      </c>
      <c r="BF6" s="100">
        <v>4</v>
      </c>
      <c r="BG6" s="100">
        <v>2313.6</v>
      </c>
      <c r="BH6" s="100">
        <v>4</v>
      </c>
      <c r="BI6" s="100">
        <v>2313.6</v>
      </c>
      <c r="BJ6" s="100">
        <v>4</v>
      </c>
      <c r="BK6" s="100">
        <v>2313.6</v>
      </c>
      <c r="BL6" s="100">
        <v>4</v>
      </c>
      <c r="BM6" s="100">
        <v>2313.6</v>
      </c>
      <c r="BN6" s="100">
        <v>4</v>
      </c>
      <c r="BO6" s="100">
        <v>2313.6</v>
      </c>
      <c r="BP6" s="100">
        <v>5</v>
      </c>
      <c r="BQ6" s="100">
        <v>2892</v>
      </c>
      <c r="BR6" s="100">
        <v>4</v>
      </c>
      <c r="BS6" s="100">
        <v>2313.6</v>
      </c>
      <c r="BT6" s="100">
        <v>4</v>
      </c>
      <c r="BU6" s="100">
        <v>2313.6</v>
      </c>
      <c r="BV6" s="100">
        <v>3</v>
      </c>
      <c r="BW6" s="100">
        <v>1735.1999999999998</v>
      </c>
      <c r="BX6" s="100">
        <v>4</v>
      </c>
      <c r="BY6" s="100">
        <v>2313.6</v>
      </c>
      <c r="BZ6" s="100">
        <v>5</v>
      </c>
      <c r="CA6" s="100">
        <v>2892</v>
      </c>
      <c r="CB6" s="100">
        <v>3</v>
      </c>
      <c r="CC6" s="100">
        <v>1735.1999999999998</v>
      </c>
      <c r="CD6" s="100">
        <v>4</v>
      </c>
      <c r="CE6" s="100">
        <v>2313.6</v>
      </c>
      <c r="CF6" s="100">
        <v>4</v>
      </c>
      <c r="CG6" s="100">
        <v>2313.6</v>
      </c>
      <c r="CH6" s="100">
        <v>4</v>
      </c>
      <c r="CI6" s="100">
        <v>2313.6</v>
      </c>
      <c r="CJ6" s="100">
        <v>4</v>
      </c>
      <c r="CK6" s="100">
        <v>2313.6</v>
      </c>
      <c r="CL6" s="100">
        <v>6</v>
      </c>
      <c r="CM6" s="100">
        <v>3470.3999999999996</v>
      </c>
      <c r="CN6" s="100">
        <v>6</v>
      </c>
      <c r="CO6" s="100">
        <v>3470.3999999999996</v>
      </c>
      <c r="CP6" s="100">
        <v>6</v>
      </c>
      <c r="CQ6" s="100">
        <v>3470.3999999999996</v>
      </c>
      <c r="CR6" s="100">
        <v>6</v>
      </c>
      <c r="CS6" s="100">
        <v>3470.3999999999996</v>
      </c>
      <c r="CT6" s="100">
        <v>4</v>
      </c>
      <c r="CU6" s="100">
        <v>2313.6</v>
      </c>
    </row>
    <row r="7" spans="1:99">
      <c r="C7" s="99" t="s">
        <v>173</v>
      </c>
      <c r="D7" s="100">
        <v>4</v>
      </c>
      <c r="E7" s="100">
        <v>3153.6</v>
      </c>
      <c r="F7" s="100">
        <v>2</v>
      </c>
      <c r="G7" s="100">
        <v>1576.8</v>
      </c>
      <c r="H7" s="100">
        <v>4</v>
      </c>
      <c r="I7" s="100">
        <v>3153.6</v>
      </c>
      <c r="J7" s="100">
        <v>3</v>
      </c>
      <c r="K7" s="100">
        <v>2365.1999999999998</v>
      </c>
      <c r="L7" s="100">
        <v>4</v>
      </c>
      <c r="M7" s="100">
        <v>3153.6</v>
      </c>
      <c r="N7" s="100">
        <v>4</v>
      </c>
      <c r="O7" s="100">
        <v>3153.6</v>
      </c>
      <c r="P7" s="100">
        <v>5</v>
      </c>
      <c r="Q7" s="100">
        <v>3942</v>
      </c>
      <c r="R7" s="100">
        <v>4</v>
      </c>
      <c r="S7" s="100">
        <v>3153.6</v>
      </c>
      <c r="T7" s="100">
        <v>5</v>
      </c>
      <c r="U7" s="100">
        <v>3942</v>
      </c>
      <c r="V7" s="100">
        <v>4</v>
      </c>
      <c r="W7" s="100">
        <v>3153.6</v>
      </c>
      <c r="X7" s="100">
        <v>4</v>
      </c>
      <c r="Y7" s="100">
        <v>3153.6</v>
      </c>
      <c r="Z7" s="100">
        <v>5</v>
      </c>
      <c r="AA7" s="100">
        <v>3942</v>
      </c>
      <c r="AB7" s="100">
        <v>4</v>
      </c>
      <c r="AC7" s="100">
        <v>3153.6</v>
      </c>
      <c r="AD7" s="100">
        <v>3</v>
      </c>
      <c r="AE7" s="100">
        <v>2365.1999999999998</v>
      </c>
      <c r="AF7" s="100">
        <v>3</v>
      </c>
      <c r="AG7" s="100">
        <v>2365.1999999999998</v>
      </c>
      <c r="AH7" s="100">
        <v>3</v>
      </c>
      <c r="AI7" s="100">
        <v>2365.1999999999998</v>
      </c>
      <c r="AJ7" s="100">
        <v>5</v>
      </c>
      <c r="AK7" s="100">
        <v>3942</v>
      </c>
      <c r="AL7" s="100">
        <v>3</v>
      </c>
      <c r="AM7" s="100">
        <v>2365.1999999999998</v>
      </c>
      <c r="AN7" s="100">
        <v>5</v>
      </c>
      <c r="AO7" s="100">
        <v>3942</v>
      </c>
      <c r="AP7" s="100">
        <v>4</v>
      </c>
      <c r="AQ7" s="100">
        <v>3153.6</v>
      </c>
      <c r="AR7" s="100">
        <v>4</v>
      </c>
      <c r="AS7" s="100">
        <v>3153.6</v>
      </c>
      <c r="AT7" s="100">
        <v>6</v>
      </c>
      <c r="AU7" s="100">
        <v>4730.3999999999996</v>
      </c>
      <c r="AV7" s="100">
        <v>6</v>
      </c>
      <c r="AW7" s="100">
        <v>4730.3999999999996</v>
      </c>
      <c r="AX7" s="100">
        <v>5</v>
      </c>
      <c r="AY7" s="100">
        <v>3942</v>
      </c>
      <c r="AZ7" s="100">
        <v>5</v>
      </c>
      <c r="BA7" s="100">
        <v>3942</v>
      </c>
      <c r="BB7" s="100">
        <v>3</v>
      </c>
      <c r="BC7" s="100">
        <v>2365.1999999999998</v>
      </c>
      <c r="BD7" s="100">
        <v>4</v>
      </c>
      <c r="BE7" s="100">
        <v>3153.6</v>
      </c>
      <c r="BF7" s="100">
        <v>4</v>
      </c>
      <c r="BG7" s="100">
        <v>3153.6</v>
      </c>
      <c r="BH7" s="100">
        <v>4</v>
      </c>
      <c r="BI7" s="100">
        <v>3153.6</v>
      </c>
      <c r="BJ7" s="100">
        <v>4</v>
      </c>
      <c r="BK7" s="100">
        <v>3153.6</v>
      </c>
      <c r="BL7" s="100">
        <v>3</v>
      </c>
      <c r="BM7" s="100">
        <v>2365.1999999999998</v>
      </c>
      <c r="BN7" s="100">
        <v>4</v>
      </c>
      <c r="BO7" s="100">
        <v>3153.6</v>
      </c>
      <c r="BP7" s="100">
        <v>5</v>
      </c>
      <c r="BQ7" s="100">
        <v>3942</v>
      </c>
      <c r="BR7" s="100">
        <v>5</v>
      </c>
      <c r="BS7" s="100">
        <v>3942</v>
      </c>
      <c r="BT7" s="100">
        <v>4</v>
      </c>
      <c r="BU7" s="100">
        <v>3153.6</v>
      </c>
      <c r="BV7" s="100">
        <v>3</v>
      </c>
      <c r="BW7" s="100">
        <v>2365.1999999999998</v>
      </c>
      <c r="BX7" s="100">
        <v>4</v>
      </c>
      <c r="BY7" s="100">
        <v>3153.6</v>
      </c>
      <c r="BZ7" s="100">
        <v>5</v>
      </c>
      <c r="CA7" s="100">
        <v>3942</v>
      </c>
      <c r="CB7" s="100">
        <v>3</v>
      </c>
      <c r="CC7" s="100">
        <v>2365.1999999999998</v>
      </c>
      <c r="CD7" s="100">
        <v>4</v>
      </c>
      <c r="CE7" s="100">
        <v>3153.6</v>
      </c>
      <c r="CF7" s="100">
        <v>4</v>
      </c>
      <c r="CG7" s="100">
        <v>3153.6</v>
      </c>
      <c r="CH7" s="100">
        <v>4</v>
      </c>
      <c r="CI7" s="100">
        <v>3153.6</v>
      </c>
      <c r="CJ7" s="100">
        <v>4</v>
      </c>
      <c r="CK7" s="100">
        <v>3153.6</v>
      </c>
      <c r="CL7" s="100">
        <v>5</v>
      </c>
      <c r="CM7" s="100">
        <v>3942</v>
      </c>
      <c r="CN7" s="100">
        <v>5</v>
      </c>
      <c r="CO7" s="100">
        <v>3942</v>
      </c>
      <c r="CP7" s="100">
        <v>6</v>
      </c>
      <c r="CQ7" s="100">
        <v>4730.3999999999996</v>
      </c>
      <c r="CR7" s="100">
        <v>6</v>
      </c>
      <c r="CS7" s="100">
        <v>4730.3999999999996</v>
      </c>
      <c r="CT7" s="100">
        <v>5</v>
      </c>
      <c r="CU7" s="100">
        <v>3942</v>
      </c>
    </row>
    <row r="8" spans="1:99">
      <c r="C8" s="99" t="s">
        <v>174</v>
      </c>
      <c r="D8" s="100">
        <v>4</v>
      </c>
      <c r="E8" s="100">
        <v>1238.3999999999999</v>
      </c>
      <c r="F8" s="100">
        <v>3</v>
      </c>
      <c r="G8" s="100">
        <v>928.8</v>
      </c>
      <c r="H8" s="100">
        <v>5</v>
      </c>
      <c r="I8" s="100">
        <v>1547.9999999999998</v>
      </c>
      <c r="J8" s="100">
        <v>3</v>
      </c>
      <c r="K8" s="100">
        <v>928.8</v>
      </c>
      <c r="L8" s="100">
        <v>4</v>
      </c>
      <c r="M8" s="100">
        <v>1238.3999999999999</v>
      </c>
      <c r="N8" s="100">
        <v>4</v>
      </c>
      <c r="O8" s="100">
        <v>1238.3999999999999</v>
      </c>
      <c r="P8" s="100">
        <v>5</v>
      </c>
      <c r="Q8" s="100">
        <v>1547.9999999999998</v>
      </c>
      <c r="R8" s="100">
        <v>4</v>
      </c>
      <c r="S8" s="100">
        <v>1238.3999999999999</v>
      </c>
      <c r="T8" s="100">
        <v>6</v>
      </c>
      <c r="U8" s="100">
        <v>1857.6</v>
      </c>
      <c r="V8" s="100">
        <v>3</v>
      </c>
      <c r="W8" s="100">
        <v>928.8</v>
      </c>
      <c r="X8" s="100">
        <v>4</v>
      </c>
      <c r="Y8" s="100">
        <v>1238.3999999999999</v>
      </c>
      <c r="Z8" s="100">
        <v>5</v>
      </c>
      <c r="AA8" s="100">
        <v>1547.9999999999998</v>
      </c>
      <c r="AB8" s="100">
        <v>4</v>
      </c>
      <c r="AC8" s="100">
        <v>1238.3999999999999</v>
      </c>
      <c r="AD8" s="100">
        <v>3</v>
      </c>
      <c r="AE8" s="100">
        <v>928.8</v>
      </c>
      <c r="AF8" s="100">
        <v>4</v>
      </c>
      <c r="AG8" s="100">
        <v>1238.3999999999999</v>
      </c>
      <c r="AH8" s="100">
        <v>4</v>
      </c>
      <c r="AI8" s="100">
        <v>1238.3999999999999</v>
      </c>
      <c r="AJ8" s="100">
        <v>6</v>
      </c>
      <c r="AK8" s="100">
        <v>1857.6</v>
      </c>
      <c r="AL8" s="100">
        <v>3</v>
      </c>
      <c r="AM8" s="100">
        <v>928.8</v>
      </c>
      <c r="AN8" s="100">
        <v>5</v>
      </c>
      <c r="AO8" s="100">
        <v>1547.9999999999998</v>
      </c>
      <c r="AP8" s="100">
        <v>4</v>
      </c>
      <c r="AQ8" s="100">
        <v>1238.3999999999999</v>
      </c>
      <c r="AR8" s="100">
        <v>4</v>
      </c>
      <c r="AS8" s="100">
        <v>1238.3999999999999</v>
      </c>
      <c r="AT8" s="100">
        <v>5</v>
      </c>
      <c r="AU8" s="100">
        <v>1547.9999999999998</v>
      </c>
      <c r="AV8" s="100">
        <v>5</v>
      </c>
      <c r="AW8" s="100">
        <v>1547.9999999999998</v>
      </c>
      <c r="AX8" s="100">
        <v>6</v>
      </c>
      <c r="AY8" s="100">
        <v>1857.6</v>
      </c>
      <c r="AZ8" s="100">
        <v>5</v>
      </c>
      <c r="BA8" s="100">
        <v>1547.9999999999998</v>
      </c>
      <c r="BB8" s="100">
        <v>3</v>
      </c>
      <c r="BC8" s="100">
        <v>928.8</v>
      </c>
      <c r="BD8" s="100">
        <v>4</v>
      </c>
      <c r="BE8" s="100">
        <v>1238.3999999999999</v>
      </c>
      <c r="BF8" s="100">
        <v>5</v>
      </c>
      <c r="BG8" s="100">
        <v>1547.9999999999998</v>
      </c>
      <c r="BH8" s="100">
        <v>4</v>
      </c>
      <c r="BI8" s="100">
        <v>1238.3999999999999</v>
      </c>
      <c r="BJ8" s="100">
        <v>5</v>
      </c>
      <c r="BK8" s="100">
        <v>1547.9999999999998</v>
      </c>
      <c r="BL8" s="100">
        <v>4</v>
      </c>
      <c r="BM8" s="100">
        <v>1238.3999999999999</v>
      </c>
      <c r="BN8" s="100">
        <v>4</v>
      </c>
      <c r="BO8" s="100">
        <v>1238.3999999999999</v>
      </c>
      <c r="BP8" s="100">
        <v>4</v>
      </c>
      <c r="BQ8" s="100">
        <v>1238.3999999999999</v>
      </c>
      <c r="BR8" s="100">
        <v>5</v>
      </c>
      <c r="BS8" s="100">
        <v>1547.9999999999998</v>
      </c>
      <c r="BT8" s="100">
        <v>4</v>
      </c>
      <c r="BU8" s="100">
        <v>1238.3999999999999</v>
      </c>
      <c r="BV8" s="100">
        <v>3</v>
      </c>
      <c r="BW8" s="100">
        <v>928.8</v>
      </c>
      <c r="BX8" s="100">
        <v>4</v>
      </c>
      <c r="BY8" s="100">
        <v>1238.3999999999999</v>
      </c>
      <c r="BZ8" s="100">
        <v>5</v>
      </c>
      <c r="CA8" s="100">
        <v>1547.9999999999998</v>
      </c>
      <c r="CB8" s="100">
        <v>3</v>
      </c>
      <c r="CC8" s="100">
        <v>928.8</v>
      </c>
      <c r="CD8" s="100">
        <v>4</v>
      </c>
      <c r="CE8" s="100">
        <v>1238.3999999999999</v>
      </c>
      <c r="CF8" s="100">
        <v>4</v>
      </c>
      <c r="CG8" s="100">
        <v>1238.3999999999999</v>
      </c>
      <c r="CH8" s="100">
        <v>4</v>
      </c>
      <c r="CI8" s="100">
        <v>1238.3999999999999</v>
      </c>
      <c r="CJ8" s="100">
        <v>4</v>
      </c>
      <c r="CK8" s="100">
        <v>1238.3999999999999</v>
      </c>
      <c r="CL8" s="100">
        <v>5</v>
      </c>
      <c r="CM8" s="100">
        <v>1547.9999999999998</v>
      </c>
      <c r="CN8" s="100">
        <v>6</v>
      </c>
      <c r="CO8" s="100">
        <v>1857.6</v>
      </c>
      <c r="CP8" s="100">
        <v>6</v>
      </c>
      <c r="CQ8" s="100">
        <v>1857.6</v>
      </c>
      <c r="CR8" s="100">
        <v>6</v>
      </c>
      <c r="CS8" s="100">
        <v>1857.6</v>
      </c>
      <c r="CT8" s="100">
        <v>4</v>
      </c>
      <c r="CU8" s="100">
        <v>1238.3999999999999</v>
      </c>
    </row>
    <row r="9" spans="1:99">
      <c r="C9" s="99" t="s">
        <v>175</v>
      </c>
      <c r="D9" s="100">
        <v>4</v>
      </c>
      <c r="E9" s="100">
        <v>2808</v>
      </c>
      <c r="F9" s="100">
        <v>2</v>
      </c>
      <c r="G9" s="100">
        <v>1404</v>
      </c>
      <c r="H9" s="100">
        <v>5</v>
      </c>
      <c r="I9" s="100">
        <v>3510</v>
      </c>
      <c r="J9" s="100">
        <v>3</v>
      </c>
      <c r="K9" s="100">
        <v>2106</v>
      </c>
      <c r="L9" s="100">
        <v>3</v>
      </c>
      <c r="M9" s="100">
        <v>2106</v>
      </c>
      <c r="N9" s="100">
        <v>4</v>
      </c>
      <c r="O9" s="100">
        <v>2808</v>
      </c>
      <c r="P9" s="100">
        <v>5</v>
      </c>
      <c r="Q9" s="100">
        <v>3510</v>
      </c>
      <c r="R9" s="100">
        <v>4</v>
      </c>
      <c r="S9" s="100">
        <v>2808</v>
      </c>
      <c r="T9" s="100">
        <v>5</v>
      </c>
      <c r="U9" s="100">
        <v>3510</v>
      </c>
      <c r="V9" s="100">
        <v>4</v>
      </c>
      <c r="W9" s="100">
        <v>2808</v>
      </c>
      <c r="X9" s="100">
        <v>4</v>
      </c>
      <c r="Y9" s="100">
        <v>2808</v>
      </c>
      <c r="Z9" s="100">
        <v>6</v>
      </c>
      <c r="AA9" s="100">
        <v>4212</v>
      </c>
      <c r="AB9" s="100">
        <v>4</v>
      </c>
      <c r="AC9" s="100">
        <v>2808</v>
      </c>
      <c r="AD9" s="100">
        <v>3</v>
      </c>
      <c r="AE9" s="100">
        <v>2106</v>
      </c>
      <c r="AF9" s="100">
        <v>3</v>
      </c>
      <c r="AG9" s="100">
        <v>2106</v>
      </c>
      <c r="AH9" s="100">
        <v>4</v>
      </c>
      <c r="AI9" s="100">
        <v>2808</v>
      </c>
      <c r="AJ9" s="100">
        <v>5</v>
      </c>
      <c r="AK9" s="100">
        <v>3510</v>
      </c>
      <c r="AL9" s="100">
        <v>3</v>
      </c>
      <c r="AM9" s="100">
        <v>2106</v>
      </c>
      <c r="AN9" s="100">
        <v>5</v>
      </c>
      <c r="AO9" s="100">
        <v>3510</v>
      </c>
      <c r="AP9" s="100">
        <v>4</v>
      </c>
      <c r="AQ9" s="100">
        <v>2808</v>
      </c>
      <c r="AR9" s="100">
        <v>4</v>
      </c>
      <c r="AS9" s="100">
        <v>2808</v>
      </c>
      <c r="AT9" s="100">
        <v>5</v>
      </c>
      <c r="AU9" s="100">
        <v>3510</v>
      </c>
      <c r="AV9" s="100">
        <v>6</v>
      </c>
      <c r="AW9" s="100">
        <v>4212</v>
      </c>
      <c r="AX9" s="100">
        <v>5</v>
      </c>
      <c r="AY9" s="100">
        <v>3510</v>
      </c>
      <c r="AZ9" s="100">
        <v>4</v>
      </c>
      <c r="BA9" s="100">
        <v>2808</v>
      </c>
      <c r="BB9" s="100">
        <v>3</v>
      </c>
      <c r="BC9" s="100">
        <v>2106</v>
      </c>
      <c r="BD9" s="100">
        <v>4</v>
      </c>
      <c r="BE9" s="100">
        <v>2808</v>
      </c>
      <c r="BF9" s="100">
        <v>5</v>
      </c>
      <c r="BG9" s="100">
        <v>3510</v>
      </c>
      <c r="BH9" s="100">
        <v>4</v>
      </c>
      <c r="BI9" s="100">
        <v>2808</v>
      </c>
      <c r="BJ9" s="100">
        <v>4</v>
      </c>
      <c r="BK9" s="100">
        <v>2808</v>
      </c>
      <c r="BL9" s="100">
        <v>4</v>
      </c>
      <c r="BM9" s="100">
        <v>2808</v>
      </c>
      <c r="BN9" s="100">
        <v>4</v>
      </c>
      <c r="BO9" s="100">
        <v>2808</v>
      </c>
      <c r="BP9" s="100">
        <v>4</v>
      </c>
      <c r="BQ9" s="100">
        <v>2808</v>
      </c>
      <c r="BR9" s="100">
        <v>5</v>
      </c>
      <c r="BS9" s="100">
        <v>3510</v>
      </c>
      <c r="BT9" s="100">
        <v>4</v>
      </c>
      <c r="BU9" s="100">
        <v>2808</v>
      </c>
      <c r="BV9" s="100">
        <v>3</v>
      </c>
      <c r="BW9" s="100">
        <v>2106</v>
      </c>
      <c r="BX9" s="100">
        <v>4</v>
      </c>
      <c r="BY9" s="100">
        <v>2808</v>
      </c>
      <c r="BZ9" s="100">
        <v>5</v>
      </c>
      <c r="CA9" s="100">
        <v>3510</v>
      </c>
      <c r="CB9" s="100">
        <v>3</v>
      </c>
      <c r="CC9" s="100">
        <v>2106</v>
      </c>
      <c r="CD9" s="100">
        <v>4</v>
      </c>
      <c r="CE9" s="100">
        <v>2808</v>
      </c>
      <c r="CF9" s="100">
        <v>3</v>
      </c>
      <c r="CG9" s="100">
        <v>2106</v>
      </c>
      <c r="CH9" s="100">
        <v>4</v>
      </c>
      <c r="CI9" s="100">
        <v>2808</v>
      </c>
      <c r="CJ9" s="100">
        <v>4</v>
      </c>
      <c r="CK9" s="100">
        <v>2808</v>
      </c>
      <c r="CL9" s="100">
        <v>5</v>
      </c>
      <c r="CM9" s="100">
        <v>3510</v>
      </c>
      <c r="CN9" s="100">
        <v>6</v>
      </c>
      <c r="CO9" s="100">
        <v>4212</v>
      </c>
      <c r="CP9" s="100">
        <v>6</v>
      </c>
      <c r="CQ9" s="100">
        <v>4212</v>
      </c>
      <c r="CR9" s="100">
        <v>6</v>
      </c>
      <c r="CS9" s="100">
        <v>4212</v>
      </c>
      <c r="CT9" s="100">
        <v>4</v>
      </c>
      <c r="CU9" s="100">
        <v>2808</v>
      </c>
    </row>
    <row r="10" spans="1:99">
      <c r="C10" s="99" t="s">
        <v>176</v>
      </c>
      <c r="D10" s="100">
        <v>5</v>
      </c>
      <c r="E10" s="100">
        <v>2724</v>
      </c>
      <c r="F10" s="100">
        <v>3</v>
      </c>
      <c r="G10" s="100">
        <v>1634.3999999999999</v>
      </c>
      <c r="H10" s="100">
        <v>5</v>
      </c>
      <c r="I10" s="100">
        <v>2724</v>
      </c>
      <c r="J10" s="100">
        <v>3</v>
      </c>
      <c r="K10" s="100">
        <v>1634.3999999999999</v>
      </c>
      <c r="L10" s="100">
        <v>4</v>
      </c>
      <c r="M10" s="100">
        <v>2179.1999999999998</v>
      </c>
      <c r="N10" s="100">
        <v>4</v>
      </c>
      <c r="O10" s="100">
        <v>2179.1999999999998</v>
      </c>
      <c r="P10" s="100">
        <v>5</v>
      </c>
      <c r="Q10" s="100">
        <v>2724</v>
      </c>
      <c r="R10" s="100">
        <v>5</v>
      </c>
      <c r="S10" s="100">
        <v>2724</v>
      </c>
      <c r="T10" s="100">
        <v>5</v>
      </c>
      <c r="U10" s="100">
        <v>2724</v>
      </c>
      <c r="V10" s="100">
        <v>4</v>
      </c>
      <c r="W10" s="100">
        <v>2179.1999999999998</v>
      </c>
      <c r="X10" s="100">
        <v>4</v>
      </c>
      <c r="Y10" s="100">
        <v>2179.1999999999998</v>
      </c>
      <c r="Z10" s="100">
        <v>5</v>
      </c>
      <c r="AA10" s="100">
        <v>2724</v>
      </c>
      <c r="AB10" s="100">
        <v>4</v>
      </c>
      <c r="AC10" s="100">
        <v>2179.1999999999998</v>
      </c>
      <c r="AD10" s="100">
        <v>3</v>
      </c>
      <c r="AE10" s="100">
        <v>1634.3999999999999</v>
      </c>
      <c r="AF10" s="100">
        <v>4</v>
      </c>
      <c r="AG10" s="100">
        <v>2179.1999999999998</v>
      </c>
      <c r="AH10" s="100">
        <v>4</v>
      </c>
      <c r="AI10" s="100">
        <v>2179.1999999999998</v>
      </c>
      <c r="AJ10" s="100">
        <v>6</v>
      </c>
      <c r="AK10" s="100">
        <v>3268.7999999999997</v>
      </c>
      <c r="AL10" s="100">
        <v>3</v>
      </c>
      <c r="AM10" s="100">
        <v>1634.3999999999999</v>
      </c>
      <c r="AN10" s="100">
        <v>4</v>
      </c>
      <c r="AO10" s="100">
        <v>2179.1999999999998</v>
      </c>
      <c r="AP10" s="100">
        <v>4</v>
      </c>
      <c r="AQ10" s="100">
        <v>2179.1999999999998</v>
      </c>
      <c r="AR10" s="100">
        <v>4</v>
      </c>
      <c r="AS10" s="100">
        <v>2179.1999999999998</v>
      </c>
      <c r="AT10" s="100">
        <v>6</v>
      </c>
      <c r="AU10" s="100">
        <v>3268.7999999999997</v>
      </c>
      <c r="AV10" s="100">
        <v>5</v>
      </c>
      <c r="AW10" s="100">
        <v>2724</v>
      </c>
      <c r="AX10" s="100">
        <v>5</v>
      </c>
      <c r="AY10" s="100">
        <v>2724</v>
      </c>
      <c r="AZ10" s="100">
        <v>5</v>
      </c>
      <c r="BA10" s="100">
        <v>2724</v>
      </c>
      <c r="BB10" s="100">
        <v>3</v>
      </c>
      <c r="BC10" s="100">
        <v>1634.3999999999999</v>
      </c>
      <c r="BD10" s="100">
        <v>5</v>
      </c>
      <c r="BE10" s="100">
        <v>2724</v>
      </c>
      <c r="BF10" s="100">
        <v>5</v>
      </c>
      <c r="BG10" s="100">
        <v>2724</v>
      </c>
      <c r="BH10" s="100">
        <v>4</v>
      </c>
      <c r="BI10" s="100">
        <v>2179.1999999999998</v>
      </c>
      <c r="BJ10" s="100">
        <v>4</v>
      </c>
      <c r="BK10" s="100">
        <v>2179.1999999999998</v>
      </c>
      <c r="BL10" s="100">
        <v>4</v>
      </c>
      <c r="BM10" s="100">
        <v>2179.1999999999998</v>
      </c>
      <c r="BN10" s="100">
        <v>4</v>
      </c>
      <c r="BO10" s="100">
        <v>2179.1999999999998</v>
      </c>
      <c r="BP10" s="100">
        <v>4</v>
      </c>
      <c r="BQ10" s="100">
        <v>2179.1999999999998</v>
      </c>
      <c r="BR10" s="100">
        <v>4</v>
      </c>
      <c r="BS10" s="100">
        <v>2179.1999999999998</v>
      </c>
      <c r="BT10" s="100">
        <v>4</v>
      </c>
      <c r="BU10" s="100">
        <v>2179.1999999999998</v>
      </c>
      <c r="BV10" s="100">
        <v>3</v>
      </c>
      <c r="BW10" s="100">
        <v>1634.3999999999999</v>
      </c>
      <c r="BX10" s="100">
        <v>4</v>
      </c>
      <c r="BY10" s="100">
        <v>2179.1999999999998</v>
      </c>
      <c r="BZ10" s="100">
        <v>5</v>
      </c>
      <c r="CA10" s="100">
        <v>2724</v>
      </c>
      <c r="CB10" s="100">
        <v>4</v>
      </c>
      <c r="CC10" s="100">
        <v>2179.1999999999998</v>
      </c>
      <c r="CD10" s="100">
        <v>4</v>
      </c>
      <c r="CE10" s="100">
        <v>2179.1999999999998</v>
      </c>
      <c r="CF10" s="100">
        <v>4</v>
      </c>
      <c r="CG10" s="100">
        <v>2179.1999999999998</v>
      </c>
      <c r="CH10" s="100">
        <v>4</v>
      </c>
      <c r="CI10" s="100">
        <v>2179.1999999999998</v>
      </c>
      <c r="CJ10" s="100">
        <v>4</v>
      </c>
      <c r="CK10" s="100">
        <v>2179.1999999999998</v>
      </c>
      <c r="CL10" s="100">
        <v>5</v>
      </c>
      <c r="CM10" s="100">
        <v>2724</v>
      </c>
      <c r="CN10" s="100">
        <v>6</v>
      </c>
      <c r="CO10" s="100">
        <v>3268.7999999999997</v>
      </c>
      <c r="CP10" s="100">
        <v>5</v>
      </c>
      <c r="CQ10" s="100">
        <v>2724</v>
      </c>
      <c r="CR10" s="100">
        <v>6</v>
      </c>
      <c r="CS10" s="100">
        <v>3268.7999999999997</v>
      </c>
      <c r="CT10" s="100">
        <v>4</v>
      </c>
      <c r="CU10" s="100">
        <v>2179.1999999999998</v>
      </c>
    </row>
    <row r="11" spans="1:99">
      <c r="C11" s="99" t="s">
        <v>177</v>
      </c>
      <c r="D11" s="100">
        <v>5</v>
      </c>
      <c r="E11" s="100">
        <v>2664</v>
      </c>
      <c r="F11" s="100">
        <v>2</v>
      </c>
      <c r="G11" s="100">
        <v>1065.5999999999999</v>
      </c>
      <c r="H11" s="100">
        <v>5</v>
      </c>
      <c r="I11" s="100">
        <v>2664</v>
      </c>
      <c r="J11" s="100">
        <v>3</v>
      </c>
      <c r="K11" s="100">
        <v>1598.3999999999999</v>
      </c>
      <c r="L11" s="100">
        <v>4</v>
      </c>
      <c r="M11" s="100">
        <v>2131.1999999999998</v>
      </c>
      <c r="N11" s="100">
        <v>4</v>
      </c>
      <c r="O11" s="100">
        <v>2131.1999999999998</v>
      </c>
      <c r="P11" s="100">
        <v>5</v>
      </c>
      <c r="Q11" s="100">
        <v>2664</v>
      </c>
      <c r="R11" s="100">
        <v>4</v>
      </c>
      <c r="S11" s="100">
        <v>2131.1999999999998</v>
      </c>
      <c r="T11" s="100">
        <v>5</v>
      </c>
      <c r="U11" s="100">
        <v>2664</v>
      </c>
      <c r="V11" s="100">
        <v>4</v>
      </c>
      <c r="W11" s="100">
        <v>2131.1999999999998</v>
      </c>
      <c r="X11" s="100">
        <v>4</v>
      </c>
      <c r="Y11" s="100">
        <v>2131.1999999999998</v>
      </c>
      <c r="Z11" s="100">
        <v>6</v>
      </c>
      <c r="AA11" s="100">
        <v>3196.7999999999997</v>
      </c>
      <c r="AB11" s="100">
        <v>4</v>
      </c>
      <c r="AC11" s="100">
        <v>2131.1999999999998</v>
      </c>
      <c r="AD11" s="100">
        <v>3</v>
      </c>
      <c r="AE11" s="100">
        <v>1598.3999999999999</v>
      </c>
      <c r="AF11" s="100">
        <v>3</v>
      </c>
      <c r="AG11" s="100">
        <v>1598.3999999999999</v>
      </c>
      <c r="AH11" s="100">
        <v>4</v>
      </c>
      <c r="AI11" s="100">
        <v>2131.1999999999998</v>
      </c>
      <c r="AJ11" s="100">
        <v>5</v>
      </c>
      <c r="AK11" s="100">
        <v>2664</v>
      </c>
      <c r="AL11" s="100">
        <v>3</v>
      </c>
      <c r="AM11" s="100">
        <v>1598.3999999999999</v>
      </c>
      <c r="AN11" s="100">
        <v>5</v>
      </c>
      <c r="AO11" s="100">
        <v>2664</v>
      </c>
      <c r="AP11" s="100">
        <v>4</v>
      </c>
      <c r="AQ11" s="100">
        <v>2131.1999999999998</v>
      </c>
      <c r="AR11" s="100">
        <v>5</v>
      </c>
      <c r="AS11" s="100">
        <v>2664</v>
      </c>
      <c r="AT11" s="100">
        <v>5</v>
      </c>
      <c r="AU11" s="100">
        <v>2664</v>
      </c>
      <c r="AV11" s="100">
        <v>5</v>
      </c>
      <c r="AW11" s="100">
        <v>2664</v>
      </c>
      <c r="AX11" s="100">
        <v>5</v>
      </c>
      <c r="AY11" s="100">
        <v>2664</v>
      </c>
      <c r="AZ11" s="100">
        <v>5</v>
      </c>
      <c r="BA11" s="100">
        <v>2664</v>
      </c>
      <c r="BB11" s="100">
        <v>3</v>
      </c>
      <c r="BC11" s="100">
        <v>1598.3999999999999</v>
      </c>
      <c r="BD11" s="100">
        <v>4</v>
      </c>
      <c r="BE11" s="100">
        <v>2131.1999999999998</v>
      </c>
      <c r="BF11" s="100">
        <v>4</v>
      </c>
      <c r="BG11" s="100">
        <v>2131.1999999999998</v>
      </c>
      <c r="BH11" s="100">
        <v>4</v>
      </c>
      <c r="BI11" s="100">
        <v>2131.1999999999998</v>
      </c>
      <c r="BJ11" s="100">
        <v>4</v>
      </c>
      <c r="BK11" s="100">
        <v>2131.1999999999998</v>
      </c>
      <c r="BL11" s="100">
        <v>4</v>
      </c>
      <c r="BM11" s="100">
        <v>2131.1999999999998</v>
      </c>
      <c r="BN11" s="100">
        <v>4</v>
      </c>
      <c r="BO11" s="100">
        <v>2131.1999999999998</v>
      </c>
      <c r="BP11" s="100">
        <v>4</v>
      </c>
      <c r="BQ11" s="100">
        <v>2131.1999999999998</v>
      </c>
      <c r="BR11" s="100">
        <v>5</v>
      </c>
      <c r="BS11" s="100">
        <v>2664</v>
      </c>
      <c r="BT11" s="100">
        <v>4</v>
      </c>
      <c r="BU11" s="100">
        <v>2131.1999999999998</v>
      </c>
      <c r="BV11" s="100">
        <v>3</v>
      </c>
      <c r="BW11" s="100">
        <v>1598.3999999999999</v>
      </c>
      <c r="BX11" s="100">
        <v>4</v>
      </c>
      <c r="BY11" s="100">
        <v>2131.1999999999998</v>
      </c>
      <c r="BZ11" s="100">
        <v>5</v>
      </c>
      <c r="CA11" s="100">
        <v>2664</v>
      </c>
      <c r="CB11" s="100">
        <v>4</v>
      </c>
      <c r="CC11" s="100">
        <v>2131.1999999999998</v>
      </c>
      <c r="CD11" s="100">
        <v>4</v>
      </c>
      <c r="CE11" s="100">
        <v>2131.1999999999998</v>
      </c>
      <c r="CF11" s="100">
        <v>4</v>
      </c>
      <c r="CG11" s="100">
        <v>2131.1999999999998</v>
      </c>
      <c r="CH11" s="100">
        <v>4</v>
      </c>
      <c r="CI11" s="100">
        <v>2131.1999999999998</v>
      </c>
      <c r="CJ11" s="100">
        <v>4</v>
      </c>
      <c r="CK11" s="100">
        <v>2131.1999999999998</v>
      </c>
      <c r="CL11" s="100">
        <v>5</v>
      </c>
      <c r="CM11" s="100">
        <v>2664</v>
      </c>
      <c r="CN11" s="100">
        <v>6</v>
      </c>
      <c r="CO11" s="100">
        <v>3196.7999999999997</v>
      </c>
      <c r="CP11" s="100">
        <v>6</v>
      </c>
      <c r="CQ11" s="100">
        <v>3196.7999999999997</v>
      </c>
      <c r="CR11" s="100">
        <v>6</v>
      </c>
      <c r="CS11" s="100">
        <v>3196.7999999999997</v>
      </c>
      <c r="CT11" s="100">
        <v>4</v>
      </c>
      <c r="CU11" s="100">
        <v>2131.1999999999998</v>
      </c>
    </row>
    <row r="12" spans="1:99">
      <c r="C12" s="99" t="s">
        <v>178</v>
      </c>
      <c r="D12" s="100">
        <v>4</v>
      </c>
      <c r="E12" s="100">
        <v>2251.1999999999998</v>
      </c>
      <c r="F12" s="100">
        <v>3</v>
      </c>
      <c r="G12" s="100">
        <v>1688.3999999999999</v>
      </c>
      <c r="H12" s="100">
        <v>5</v>
      </c>
      <c r="I12" s="100">
        <v>2814</v>
      </c>
      <c r="J12" s="100">
        <v>3</v>
      </c>
      <c r="K12" s="100">
        <v>1688.3999999999999</v>
      </c>
      <c r="L12" s="100">
        <v>4</v>
      </c>
      <c r="M12" s="100">
        <v>2251.1999999999998</v>
      </c>
      <c r="N12" s="100">
        <v>4</v>
      </c>
      <c r="O12" s="100">
        <v>2251.1999999999998</v>
      </c>
      <c r="P12" s="100">
        <v>5</v>
      </c>
      <c r="Q12" s="100">
        <v>2814</v>
      </c>
      <c r="R12" s="100">
        <v>5</v>
      </c>
      <c r="S12" s="100">
        <v>2814</v>
      </c>
      <c r="T12" s="100">
        <v>5</v>
      </c>
      <c r="U12" s="100">
        <v>2814</v>
      </c>
      <c r="V12" s="100">
        <v>4</v>
      </c>
      <c r="W12" s="100">
        <v>2251.1999999999998</v>
      </c>
      <c r="X12" s="100">
        <v>4</v>
      </c>
      <c r="Y12" s="100">
        <v>2251.1999999999998</v>
      </c>
      <c r="Z12" s="100">
        <v>6</v>
      </c>
      <c r="AA12" s="100">
        <v>3376.7999999999997</v>
      </c>
      <c r="AB12" s="100">
        <v>4</v>
      </c>
      <c r="AC12" s="100">
        <v>2251.1999999999998</v>
      </c>
      <c r="AD12" s="100">
        <v>3</v>
      </c>
      <c r="AE12" s="100">
        <v>1688.3999999999999</v>
      </c>
      <c r="AF12" s="100">
        <v>4</v>
      </c>
      <c r="AG12" s="100">
        <v>2251.1999999999998</v>
      </c>
      <c r="AH12" s="100">
        <v>4</v>
      </c>
      <c r="AI12" s="100">
        <v>2251.1999999999998</v>
      </c>
      <c r="AJ12" s="100">
        <v>5</v>
      </c>
      <c r="AK12" s="100">
        <v>2814</v>
      </c>
      <c r="AL12" s="100">
        <v>3</v>
      </c>
      <c r="AM12" s="100">
        <v>1688.3999999999999</v>
      </c>
      <c r="AN12" s="100">
        <v>5</v>
      </c>
      <c r="AO12" s="100">
        <v>2814</v>
      </c>
      <c r="AP12" s="100">
        <v>4</v>
      </c>
      <c r="AQ12" s="100">
        <v>2251.1999999999998</v>
      </c>
      <c r="AR12" s="100">
        <v>4</v>
      </c>
      <c r="AS12" s="100">
        <v>2251.1999999999998</v>
      </c>
      <c r="AT12" s="100">
        <v>5</v>
      </c>
      <c r="AU12" s="100">
        <v>2814</v>
      </c>
      <c r="AV12" s="100">
        <v>5</v>
      </c>
      <c r="AW12" s="100">
        <v>2814</v>
      </c>
      <c r="AX12" s="100">
        <v>5</v>
      </c>
      <c r="AY12" s="100">
        <v>2814</v>
      </c>
      <c r="AZ12" s="100">
        <v>4</v>
      </c>
      <c r="BA12" s="100">
        <v>2251.1999999999998</v>
      </c>
      <c r="BB12" s="100">
        <v>3</v>
      </c>
      <c r="BC12" s="100">
        <v>1688.3999999999999</v>
      </c>
      <c r="BD12" s="100">
        <v>4</v>
      </c>
      <c r="BE12" s="100">
        <v>2251.1999999999998</v>
      </c>
      <c r="BF12" s="100">
        <v>5</v>
      </c>
      <c r="BG12" s="100">
        <v>2814</v>
      </c>
      <c r="BH12" s="100">
        <v>4</v>
      </c>
      <c r="BI12" s="100">
        <v>2251.1999999999998</v>
      </c>
      <c r="BJ12" s="100">
        <v>5</v>
      </c>
      <c r="BK12" s="100">
        <v>2814</v>
      </c>
      <c r="BL12" s="100">
        <v>4</v>
      </c>
      <c r="BM12" s="100">
        <v>2251.1999999999998</v>
      </c>
      <c r="BN12" s="100">
        <v>4</v>
      </c>
      <c r="BO12" s="100">
        <v>2251.1999999999998</v>
      </c>
      <c r="BP12" s="100">
        <v>5</v>
      </c>
      <c r="BQ12" s="100">
        <v>2814</v>
      </c>
      <c r="BR12" s="100">
        <v>5</v>
      </c>
      <c r="BS12" s="100">
        <v>2814</v>
      </c>
      <c r="BT12" s="100">
        <v>5</v>
      </c>
      <c r="BU12" s="100">
        <v>2814</v>
      </c>
      <c r="BV12" s="100">
        <v>4</v>
      </c>
      <c r="BW12" s="100">
        <v>2251.1999999999998</v>
      </c>
      <c r="BX12" s="100">
        <v>4</v>
      </c>
      <c r="BY12" s="100">
        <v>2251.1999999999998</v>
      </c>
      <c r="BZ12" s="100">
        <v>5</v>
      </c>
      <c r="CA12" s="100">
        <v>2814</v>
      </c>
      <c r="CB12" s="100">
        <v>3</v>
      </c>
      <c r="CC12" s="100">
        <v>1688.3999999999999</v>
      </c>
      <c r="CD12" s="100">
        <v>4</v>
      </c>
      <c r="CE12" s="100">
        <v>2251.1999999999998</v>
      </c>
      <c r="CF12" s="100">
        <v>4</v>
      </c>
      <c r="CG12" s="100">
        <v>2251.1999999999998</v>
      </c>
      <c r="CH12" s="100">
        <v>4</v>
      </c>
      <c r="CI12" s="100">
        <v>2251.1999999999998</v>
      </c>
      <c r="CJ12" s="100">
        <v>4</v>
      </c>
      <c r="CK12" s="100">
        <v>2251.1999999999998</v>
      </c>
      <c r="CL12" s="100">
        <v>5</v>
      </c>
      <c r="CM12" s="100">
        <v>2814</v>
      </c>
      <c r="CN12" s="100">
        <v>6</v>
      </c>
      <c r="CO12" s="100">
        <v>3376.7999999999997</v>
      </c>
      <c r="CP12" s="100">
        <v>6</v>
      </c>
      <c r="CQ12" s="100">
        <v>3376.7999999999997</v>
      </c>
      <c r="CR12" s="100">
        <v>6</v>
      </c>
      <c r="CS12" s="100">
        <v>3376.7999999999997</v>
      </c>
      <c r="CT12" s="100">
        <v>4</v>
      </c>
      <c r="CU12" s="100">
        <v>2251.1999999999998</v>
      </c>
    </row>
    <row r="13" spans="1:99">
      <c r="C13" s="99" t="s">
        <v>179</v>
      </c>
      <c r="D13" s="100">
        <v>5</v>
      </c>
      <c r="E13" s="100">
        <v>426</v>
      </c>
      <c r="F13" s="100">
        <v>3</v>
      </c>
      <c r="G13" s="100">
        <v>255.60000000000002</v>
      </c>
      <c r="H13" s="100">
        <v>5</v>
      </c>
      <c r="I13" s="100">
        <v>426</v>
      </c>
      <c r="J13" s="100">
        <v>3</v>
      </c>
      <c r="K13" s="100">
        <v>255.60000000000002</v>
      </c>
      <c r="L13" s="100">
        <v>4</v>
      </c>
      <c r="M13" s="100">
        <v>340.8</v>
      </c>
      <c r="N13" s="100">
        <v>4</v>
      </c>
      <c r="O13" s="100">
        <v>340.8</v>
      </c>
      <c r="P13" s="100">
        <v>6</v>
      </c>
      <c r="Q13" s="100">
        <v>511.20000000000005</v>
      </c>
      <c r="R13" s="100">
        <v>5</v>
      </c>
      <c r="S13" s="100">
        <v>426</v>
      </c>
      <c r="T13" s="100">
        <v>5</v>
      </c>
      <c r="U13" s="100">
        <v>426</v>
      </c>
      <c r="V13" s="100">
        <v>4</v>
      </c>
      <c r="W13" s="100">
        <v>340.8</v>
      </c>
      <c r="X13" s="100">
        <v>5</v>
      </c>
      <c r="Y13" s="100">
        <v>426</v>
      </c>
      <c r="Z13" s="100">
        <v>5</v>
      </c>
      <c r="AA13" s="100">
        <v>426</v>
      </c>
      <c r="AB13" s="100">
        <v>4</v>
      </c>
      <c r="AC13" s="100">
        <v>340.8</v>
      </c>
      <c r="AD13" s="100">
        <v>3</v>
      </c>
      <c r="AE13" s="100">
        <v>255.60000000000002</v>
      </c>
      <c r="AF13" s="100">
        <v>4</v>
      </c>
      <c r="AG13" s="100">
        <v>340.8</v>
      </c>
      <c r="AH13" s="100">
        <v>4</v>
      </c>
      <c r="AI13" s="100">
        <v>340.8</v>
      </c>
      <c r="AJ13" s="100">
        <v>5</v>
      </c>
      <c r="AK13" s="100">
        <v>426</v>
      </c>
      <c r="AL13" s="100">
        <v>4</v>
      </c>
      <c r="AM13" s="100">
        <v>340.8</v>
      </c>
      <c r="AN13" s="100">
        <v>5</v>
      </c>
      <c r="AO13" s="100">
        <v>426</v>
      </c>
      <c r="AP13" s="100">
        <v>4</v>
      </c>
      <c r="AQ13" s="100">
        <v>340.8</v>
      </c>
      <c r="AR13" s="100">
        <v>4</v>
      </c>
      <c r="AS13" s="100">
        <v>340.8</v>
      </c>
      <c r="AT13" s="100">
        <v>6</v>
      </c>
      <c r="AU13" s="100">
        <v>511.20000000000005</v>
      </c>
      <c r="AV13" s="100">
        <v>6</v>
      </c>
      <c r="AW13" s="100">
        <v>511.20000000000005</v>
      </c>
      <c r="AX13" s="100">
        <v>5</v>
      </c>
      <c r="AY13" s="100">
        <v>426</v>
      </c>
      <c r="AZ13" s="100">
        <v>5</v>
      </c>
      <c r="BA13" s="100">
        <v>426</v>
      </c>
      <c r="BB13" s="100">
        <v>3</v>
      </c>
      <c r="BC13" s="100">
        <v>255.60000000000002</v>
      </c>
      <c r="BD13" s="100">
        <v>5</v>
      </c>
      <c r="BE13" s="100">
        <v>426</v>
      </c>
      <c r="BF13" s="100">
        <v>4</v>
      </c>
      <c r="BG13" s="100">
        <v>340.8</v>
      </c>
      <c r="BH13" s="100">
        <v>4</v>
      </c>
      <c r="BI13" s="100">
        <v>340.8</v>
      </c>
      <c r="BJ13" s="100">
        <v>5</v>
      </c>
      <c r="BK13" s="100">
        <v>426</v>
      </c>
      <c r="BL13" s="100">
        <v>4</v>
      </c>
      <c r="BM13" s="100">
        <v>340.8</v>
      </c>
      <c r="BN13" s="100">
        <v>4</v>
      </c>
      <c r="BO13" s="100">
        <v>340.8</v>
      </c>
      <c r="BP13" s="100">
        <v>5</v>
      </c>
      <c r="BQ13" s="100">
        <v>426</v>
      </c>
      <c r="BR13" s="100">
        <v>5</v>
      </c>
      <c r="BS13" s="100">
        <v>426</v>
      </c>
      <c r="BT13" s="100">
        <v>4</v>
      </c>
      <c r="BU13" s="100">
        <v>340.8</v>
      </c>
      <c r="BV13" s="100">
        <v>4</v>
      </c>
      <c r="BW13" s="100">
        <v>340.8</v>
      </c>
      <c r="BX13" s="100">
        <v>4</v>
      </c>
      <c r="BY13" s="100">
        <v>340.8</v>
      </c>
      <c r="BZ13" s="100">
        <v>4</v>
      </c>
      <c r="CA13" s="100">
        <v>340.8</v>
      </c>
      <c r="CB13" s="100">
        <v>3</v>
      </c>
      <c r="CC13" s="100">
        <v>255.60000000000002</v>
      </c>
      <c r="CD13" s="100">
        <v>4</v>
      </c>
      <c r="CE13" s="100">
        <v>340.8</v>
      </c>
      <c r="CF13" s="100">
        <v>4</v>
      </c>
      <c r="CG13" s="100">
        <v>340.8</v>
      </c>
      <c r="CH13" s="100">
        <v>4</v>
      </c>
      <c r="CI13" s="100">
        <v>340.8</v>
      </c>
      <c r="CJ13" s="100">
        <v>4</v>
      </c>
      <c r="CK13" s="100">
        <v>340.8</v>
      </c>
      <c r="CL13" s="100">
        <v>6</v>
      </c>
      <c r="CM13" s="100">
        <v>511.20000000000005</v>
      </c>
      <c r="CN13" s="100">
        <v>7</v>
      </c>
      <c r="CO13" s="100">
        <v>596.4</v>
      </c>
      <c r="CP13" s="100">
        <v>6</v>
      </c>
      <c r="CQ13" s="100">
        <v>511.20000000000005</v>
      </c>
      <c r="CR13" s="100">
        <v>7</v>
      </c>
      <c r="CS13" s="100">
        <v>596.4</v>
      </c>
      <c r="CT13" s="100">
        <v>4</v>
      </c>
      <c r="CU13" s="100">
        <v>340.8</v>
      </c>
    </row>
    <row r="14" spans="1:99">
      <c r="C14" s="99" t="s">
        <v>180</v>
      </c>
      <c r="D14" s="100">
        <v>4</v>
      </c>
      <c r="E14" s="100">
        <v>1953.6</v>
      </c>
      <c r="F14" s="100">
        <v>2</v>
      </c>
      <c r="G14" s="100">
        <v>976.8</v>
      </c>
      <c r="H14" s="100">
        <v>5</v>
      </c>
      <c r="I14" s="100">
        <v>2442</v>
      </c>
      <c r="J14" s="100">
        <v>3</v>
      </c>
      <c r="K14" s="100">
        <v>1465.1999999999998</v>
      </c>
      <c r="L14" s="100">
        <v>4</v>
      </c>
      <c r="M14" s="100">
        <v>1953.6</v>
      </c>
      <c r="N14" s="100">
        <v>4</v>
      </c>
      <c r="O14" s="100">
        <v>1953.6</v>
      </c>
      <c r="P14" s="100">
        <v>5</v>
      </c>
      <c r="Q14" s="100">
        <v>2442</v>
      </c>
      <c r="R14" s="100">
        <v>4</v>
      </c>
      <c r="S14" s="100">
        <v>1953.6</v>
      </c>
      <c r="T14" s="100">
        <v>5</v>
      </c>
      <c r="U14" s="100">
        <v>2442</v>
      </c>
      <c r="V14" s="100">
        <v>4</v>
      </c>
      <c r="W14" s="100">
        <v>1953.6</v>
      </c>
      <c r="X14" s="100">
        <v>5</v>
      </c>
      <c r="Y14" s="100">
        <v>2442</v>
      </c>
      <c r="Z14" s="100">
        <v>5</v>
      </c>
      <c r="AA14" s="100">
        <v>2442</v>
      </c>
      <c r="AB14" s="100">
        <v>5</v>
      </c>
      <c r="AC14" s="100">
        <v>2442</v>
      </c>
      <c r="AD14" s="100">
        <v>3</v>
      </c>
      <c r="AE14" s="100">
        <v>1465.1999999999998</v>
      </c>
      <c r="AF14" s="100">
        <v>4</v>
      </c>
      <c r="AG14" s="100">
        <v>1953.6</v>
      </c>
      <c r="AH14" s="100">
        <v>4</v>
      </c>
      <c r="AI14" s="100">
        <v>1953.6</v>
      </c>
      <c r="AJ14" s="100">
        <v>6</v>
      </c>
      <c r="AK14" s="100">
        <v>2930.3999999999996</v>
      </c>
      <c r="AL14" s="100">
        <v>3</v>
      </c>
      <c r="AM14" s="100">
        <v>1465.1999999999998</v>
      </c>
      <c r="AN14" s="100">
        <v>5</v>
      </c>
      <c r="AO14" s="100">
        <v>2442</v>
      </c>
      <c r="AP14" s="100">
        <v>4</v>
      </c>
      <c r="AQ14" s="100">
        <v>1953.6</v>
      </c>
      <c r="AR14" s="100">
        <v>4</v>
      </c>
      <c r="AS14" s="100">
        <v>1953.6</v>
      </c>
      <c r="AT14" s="100">
        <v>6</v>
      </c>
      <c r="AU14" s="100">
        <v>2930.3999999999996</v>
      </c>
      <c r="AV14" s="100">
        <v>6</v>
      </c>
      <c r="AW14" s="100">
        <v>2930.3999999999996</v>
      </c>
      <c r="AX14" s="100">
        <v>5</v>
      </c>
      <c r="AY14" s="100">
        <v>2442</v>
      </c>
      <c r="AZ14" s="100">
        <v>5</v>
      </c>
      <c r="BA14" s="100">
        <v>2442</v>
      </c>
      <c r="BB14" s="100">
        <v>3</v>
      </c>
      <c r="BC14" s="100">
        <v>1465.1999999999998</v>
      </c>
      <c r="BD14" s="100">
        <v>4</v>
      </c>
      <c r="BE14" s="100">
        <v>1953.6</v>
      </c>
      <c r="BF14" s="100">
        <v>5</v>
      </c>
      <c r="BG14" s="100">
        <v>2442</v>
      </c>
      <c r="BH14" s="100">
        <v>4</v>
      </c>
      <c r="BI14" s="100">
        <v>1953.6</v>
      </c>
      <c r="BJ14" s="100">
        <v>4</v>
      </c>
      <c r="BK14" s="100">
        <v>1953.6</v>
      </c>
      <c r="BL14" s="100">
        <v>3</v>
      </c>
      <c r="BM14" s="100">
        <v>1465.1999999999998</v>
      </c>
      <c r="BN14" s="100">
        <v>3</v>
      </c>
      <c r="BO14" s="100">
        <v>1465.1999999999998</v>
      </c>
      <c r="BP14" s="100">
        <v>4</v>
      </c>
      <c r="BQ14" s="100">
        <v>1953.6</v>
      </c>
      <c r="BR14" s="100">
        <v>5</v>
      </c>
      <c r="BS14" s="100">
        <v>2442</v>
      </c>
      <c r="BT14" s="100">
        <v>4</v>
      </c>
      <c r="BU14" s="100">
        <v>1953.6</v>
      </c>
      <c r="BV14" s="100">
        <v>3</v>
      </c>
      <c r="BW14" s="100">
        <v>1465.1999999999998</v>
      </c>
      <c r="BX14" s="100">
        <v>4</v>
      </c>
      <c r="BY14" s="100">
        <v>1953.6</v>
      </c>
      <c r="BZ14" s="100">
        <v>5</v>
      </c>
      <c r="CA14" s="100">
        <v>2442</v>
      </c>
      <c r="CB14" s="100">
        <v>3</v>
      </c>
      <c r="CC14" s="100">
        <v>1465.1999999999998</v>
      </c>
      <c r="CD14" s="100">
        <v>4</v>
      </c>
      <c r="CE14" s="100">
        <v>1953.6</v>
      </c>
      <c r="CF14" s="100">
        <v>4</v>
      </c>
      <c r="CG14" s="100">
        <v>1953.6</v>
      </c>
      <c r="CH14" s="100">
        <v>4</v>
      </c>
      <c r="CI14" s="100">
        <v>1953.6</v>
      </c>
      <c r="CJ14" s="100">
        <v>4</v>
      </c>
      <c r="CK14" s="100">
        <v>1953.6</v>
      </c>
      <c r="CL14" s="100">
        <v>6</v>
      </c>
      <c r="CM14" s="100">
        <v>2930.3999999999996</v>
      </c>
      <c r="CN14" s="100">
        <v>5</v>
      </c>
      <c r="CO14" s="100">
        <v>2442</v>
      </c>
      <c r="CP14" s="100">
        <v>6</v>
      </c>
      <c r="CQ14" s="100">
        <v>2930.3999999999996</v>
      </c>
      <c r="CR14" s="100">
        <v>7</v>
      </c>
      <c r="CS14" s="100">
        <v>3418.7999999999997</v>
      </c>
      <c r="CT14" s="100">
        <v>4</v>
      </c>
      <c r="CU14" s="100">
        <v>1953.6</v>
      </c>
    </row>
    <row r="15" spans="1:99">
      <c r="C15" s="99" t="s">
        <v>181</v>
      </c>
      <c r="D15" s="100">
        <v>4</v>
      </c>
      <c r="E15" s="100">
        <v>3052.7999999999997</v>
      </c>
      <c r="F15" s="100">
        <v>2</v>
      </c>
      <c r="G15" s="100">
        <v>1526.3999999999999</v>
      </c>
      <c r="H15" s="100">
        <v>5</v>
      </c>
      <c r="I15" s="100">
        <v>3815.9999999999995</v>
      </c>
      <c r="J15" s="100">
        <v>3</v>
      </c>
      <c r="K15" s="100">
        <v>2289.6</v>
      </c>
      <c r="L15" s="100">
        <v>4</v>
      </c>
      <c r="M15" s="100">
        <v>3052.7999999999997</v>
      </c>
      <c r="N15" s="100">
        <v>4</v>
      </c>
      <c r="O15" s="100">
        <v>3052.7999999999997</v>
      </c>
      <c r="P15" s="100">
        <v>5</v>
      </c>
      <c r="Q15" s="100">
        <v>3815.9999999999995</v>
      </c>
      <c r="R15" s="100">
        <v>5</v>
      </c>
      <c r="S15" s="100">
        <v>3815.9999999999995</v>
      </c>
      <c r="T15" s="100">
        <v>5</v>
      </c>
      <c r="U15" s="100">
        <v>3815.9999999999995</v>
      </c>
      <c r="V15" s="100">
        <v>4</v>
      </c>
      <c r="W15" s="100">
        <v>3052.7999999999997</v>
      </c>
      <c r="X15" s="100">
        <v>4</v>
      </c>
      <c r="Y15" s="100">
        <v>3052.7999999999997</v>
      </c>
      <c r="Z15" s="100">
        <v>5</v>
      </c>
      <c r="AA15" s="100">
        <v>3815.9999999999995</v>
      </c>
      <c r="AB15" s="100">
        <v>4</v>
      </c>
      <c r="AC15" s="100">
        <v>3052.7999999999997</v>
      </c>
      <c r="AD15" s="100">
        <v>3</v>
      </c>
      <c r="AE15" s="100">
        <v>2289.6</v>
      </c>
      <c r="AF15" s="100">
        <v>4</v>
      </c>
      <c r="AG15" s="100">
        <v>3052.7999999999997</v>
      </c>
      <c r="AH15" s="100">
        <v>4</v>
      </c>
      <c r="AI15" s="100">
        <v>3052.7999999999997</v>
      </c>
      <c r="AJ15" s="100">
        <v>5</v>
      </c>
      <c r="AK15" s="100">
        <v>3815.9999999999995</v>
      </c>
      <c r="AL15" s="100">
        <v>3</v>
      </c>
      <c r="AM15" s="100">
        <v>2289.6</v>
      </c>
      <c r="AN15" s="100">
        <v>4</v>
      </c>
      <c r="AO15" s="100">
        <v>3052.7999999999997</v>
      </c>
      <c r="AP15" s="100">
        <v>4</v>
      </c>
      <c r="AQ15" s="100">
        <v>3052.7999999999997</v>
      </c>
      <c r="AR15" s="100">
        <v>5</v>
      </c>
      <c r="AS15" s="100">
        <v>3815.9999999999995</v>
      </c>
      <c r="AT15" s="100">
        <v>5</v>
      </c>
      <c r="AU15" s="100">
        <v>3815.9999999999995</v>
      </c>
      <c r="AV15" s="100">
        <v>6</v>
      </c>
      <c r="AW15" s="100">
        <v>4579.2</v>
      </c>
      <c r="AX15" s="100">
        <v>5</v>
      </c>
      <c r="AY15" s="100">
        <v>3815.9999999999995</v>
      </c>
      <c r="AZ15" s="100">
        <v>5</v>
      </c>
      <c r="BA15" s="100">
        <v>3815.9999999999995</v>
      </c>
      <c r="BB15" s="100">
        <v>3</v>
      </c>
      <c r="BC15" s="100">
        <v>2289.6</v>
      </c>
      <c r="BD15" s="100">
        <v>4</v>
      </c>
      <c r="BE15" s="100">
        <v>3052.7999999999997</v>
      </c>
      <c r="BF15" s="100">
        <v>5</v>
      </c>
      <c r="BG15" s="100">
        <v>3815.9999999999995</v>
      </c>
      <c r="BH15" s="100">
        <v>4</v>
      </c>
      <c r="BI15" s="100">
        <v>3052.7999999999997</v>
      </c>
      <c r="BJ15" s="100">
        <v>5</v>
      </c>
      <c r="BK15" s="100">
        <v>3815.9999999999995</v>
      </c>
      <c r="BL15" s="100">
        <v>4</v>
      </c>
      <c r="BM15" s="100">
        <v>3052.7999999999997</v>
      </c>
      <c r="BN15" s="100">
        <v>4</v>
      </c>
      <c r="BO15" s="100">
        <v>3052.7999999999997</v>
      </c>
      <c r="BP15" s="100">
        <v>4</v>
      </c>
      <c r="BQ15" s="100">
        <v>3052.7999999999997</v>
      </c>
      <c r="BR15" s="100">
        <v>5</v>
      </c>
      <c r="BS15" s="100">
        <v>3815.9999999999995</v>
      </c>
      <c r="BT15" s="100">
        <v>5</v>
      </c>
      <c r="BU15" s="100">
        <v>3815.9999999999995</v>
      </c>
      <c r="BV15" s="100">
        <v>3</v>
      </c>
      <c r="BW15" s="100">
        <v>2289.6</v>
      </c>
      <c r="BX15" s="100">
        <v>4</v>
      </c>
      <c r="BY15" s="100">
        <v>3052.7999999999997</v>
      </c>
      <c r="BZ15" s="100">
        <v>5</v>
      </c>
      <c r="CA15" s="100">
        <v>3815.9999999999995</v>
      </c>
      <c r="CB15" s="100">
        <v>4</v>
      </c>
      <c r="CC15" s="100">
        <v>3052.7999999999997</v>
      </c>
      <c r="CD15" s="100">
        <v>4</v>
      </c>
      <c r="CE15" s="100">
        <v>3052.7999999999997</v>
      </c>
      <c r="CF15" s="100">
        <v>4</v>
      </c>
      <c r="CG15" s="100">
        <v>3052.7999999999997</v>
      </c>
      <c r="CH15" s="100">
        <v>4</v>
      </c>
      <c r="CI15" s="100">
        <v>3052.7999999999997</v>
      </c>
      <c r="CJ15" s="100">
        <v>4</v>
      </c>
      <c r="CK15" s="100">
        <v>3052.7999999999997</v>
      </c>
      <c r="CL15" s="100">
        <v>5</v>
      </c>
      <c r="CM15" s="100">
        <v>3815.9999999999995</v>
      </c>
      <c r="CN15" s="100">
        <v>6</v>
      </c>
      <c r="CO15" s="100">
        <v>4579.2</v>
      </c>
      <c r="CP15" s="100">
        <v>6</v>
      </c>
      <c r="CQ15" s="100">
        <v>4579.2</v>
      </c>
      <c r="CR15" s="100">
        <v>6</v>
      </c>
      <c r="CS15" s="100">
        <v>4579.2</v>
      </c>
      <c r="CT15" s="100">
        <v>4</v>
      </c>
      <c r="CU15" s="100">
        <v>3052.7999999999997</v>
      </c>
    </row>
    <row r="16" spans="1:99">
      <c r="C16" s="99" t="s">
        <v>182</v>
      </c>
      <c r="D16" s="100">
        <v>5</v>
      </c>
      <c r="E16" s="100">
        <v>1704</v>
      </c>
      <c r="F16" s="100">
        <v>2</v>
      </c>
      <c r="G16" s="100">
        <v>681.6</v>
      </c>
      <c r="H16" s="100">
        <v>4</v>
      </c>
      <c r="I16" s="100">
        <v>1363.2</v>
      </c>
      <c r="J16" s="100">
        <v>3</v>
      </c>
      <c r="K16" s="100">
        <v>1022.4000000000001</v>
      </c>
      <c r="L16" s="100">
        <v>4</v>
      </c>
      <c r="M16" s="100">
        <v>1363.2</v>
      </c>
      <c r="N16" s="100">
        <v>4</v>
      </c>
      <c r="O16" s="100">
        <v>1363.2</v>
      </c>
      <c r="P16" s="100">
        <v>5</v>
      </c>
      <c r="Q16" s="100">
        <v>1704</v>
      </c>
      <c r="R16" s="100">
        <v>5</v>
      </c>
      <c r="S16" s="100">
        <v>1704</v>
      </c>
      <c r="T16" s="100">
        <v>5</v>
      </c>
      <c r="U16" s="100">
        <v>1704</v>
      </c>
      <c r="V16" s="100">
        <v>3</v>
      </c>
      <c r="W16" s="100">
        <v>1022.4000000000001</v>
      </c>
      <c r="X16" s="100">
        <v>4</v>
      </c>
      <c r="Y16" s="100">
        <v>1363.2</v>
      </c>
      <c r="Z16" s="100">
        <v>6</v>
      </c>
      <c r="AA16" s="100">
        <v>2044.8000000000002</v>
      </c>
      <c r="AB16" s="100">
        <v>4</v>
      </c>
      <c r="AC16" s="100">
        <v>1363.2</v>
      </c>
      <c r="AD16" s="100">
        <v>3</v>
      </c>
      <c r="AE16" s="100">
        <v>1022.4000000000001</v>
      </c>
      <c r="AF16" s="100">
        <v>4</v>
      </c>
      <c r="AG16" s="100">
        <v>1363.2</v>
      </c>
      <c r="AH16" s="100">
        <v>4</v>
      </c>
      <c r="AI16" s="100">
        <v>1363.2</v>
      </c>
      <c r="AJ16" s="100">
        <v>5</v>
      </c>
      <c r="AK16" s="100">
        <v>1704</v>
      </c>
      <c r="AL16" s="100">
        <v>3</v>
      </c>
      <c r="AM16" s="100">
        <v>1022.4000000000001</v>
      </c>
      <c r="AN16" s="100">
        <v>5</v>
      </c>
      <c r="AO16" s="100">
        <v>1704</v>
      </c>
      <c r="AP16" s="100">
        <v>4</v>
      </c>
      <c r="AQ16" s="100">
        <v>1363.2</v>
      </c>
      <c r="AR16" s="100">
        <v>4</v>
      </c>
      <c r="AS16" s="100">
        <v>1363.2</v>
      </c>
      <c r="AT16" s="100">
        <v>6</v>
      </c>
      <c r="AU16" s="100">
        <v>2044.8000000000002</v>
      </c>
      <c r="AV16" s="100">
        <v>5</v>
      </c>
      <c r="AW16" s="100">
        <v>1704</v>
      </c>
      <c r="AX16" s="100">
        <v>5</v>
      </c>
      <c r="AY16" s="100">
        <v>1704</v>
      </c>
      <c r="AZ16" s="100">
        <v>4</v>
      </c>
      <c r="BA16" s="100">
        <v>1363.2</v>
      </c>
      <c r="BB16" s="100">
        <v>3</v>
      </c>
      <c r="BC16" s="100">
        <v>1022.4000000000001</v>
      </c>
      <c r="BD16" s="100">
        <v>4</v>
      </c>
      <c r="BE16" s="100">
        <v>1363.2</v>
      </c>
      <c r="BF16" s="100">
        <v>4</v>
      </c>
      <c r="BG16" s="100">
        <v>1363.2</v>
      </c>
      <c r="BH16" s="100">
        <v>4</v>
      </c>
      <c r="BI16" s="100">
        <v>1363.2</v>
      </c>
      <c r="BJ16" s="100">
        <v>4</v>
      </c>
      <c r="BK16" s="100">
        <v>1363.2</v>
      </c>
      <c r="BL16" s="100">
        <v>3</v>
      </c>
      <c r="BM16" s="100">
        <v>1022.4000000000001</v>
      </c>
      <c r="BN16" s="100">
        <v>4</v>
      </c>
      <c r="BO16" s="100">
        <v>1363.2</v>
      </c>
      <c r="BP16" s="100">
        <v>5</v>
      </c>
      <c r="BQ16" s="100">
        <v>1704</v>
      </c>
      <c r="BR16" s="100">
        <v>5</v>
      </c>
      <c r="BS16" s="100">
        <v>1704</v>
      </c>
      <c r="BT16" s="100">
        <v>5</v>
      </c>
      <c r="BU16" s="100">
        <v>1704</v>
      </c>
      <c r="BV16" s="100">
        <v>3</v>
      </c>
      <c r="BW16" s="100">
        <v>1022.4000000000001</v>
      </c>
      <c r="BX16" s="100">
        <v>4</v>
      </c>
      <c r="BY16" s="100">
        <v>1363.2</v>
      </c>
      <c r="BZ16" s="100">
        <v>4</v>
      </c>
      <c r="CA16" s="100">
        <v>1363.2</v>
      </c>
      <c r="CB16" s="100">
        <v>3</v>
      </c>
      <c r="CC16" s="100">
        <v>1022.4000000000001</v>
      </c>
      <c r="CD16" s="100">
        <v>4</v>
      </c>
      <c r="CE16" s="100">
        <v>1363.2</v>
      </c>
      <c r="CF16" s="100">
        <v>4</v>
      </c>
      <c r="CG16" s="100">
        <v>1363.2</v>
      </c>
      <c r="CH16" s="100">
        <v>4</v>
      </c>
      <c r="CI16" s="100">
        <v>1363.2</v>
      </c>
      <c r="CJ16" s="100">
        <v>4</v>
      </c>
      <c r="CK16" s="100">
        <v>1363.2</v>
      </c>
      <c r="CL16" s="100">
        <v>5</v>
      </c>
      <c r="CM16" s="100">
        <v>1704</v>
      </c>
      <c r="CN16" s="100">
        <v>7</v>
      </c>
      <c r="CO16" s="100">
        <v>2385.6</v>
      </c>
      <c r="CP16" s="100">
        <v>6</v>
      </c>
      <c r="CQ16" s="100">
        <v>2044.8000000000002</v>
      </c>
      <c r="CR16" s="100">
        <v>6</v>
      </c>
      <c r="CS16" s="100">
        <v>2044.8000000000002</v>
      </c>
      <c r="CT16" s="100">
        <v>4</v>
      </c>
      <c r="CU16" s="100">
        <v>1363.2</v>
      </c>
    </row>
    <row r="17" spans="2:99">
      <c r="C17" s="99" t="s">
        <v>183</v>
      </c>
      <c r="D17" s="100">
        <v>5</v>
      </c>
      <c r="E17" s="100">
        <v>2112</v>
      </c>
      <c r="F17" s="100">
        <v>3</v>
      </c>
      <c r="G17" s="100">
        <v>1267.1999999999998</v>
      </c>
      <c r="H17" s="100">
        <v>5</v>
      </c>
      <c r="I17" s="100">
        <v>2112</v>
      </c>
      <c r="J17" s="100">
        <v>3</v>
      </c>
      <c r="K17" s="100">
        <v>1267.1999999999998</v>
      </c>
      <c r="L17" s="100">
        <v>4</v>
      </c>
      <c r="M17" s="100">
        <v>1689.6</v>
      </c>
      <c r="N17" s="100">
        <v>4</v>
      </c>
      <c r="O17" s="100">
        <v>1689.6</v>
      </c>
      <c r="P17" s="100">
        <v>5</v>
      </c>
      <c r="Q17" s="100">
        <v>2112</v>
      </c>
      <c r="R17" s="100">
        <v>5</v>
      </c>
      <c r="S17" s="100">
        <v>2112</v>
      </c>
      <c r="T17" s="100">
        <v>5</v>
      </c>
      <c r="U17" s="100">
        <v>2112</v>
      </c>
      <c r="V17" s="100">
        <v>3</v>
      </c>
      <c r="W17" s="100">
        <v>1267.1999999999998</v>
      </c>
      <c r="X17" s="100">
        <v>5</v>
      </c>
      <c r="Y17" s="100">
        <v>2112</v>
      </c>
      <c r="Z17" s="100">
        <v>5</v>
      </c>
      <c r="AA17" s="100">
        <v>2112</v>
      </c>
      <c r="AB17" s="100">
        <v>4</v>
      </c>
      <c r="AC17" s="100">
        <v>1689.6</v>
      </c>
      <c r="AD17" s="100">
        <v>3</v>
      </c>
      <c r="AE17" s="100">
        <v>1267.1999999999998</v>
      </c>
      <c r="AF17" s="100">
        <v>4</v>
      </c>
      <c r="AG17" s="100">
        <v>1689.6</v>
      </c>
      <c r="AH17" s="100">
        <v>4</v>
      </c>
      <c r="AI17" s="100">
        <v>1689.6</v>
      </c>
      <c r="AJ17" s="100">
        <v>5</v>
      </c>
      <c r="AK17" s="100">
        <v>2112</v>
      </c>
      <c r="AL17" s="100">
        <v>4</v>
      </c>
      <c r="AM17" s="100">
        <v>1689.6</v>
      </c>
      <c r="AN17" s="100">
        <v>5</v>
      </c>
      <c r="AO17" s="100">
        <v>2112</v>
      </c>
      <c r="AP17" s="100">
        <v>4</v>
      </c>
      <c r="AQ17" s="100">
        <v>1689.6</v>
      </c>
      <c r="AR17" s="100">
        <v>4</v>
      </c>
      <c r="AS17" s="100">
        <v>1689.6</v>
      </c>
      <c r="AT17" s="100">
        <v>6</v>
      </c>
      <c r="AU17" s="100">
        <v>2534.3999999999996</v>
      </c>
      <c r="AV17" s="100">
        <v>5</v>
      </c>
      <c r="AW17" s="100">
        <v>2112</v>
      </c>
      <c r="AX17" s="100">
        <v>6</v>
      </c>
      <c r="AY17" s="100">
        <v>2534.3999999999996</v>
      </c>
      <c r="AZ17" s="100">
        <v>5</v>
      </c>
      <c r="BA17" s="100">
        <v>2112</v>
      </c>
      <c r="BB17" s="100">
        <v>3</v>
      </c>
      <c r="BC17" s="100">
        <v>1267.1999999999998</v>
      </c>
      <c r="BD17" s="100">
        <v>4</v>
      </c>
      <c r="BE17" s="100">
        <v>1689.6</v>
      </c>
      <c r="BF17" s="100">
        <v>4</v>
      </c>
      <c r="BG17" s="100">
        <v>1689.6</v>
      </c>
      <c r="BH17" s="100">
        <v>4</v>
      </c>
      <c r="BI17" s="100">
        <v>1689.6</v>
      </c>
      <c r="BJ17" s="100">
        <v>4</v>
      </c>
      <c r="BK17" s="100">
        <v>1689.6</v>
      </c>
      <c r="BL17" s="100">
        <v>4</v>
      </c>
      <c r="BM17" s="100">
        <v>1689.6</v>
      </c>
      <c r="BN17" s="100">
        <v>4</v>
      </c>
      <c r="BO17" s="100">
        <v>1689.6</v>
      </c>
      <c r="BP17" s="100">
        <v>5</v>
      </c>
      <c r="BQ17" s="100">
        <v>2112</v>
      </c>
      <c r="BR17" s="100">
        <v>5</v>
      </c>
      <c r="BS17" s="100">
        <v>2112</v>
      </c>
      <c r="BT17" s="100">
        <v>4</v>
      </c>
      <c r="BU17" s="100">
        <v>1689.6</v>
      </c>
      <c r="BV17" s="100">
        <v>3</v>
      </c>
      <c r="BW17" s="100">
        <v>1267.1999999999998</v>
      </c>
      <c r="BX17" s="100">
        <v>5</v>
      </c>
      <c r="BY17" s="100">
        <v>2112</v>
      </c>
      <c r="BZ17" s="100">
        <v>5</v>
      </c>
      <c r="CA17" s="100">
        <v>2112</v>
      </c>
      <c r="CB17" s="100">
        <v>3</v>
      </c>
      <c r="CC17" s="100">
        <v>1267.1999999999998</v>
      </c>
      <c r="CD17" s="100">
        <v>4</v>
      </c>
      <c r="CE17" s="100">
        <v>1689.6</v>
      </c>
      <c r="CF17" s="100">
        <v>4</v>
      </c>
      <c r="CG17" s="100">
        <v>1689.6</v>
      </c>
      <c r="CH17" s="100">
        <v>4</v>
      </c>
      <c r="CI17" s="100">
        <v>1689.6</v>
      </c>
      <c r="CJ17" s="100">
        <v>4</v>
      </c>
      <c r="CK17" s="100">
        <v>1689.6</v>
      </c>
      <c r="CL17" s="100">
        <v>6</v>
      </c>
      <c r="CM17" s="100">
        <v>2534.3999999999996</v>
      </c>
      <c r="CN17" s="100">
        <v>6</v>
      </c>
      <c r="CO17" s="100">
        <v>2534.3999999999996</v>
      </c>
      <c r="CP17" s="100">
        <v>6</v>
      </c>
      <c r="CQ17" s="100">
        <v>2534.3999999999996</v>
      </c>
      <c r="CR17" s="100">
        <v>6</v>
      </c>
      <c r="CS17" s="100">
        <v>2534.3999999999996</v>
      </c>
      <c r="CT17" s="100">
        <v>4</v>
      </c>
      <c r="CU17" s="100">
        <v>1689.6</v>
      </c>
    </row>
    <row r="18" spans="2:99">
      <c r="C18" s="99" t="s">
        <v>184</v>
      </c>
      <c r="D18" s="100">
        <v>4</v>
      </c>
      <c r="E18" s="100">
        <v>2611.1999999999998</v>
      </c>
      <c r="F18" s="100">
        <v>3</v>
      </c>
      <c r="G18" s="100">
        <v>1958.3999999999999</v>
      </c>
      <c r="H18" s="100">
        <v>5</v>
      </c>
      <c r="I18" s="100">
        <v>3264</v>
      </c>
      <c r="J18" s="100">
        <v>3</v>
      </c>
      <c r="K18" s="100">
        <v>1958.3999999999999</v>
      </c>
      <c r="L18" s="100">
        <v>4</v>
      </c>
      <c r="M18" s="100">
        <v>2611.1999999999998</v>
      </c>
      <c r="N18" s="100">
        <v>4</v>
      </c>
      <c r="O18" s="100">
        <v>2611.1999999999998</v>
      </c>
      <c r="P18" s="100">
        <v>5</v>
      </c>
      <c r="Q18" s="100">
        <v>3264</v>
      </c>
      <c r="R18" s="100">
        <v>5</v>
      </c>
      <c r="S18" s="100">
        <v>3264</v>
      </c>
      <c r="T18" s="100">
        <v>5</v>
      </c>
      <c r="U18" s="100">
        <v>3264</v>
      </c>
      <c r="V18" s="100">
        <v>4</v>
      </c>
      <c r="W18" s="100">
        <v>2611.1999999999998</v>
      </c>
      <c r="X18" s="100">
        <v>4</v>
      </c>
      <c r="Y18" s="100">
        <v>2611.1999999999998</v>
      </c>
      <c r="Z18" s="100">
        <v>5</v>
      </c>
      <c r="AA18" s="100">
        <v>3264</v>
      </c>
      <c r="AB18" s="100">
        <v>5</v>
      </c>
      <c r="AC18" s="100">
        <v>3264</v>
      </c>
      <c r="AD18" s="100">
        <v>3</v>
      </c>
      <c r="AE18" s="100">
        <v>1958.3999999999999</v>
      </c>
      <c r="AF18" s="100">
        <v>4</v>
      </c>
      <c r="AG18" s="100">
        <v>2611.1999999999998</v>
      </c>
      <c r="AH18" s="100">
        <v>4</v>
      </c>
      <c r="AI18" s="100">
        <v>2611.1999999999998</v>
      </c>
      <c r="AJ18" s="100">
        <v>5</v>
      </c>
      <c r="AK18" s="100">
        <v>3264</v>
      </c>
      <c r="AL18" s="100">
        <v>3</v>
      </c>
      <c r="AM18" s="100">
        <v>1958.3999999999999</v>
      </c>
      <c r="AN18" s="100">
        <v>5</v>
      </c>
      <c r="AO18" s="100">
        <v>3264</v>
      </c>
      <c r="AP18" s="100">
        <v>4</v>
      </c>
      <c r="AQ18" s="100">
        <v>2611.1999999999998</v>
      </c>
      <c r="AR18" s="100">
        <v>4</v>
      </c>
      <c r="AS18" s="100">
        <v>2611.1999999999998</v>
      </c>
      <c r="AT18" s="100">
        <v>6</v>
      </c>
      <c r="AU18" s="100">
        <v>3916.7999999999997</v>
      </c>
      <c r="AV18" s="100">
        <v>5</v>
      </c>
      <c r="AW18" s="100">
        <v>3264</v>
      </c>
      <c r="AX18" s="100">
        <v>5</v>
      </c>
      <c r="AY18" s="100">
        <v>3264</v>
      </c>
      <c r="AZ18" s="100">
        <v>5</v>
      </c>
      <c r="BA18" s="100">
        <v>3264</v>
      </c>
      <c r="BB18" s="100">
        <v>3</v>
      </c>
      <c r="BC18" s="100">
        <v>1958.3999999999999</v>
      </c>
      <c r="BD18" s="100">
        <v>4</v>
      </c>
      <c r="BE18" s="100">
        <v>2611.1999999999998</v>
      </c>
      <c r="BF18" s="100">
        <v>4</v>
      </c>
      <c r="BG18" s="100">
        <v>2611.1999999999998</v>
      </c>
      <c r="BH18" s="100">
        <v>4</v>
      </c>
      <c r="BI18" s="100">
        <v>2611.1999999999998</v>
      </c>
      <c r="BJ18" s="100">
        <v>4</v>
      </c>
      <c r="BK18" s="100">
        <v>2611.1999999999998</v>
      </c>
      <c r="BL18" s="100">
        <v>4</v>
      </c>
      <c r="BM18" s="100">
        <v>2611.1999999999998</v>
      </c>
      <c r="BN18" s="100">
        <v>4</v>
      </c>
      <c r="BO18" s="100">
        <v>2611.1999999999998</v>
      </c>
      <c r="BP18" s="100">
        <v>4</v>
      </c>
      <c r="BQ18" s="100">
        <v>2611.1999999999998</v>
      </c>
      <c r="BR18" s="100">
        <v>5</v>
      </c>
      <c r="BS18" s="100">
        <v>3264</v>
      </c>
      <c r="BT18" s="100">
        <v>4</v>
      </c>
      <c r="BU18" s="100">
        <v>2611.1999999999998</v>
      </c>
      <c r="BV18" s="100">
        <v>3</v>
      </c>
      <c r="BW18" s="100">
        <v>1958.3999999999999</v>
      </c>
      <c r="BX18" s="100">
        <v>4</v>
      </c>
      <c r="BY18" s="100">
        <v>2611.1999999999998</v>
      </c>
      <c r="BZ18" s="100">
        <v>5</v>
      </c>
      <c r="CA18" s="100">
        <v>3264</v>
      </c>
      <c r="CB18" s="100">
        <v>3</v>
      </c>
      <c r="CC18" s="100">
        <v>1958.3999999999999</v>
      </c>
      <c r="CD18" s="100">
        <v>4</v>
      </c>
      <c r="CE18" s="100">
        <v>2611.1999999999998</v>
      </c>
      <c r="CF18" s="100">
        <v>4</v>
      </c>
      <c r="CG18" s="100">
        <v>2611.1999999999998</v>
      </c>
      <c r="CH18" s="100">
        <v>4</v>
      </c>
      <c r="CI18" s="100">
        <v>2611.1999999999998</v>
      </c>
      <c r="CJ18" s="100">
        <v>4</v>
      </c>
      <c r="CK18" s="100">
        <v>2611.1999999999998</v>
      </c>
      <c r="CL18" s="100">
        <v>5</v>
      </c>
      <c r="CM18" s="100">
        <v>3264</v>
      </c>
      <c r="CN18" s="100">
        <v>5</v>
      </c>
      <c r="CO18" s="100">
        <v>3264</v>
      </c>
      <c r="CP18" s="100">
        <v>6</v>
      </c>
      <c r="CQ18" s="100">
        <v>3916.7999999999997</v>
      </c>
      <c r="CR18" s="100">
        <v>6</v>
      </c>
      <c r="CS18" s="100">
        <v>3916.7999999999997</v>
      </c>
      <c r="CT18" s="100">
        <v>4</v>
      </c>
      <c r="CU18" s="100">
        <v>2611.1999999999998</v>
      </c>
    </row>
    <row r="19" spans="2:99">
      <c r="C19" s="99" t="s">
        <v>185</v>
      </c>
      <c r="D19" s="100">
        <v>4</v>
      </c>
      <c r="E19" s="100">
        <v>1320</v>
      </c>
      <c r="F19" s="100">
        <v>2</v>
      </c>
      <c r="G19" s="100">
        <v>660</v>
      </c>
      <c r="H19" s="100">
        <v>4</v>
      </c>
      <c r="I19" s="100">
        <v>1320</v>
      </c>
      <c r="J19" s="100">
        <v>3</v>
      </c>
      <c r="K19" s="100">
        <v>990</v>
      </c>
      <c r="L19" s="100">
        <v>4</v>
      </c>
      <c r="M19" s="100">
        <v>1320</v>
      </c>
      <c r="N19" s="100">
        <v>4</v>
      </c>
      <c r="O19" s="100">
        <v>1320</v>
      </c>
      <c r="P19" s="100">
        <v>5</v>
      </c>
      <c r="Q19" s="100">
        <v>1650</v>
      </c>
      <c r="R19" s="100">
        <v>5</v>
      </c>
      <c r="S19" s="100">
        <v>1650</v>
      </c>
      <c r="T19" s="100">
        <v>5</v>
      </c>
      <c r="U19" s="100">
        <v>1650</v>
      </c>
      <c r="V19" s="100">
        <v>4</v>
      </c>
      <c r="W19" s="100">
        <v>1320</v>
      </c>
      <c r="X19" s="100">
        <v>4</v>
      </c>
      <c r="Y19" s="100">
        <v>1320</v>
      </c>
      <c r="Z19" s="100">
        <v>5</v>
      </c>
      <c r="AA19" s="100">
        <v>1650</v>
      </c>
      <c r="AB19" s="100">
        <v>4</v>
      </c>
      <c r="AC19" s="100">
        <v>1320</v>
      </c>
      <c r="AD19" s="100">
        <v>3</v>
      </c>
      <c r="AE19" s="100">
        <v>990</v>
      </c>
      <c r="AF19" s="100">
        <v>4</v>
      </c>
      <c r="AG19" s="100">
        <v>1320</v>
      </c>
      <c r="AH19" s="100">
        <v>4</v>
      </c>
      <c r="AI19" s="100">
        <v>1320</v>
      </c>
      <c r="AJ19" s="100">
        <v>5</v>
      </c>
      <c r="AK19" s="100">
        <v>1650</v>
      </c>
      <c r="AL19" s="100">
        <v>4</v>
      </c>
      <c r="AM19" s="100">
        <v>1320</v>
      </c>
      <c r="AN19" s="100">
        <v>5</v>
      </c>
      <c r="AO19" s="100">
        <v>1650</v>
      </c>
      <c r="AP19" s="100">
        <v>4</v>
      </c>
      <c r="AQ19" s="100">
        <v>1320</v>
      </c>
      <c r="AR19" s="100">
        <v>4</v>
      </c>
      <c r="AS19" s="100">
        <v>1320</v>
      </c>
      <c r="AT19" s="100">
        <v>5</v>
      </c>
      <c r="AU19" s="100">
        <v>1650</v>
      </c>
      <c r="AV19" s="100">
        <v>5</v>
      </c>
      <c r="AW19" s="100">
        <v>1650</v>
      </c>
      <c r="AX19" s="100">
        <v>6</v>
      </c>
      <c r="AY19" s="100">
        <v>1980</v>
      </c>
      <c r="AZ19" s="100">
        <v>5</v>
      </c>
      <c r="BA19" s="100">
        <v>1650</v>
      </c>
      <c r="BB19" s="100">
        <v>3</v>
      </c>
      <c r="BC19" s="100">
        <v>990</v>
      </c>
      <c r="BD19" s="100">
        <v>4</v>
      </c>
      <c r="BE19" s="100">
        <v>1320</v>
      </c>
      <c r="BF19" s="100">
        <v>4</v>
      </c>
      <c r="BG19" s="100">
        <v>1320</v>
      </c>
      <c r="BH19" s="100">
        <v>4</v>
      </c>
      <c r="BI19" s="100">
        <v>1320</v>
      </c>
      <c r="BJ19" s="100">
        <v>5</v>
      </c>
      <c r="BK19" s="100">
        <v>1650</v>
      </c>
      <c r="BL19" s="100">
        <v>4</v>
      </c>
      <c r="BM19" s="100">
        <v>1320</v>
      </c>
      <c r="BN19" s="100">
        <v>4</v>
      </c>
      <c r="BO19" s="100">
        <v>1320</v>
      </c>
      <c r="BP19" s="100">
        <v>4</v>
      </c>
      <c r="BQ19" s="100">
        <v>1320</v>
      </c>
      <c r="BR19" s="100">
        <v>5</v>
      </c>
      <c r="BS19" s="100">
        <v>1650</v>
      </c>
      <c r="BT19" s="100">
        <v>4</v>
      </c>
      <c r="BU19" s="100">
        <v>1320</v>
      </c>
      <c r="BV19" s="100">
        <v>3</v>
      </c>
      <c r="BW19" s="100">
        <v>990</v>
      </c>
      <c r="BX19" s="100">
        <v>4</v>
      </c>
      <c r="BY19" s="100">
        <v>1320</v>
      </c>
      <c r="BZ19" s="100">
        <v>5</v>
      </c>
      <c r="CA19" s="100">
        <v>1650</v>
      </c>
      <c r="CB19" s="100">
        <v>3</v>
      </c>
      <c r="CC19" s="100">
        <v>990</v>
      </c>
      <c r="CD19" s="100">
        <v>4</v>
      </c>
      <c r="CE19" s="100">
        <v>1320</v>
      </c>
      <c r="CF19" s="100">
        <v>4</v>
      </c>
      <c r="CG19" s="100">
        <v>1320</v>
      </c>
      <c r="CH19" s="100">
        <v>4</v>
      </c>
      <c r="CI19" s="100">
        <v>1320</v>
      </c>
      <c r="CJ19" s="100">
        <v>4</v>
      </c>
      <c r="CK19" s="100">
        <v>1320</v>
      </c>
      <c r="CL19" s="100">
        <v>5</v>
      </c>
      <c r="CM19" s="100">
        <v>1650</v>
      </c>
      <c r="CN19" s="100">
        <v>6</v>
      </c>
      <c r="CO19" s="100">
        <v>1980</v>
      </c>
      <c r="CP19" s="100">
        <v>6</v>
      </c>
      <c r="CQ19" s="100">
        <v>1980</v>
      </c>
      <c r="CR19" s="100">
        <v>6</v>
      </c>
      <c r="CS19" s="100">
        <v>1980</v>
      </c>
      <c r="CT19" s="100">
        <v>4</v>
      </c>
      <c r="CU19" s="100">
        <v>1320</v>
      </c>
    </row>
    <row r="20" spans="2:99">
      <c r="B20" s="99" t="s">
        <v>127</v>
      </c>
      <c r="C20" s="99" t="s">
        <v>186</v>
      </c>
      <c r="D20" s="100">
        <v>8</v>
      </c>
      <c r="E20" s="100">
        <v>2294.4</v>
      </c>
      <c r="F20" s="100">
        <v>9</v>
      </c>
      <c r="G20" s="100">
        <v>2581.2000000000003</v>
      </c>
      <c r="H20" s="100">
        <v>10</v>
      </c>
      <c r="I20" s="100">
        <v>2868</v>
      </c>
      <c r="J20" s="100">
        <v>6</v>
      </c>
      <c r="K20" s="100">
        <v>1720.8000000000002</v>
      </c>
      <c r="L20" s="100">
        <v>11</v>
      </c>
      <c r="M20" s="100">
        <v>3154.8</v>
      </c>
      <c r="N20" s="100">
        <v>10</v>
      </c>
      <c r="O20" s="100">
        <v>2868</v>
      </c>
      <c r="P20" s="100">
        <v>9</v>
      </c>
      <c r="Q20" s="100">
        <v>2581.2000000000003</v>
      </c>
      <c r="R20" s="100">
        <v>6</v>
      </c>
      <c r="S20" s="100">
        <v>1720.8000000000002</v>
      </c>
      <c r="T20" s="100">
        <v>9</v>
      </c>
      <c r="U20" s="100">
        <v>2581.2000000000003</v>
      </c>
      <c r="V20" s="100">
        <v>9</v>
      </c>
      <c r="W20" s="100">
        <v>2581.2000000000003</v>
      </c>
      <c r="X20" s="100">
        <v>8</v>
      </c>
      <c r="Y20" s="100">
        <v>2294.4</v>
      </c>
      <c r="Z20" s="100">
        <v>11</v>
      </c>
      <c r="AA20" s="100">
        <v>3154.8</v>
      </c>
      <c r="AB20" s="100">
        <v>9</v>
      </c>
      <c r="AC20" s="100">
        <v>2581.2000000000003</v>
      </c>
      <c r="AD20" s="100">
        <v>10</v>
      </c>
      <c r="AE20" s="100">
        <v>2868</v>
      </c>
      <c r="AF20" s="100">
        <v>11</v>
      </c>
      <c r="AG20" s="100">
        <v>3154.8</v>
      </c>
      <c r="AH20" s="100">
        <v>7</v>
      </c>
      <c r="AI20" s="100">
        <v>2007.6000000000001</v>
      </c>
      <c r="AJ20" s="100">
        <v>10</v>
      </c>
      <c r="AK20" s="100">
        <v>2868</v>
      </c>
      <c r="AL20" s="100">
        <v>9</v>
      </c>
      <c r="AM20" s="100">
        <v>2581.2000000000003</v>
      </c>
      <c r="AN20" s="100">
        <v>13</v>
      </c>
      <c r="AO20" s="100">
        <v>3728.4</v>
      </c>
      <c r="AP20" s="100">
        <v>8</v>
      </c>
      <c r="AQ20" s="100">
        <v>2294.4</v>
      </c>
      <c r="AR20" s="100">
        <v>6</v>
      </c>
      <c r="AS20" s="100">
        <v>1720.8000000000002</v>
      </c>
      <c r="AT20" s="100">
        <v>10</v>
      </c>
      <c r="AU20" s="100">
        <v>2868</v>
      </c>
      <c r="AV20" s="100">
        <v>10</v>
      </c>
      <c r="AW20" s="100">
        <v>2868</v>
      </c>
      <c r="AX20" s="100">
        <v>11</v>
      </c>
      <c r="AY20" s="100">
        <v>3154.8</v>
      </c>
      <c r="AZ20" s="100">
        <v>10</v>
      </c>
      <c r="BA20" s="100">
        <v>2868</v>
      </c>
      <c r="BB20" s="100">
        <v>8</v>
      </c>
      <c r="BC20" s="100">
        <v>2294.4</v>
      </c>
      <c r="BD20" s="100">
        <v>8</v>
      </c>
      <c r="BE20" s="100">
        <v>2294.4</v>
      </c>
      <c r="BF20" s="100">
        <v>9</v>
      </c>
      <c r="BG20" s="100">
        <v>2581.2000000000003</v>
      </c>
      <c r="BH20" s="100">
        <v>11</v>
      </c>
      <c r="BI20" s="100">
        <v>3154.8</v>
      </c>
      <c r="BJ20" s="100">
        <v>10</v>
      </c>
      <c r="BK20" s="100">
        <v>2868</v>
      </c>
      <c r="BL20" s="100">
        <v>13</v>
      </c>
      <c r="BM20" s="100">
        <v>3728.4</v>
      </c>
      <c r="BN20" s="100">
        <v>12</v>
      </c>
      <c r="BO20" s="100">
        <v>3441.6000000000004</v>
      </c>
      <c r="BP20" s="100">
        <v>11</v>
      </c>
      <c r="BQ20" s="100">
        <v>3154.8</v>
      </c>
      <c r="BR20" s="100">
        <v>13</v>
      </c>
      <c r="BS20" s="100">
        <v>3728.4</v>
      </c>
      <c r="BT20" s="100">
        <v>13</v>
      </c>
      <c r="BU20" s="100">
        <v>3728.4</v>
      </c>
      <c r="BV20" s="100">
        <v>8</v>
      </c>
      <c r="BW20" s="100">
        <v>2294.4</v>
      </c>
      <c r="BX20" s="100">
        <v>6</v>
      </c>
      <c r="BY20" s="100">
        <v>1720.8000000000002</v>
      </c>
      <c r="BZ20" s="100">
        <v>10</v>
      </c>
      <c r="CA20" s="100">
        <v>2868</v>
      </c>
      <c r="CB20" s="100">
        <v>14</v>
      </c>
      <c r="CC20" s="100">
        <v>4015.2000000000003</v>
      </c>
      <c r="CD20" s="100">
        <v>9</v>
      </c>
      <c r="CE20" s="100">
        <v>2581.2000000000003</v>
      </c>
      <c r="CF20" s="100">
        <v>12</v>
      </c>
      <c r="CG20" s="100">
        <v>3441.6000000000004</v>
      </c>
      <c r="CH20" s="100">
        <v>13</v>
      </c>
      <c r="CI20" s="100">
        <v>3728.4</v>
      </c>
      <c r="CJ20" s="100">
        <v>11</v>
      </c>
      <c r="CK20" s="100">
        <v>3154.8</v>
      </c>
      <c r="CL20" s="100">
        <v>11</v>
      </c>
      <c r="CM20" s="100">
        <v>3154.8</v>
      </c>
      <c r="CN20" s="100">
        <v>10</v>
      </c>
      <c r="CO20" s="100">
        <v>2868</v>
      </c>
      <c r="CP20" s="100">
        <v>13</v>
      </c>
      <c r="CQ20" s="100">
        <v>3728.4</v>
      </c>
      <c r="CR20" s="100">
        <v>10</v>
      </c>
      <c r="CS20" s="100">
        <v>2868</v>
      </c>
      <c r="CT20" s="100">
        <v>10</v>
      </c>
      <c r="CU20" s="100">
        <v>2868</v>
      </c>
    </row>
    <row r="21" spans="2:99">
      <c r="C21" s="99" t="s">
        <v>187</v>
      </c>
      <c r="D21" s="100">
        <v>8</v>
      </c>
      <c r="E21" s="100">
        <v>499.2</v>
      </c>
      <c r="F21" s="100">
        <v>9</v>
      </c>
      <c r="G21" s="100">
        <v>561.6</v>
      </c>
      <c r="H21" s="100">
        <v>9</v>
      </c>
      <c r="I21" s="100">
        <v>561.6</v>
      </c>
      <c r="J21" s="100">
        <v>6</v>
      </c>
      <c r="K21" s="100">
        <v>374.4</v>
      </c>
      <c r="L21" s="100">
        <v>12</v>
      </c>
      <c r="M21" s="100">
        <v>748.8</v>
      </c>
      <c r="N21" s="100">
        <v>9</v>
      </c>
      <c r="O21" s="100">
        <v>561.6</v>
      </c>
      <c r="P21" s="100">
        <v>8</v>
      </c>
      <c r="Q21" s="100">
        <v>499.2</v>
      </c>
      <c r="R21" s="100">
        <v>7</v>
      </c>
      <c r="S21" s="100">
        <v>436.8</v>
      </c>
      <c r="T21" s="100">
        <v>9</v>
      </c>
      <c r="U21" s="100">
        <v>561.6</v>
      </c>
      <c r="V21" s="100">
        <v>8</v>
      </c>
      <c r="W21" s="100">
        <v>499.2</v>
      </c>
      <c r="X21" s="100">
        <v>7</v>
      </c>
      <c r="Y21" s="100">
        <v>436.8</v>
      </c>
      <c r="Z21" s="100">
        <v>12</v>
      </c>
      <c r="AA21" s="100">
        <v>748.8</v>
      </c>
      <c r="AB21" s="100">
        <v>9</v>
      </c>
      <c r="AC21" s="100">
        <v>561.6</v>
      </c>
      <c r="AD21" s="100">
        <v>10</v>
      </c>
      <c r="AE21" s="100">
        <v>624</v>
      </c>
      <c r="AF21" s="100">
        <v>12</v>
      </c>
      <c r="AG21" s="100">
        <v>748.8</v>
      </c>
      <c r="AH21" s="100">
        <v>7</v>
      </c>
      <c r="AI21" s="100">
        <v>436.8</v>
      </c>
      <c r="AJ21" s="100">
        <v>10</v>
      </c>
      <c r="AK21" s="100">
        <v>624</v>
      </c>
      <c r="AL21" s="100">
        <v>10</v>
      </c>
      <c r="AM21" s="100">
        <v>624</v>
      </c>
      <c r="AN21" s="100">
        <v>13</v>
      </c>
      <c r="AO21" s="100">
        <v>811.19999999999993</v>
      </c>
      <c r="AP21" s="100">
        <v>8</v>
      </c>
      <c r="AQ21" s="100">
        <v>499.2</v>
      </c>
      <c r="AR21" s="100">
        <v>7</v>
      </c>
      <c r="AS21" s="100">
        <v>436.8</v>
      </c>
      <c r="AT21" s="100">
        <v>10</v>
      </c>
      <c r="AU21" s="100">
        <v>624</v>
      </c>
      <c r="AV21" s="100">
        <v>11</v>
      </c>
      <c r="AW21" s="100">
        <v>686.4</v>
      </c>
      <c r="AX21" s="100">
        <v>12</v>
      </c>
      <c r="AY21" s="100">
        <v>748.8</v>
      </c>
      <c r="AZ21" s="100">
        <v>11</v>
      </c>
      <c r="BA21" s="100">
        <v>686.4</v>
      </c>
      <c r="BB21" s="100">
        <v>8</v>
      </c>
      <c r="BC21" s="100">
        <v>499.2</v>
      </c>
      <c r="BD21" s="100">
        <v>9</v>
      </c>
      <c r="BE21" s="100">
        <v>561.6</v>
      </c>
      <c r="BF21" s="100">
        <v>11</v>
      </c>
      <c r="BG21" s="100">
        <v>686.4</v>
      </c>
      <c r="BH21" s="100">
        <v>13</v>
      </c>
      <c r="BI21" s="100">
        <v>811.19999999999993</v>
      </c>
      <c r="BJ21" s="100">
        <v>10</v>
      </c>
      <c r="BK21" s="100">
        <v>624</v>
      </c>
      <c r="BL21" s="100">
        <v>12</v>
      </c>
      <c r="BM21" s="100">
        <v>748.8</v>
      </c>
      <c r="BN21" s="100">
        <v>12</v>
      </c>
      <c r="BO21" s="100">
        <v>748.8</v>
      </c>
      <c r="BP21" s="100">
        <v>11</v>
      </c>
      <c r="BQ21" s="100">
        <v>686.4</v>
      </c>
      <c r="BR21" s="100">
        <v>14</v>
      </c>
      <c r="BS21" s="100">
        <v>873.6</v>
      </c>
      <c r="BT21" s="100">
        <v>13</v>
      </c>
      <c r="BU21" s="100">
        <v>811.19999999999993</v>
      </c>
      <c r="BV21" s="100">
        <v>8</v>
      </c>
      <c r="BW21" s="100">
        <v>499.2</v>
      </c>
      <c r="BX21" s="100">
        <v>7</v>
      </c>
      <c r="BY21" s="100">
        <v>436.8</v>
      </c>
      <c r="BZ21" s="100">
        <v>12</v>
      </c>
      <c r="CA21" s="100">
        <v>748.8</v>
      </c>
      <c r="CB21" s="100">
        <v>14</v>
      </c>
      <c r="CC21" s="100">
        <v>873.6</v>
      </c>
      <c r="CD21" s="100">
        <v>8</v>
      </c>
      <c r="CE21" s="100">
        <v>499.2</v>
      </c>
      <c r="CF21" s="100">
        <v>15</v>
      </c>
      <c r="CG21" s="100">
        <v>936</v>
      </c>
      <c r="CH21" s="100">
        <v>13</v>
      </c>
      <c r="CI21" s="100">
        <v>811.19999999999993</v>
      </c>
      <c r="CJ21" s="100">
        <v>12</v>
      </c>
      <c r="CK21" s="100">
        <v>748.8</v>
      </c>
      <c r="CL21" s="100">
        <v>10</v>
      </c>
      <c r="CM21" s="100">
        <v>624</v>
      </c>
      <c r="CN21" s="100">
        <v>11</v>
      </c>
      <c r="CO21" s="100">
        <v>686.4</v>
      </c>
      <c r="CP21" s="100">
        <v>12</v>
      </c>
      <c r="CQ21" s="100">
        <v>748.8</v>
      </c>
      <c r="CR21" s="100">
        <v>11</v>
      </c>
      <c r="CS21" s="100">
        <v>686.4</v>
      </c>
      <c r="CT21" s="100">
        <v>10</v>
      </c>
      <c r="CU21" s="100">
        <v>624</v>
      </c>
    </row>
    <row r="22" spans="2:99">
      <c r="C22" s="99" t="s">
        <v>188</v>
      </c>
      <c r="D22" s="100">
        <v>9</v>
      </c>
      <c r="E22" s="100">
        <v>1684.8</v>
      </c>
      <c r="F22" s="100">
        <v>8</v>
      </c>
      <c r="G22" s="100">
        <v>1497.6</v>
      </c>
      <c r="H22" s="100">
        <v>10</v>
      </c>
      <c r="I22" s="100">
        <v>1872</v>
      </c>
      <c r="J22" s="100">
        <v>6</v>
      </c>
      <c r="K22" s="100">
        <v>1123.1999999999998</v>
      </c>
      <c r="L22" s="100">
        <v>11</v>
      </c>
      <c r="M22" s="100">
        <v>2059.1999999999998</v>
      </c>
      <c r="N22" s="100">
        <v>10</v>
      </c>
      <c r="O22" s="100">
        <v>1872</v>
      </c>
      <c r="P22" s="100">
        <v>9</v>
      </c>
      <c r="Q22" s="100">
        <v>1684.8</v>
      </c>
      <c r="R22" s="100">
        <v>7</v>
      </c>
      <c r="S22" s="100">
        <v>1310.3999999999999</v>
      </c>
      <c r="T22" s="100">
        <v>8</v>
      </c>
      <c r="U22" s="100">
        <v>1497.6</v>
      </c>
      <c r="V22" s="100">
        <v>9</v>
      </c>
      <c r="W22" s="100">
        <v>1684.8</v>
      </c>
      <c r="X22" s="100">
        <v>7</v>
      </c>
      <c r="Y22" s="100">
        <v>1310.3999999999999</v>
      </c>
      <c r="Z22" s="100">
        <v>12</v>
      </c>
      <c r="AA22" s="100">
        <v>2246.3999999999996</v>
      </c>
      <c r="AB22" s="100">
        <v>9</v>
      </c>
      <c r="AC22" s="100">
        <v>1684.8</v>
      </c>
      <c r="AD22" s="100">
        <v>10</v>
      </c>
      <c r="AE22" s="100">
        <v>1872</v>
      </c>
      <c r="AF22" s="100">
        <v>11</v>
      </c>
      <c r="AG22" s="100">
        <v>2059.1999999999998</v>
      </c>
      <c r="AH22" s="100">
        <v>7</v>
      </c>
      <c r="AI22" s="100">
        <v>1310.3999999999999</v>
      </c>
      <c r="AJ22" s="100">
        <v>9</v>
      </c>
      <c r="AK22" s="100">
        <v>1684.8</v>
      </c>
      <c r="AL22" s="100">
        <v>10</v>
      </c>
      <c r="AM22" s="100">
        <v>1872</v>
      </c>
      <c r="AN22" s="100">
        <v>14</v>
      </c>
      <c r="AO22" s="100">
        <v>2620.7999999999997</v>
      </c>
      <c r="AP22" s="100">
        <v>8</v>
      </c>
      <c r="AQ22" s="100">
        <v>1497.6</v>
      </c>
      <c r="AR22" s="100">
        <v>7</v>
      </c>
      <c r="AS22" s="100">
        <v>1310.3999999999999</v>
      </c>
      <c r="AT22" s="100">
        <v>12</v>
      </c>
      <c r="AU22" s="100">
        <v>2246.3999999999996</v>
      </c>
      <c r="AV22" s="100">
        <v>11</v>
      </c>
      <c r="AW22" s="100">
        <v>2059.1999999999998</v>
      </c>
      <c r="AX22" s="100">
        <v>11</v>
      </c>
      <c r="AY22" s="100">
        <v>2059.1999999999998</v>
      </c>
      <c r="AZ22" s="100">
        <v>11</v>
      </c>
      <c r="BA22" s="100">
        <v>2059.1999999999998</v>
      </c>
      <c r="BB22" s="100">
        <v>7</v>
      </c>
      <c r="BC22" s="100">
        <v>1310.3999999999999</v>
      </c>
      <c r="BD22" s="100">
        <v>9</v>
      </c>
      <c r="BE22" s="100">
        <v>1684.8</v>
      </c>
      <c r="BF22" s="100">
        <v>11</v>
      </c>
      <c r="BG22" s="100">
        <v>2059.1999999999998</v>
      </c>
      <c r="BH22" s="100">
        <v>12</v>
      </c>
      <c r="BI22" s="100">
        <v>2246.3999999999996</v>
      </c>
      <c r="BJ22" s="100">
        <v>11</v>
      </c>
      <c r="BK22" s="100">
        <v>2059.1999999999998</v>
      </c>
      <c r="BL22" s="100">
        <v>12</v>
      </c>
      <c r="BM22" s="100">
        <v>2246.3999999999996</v>
      </c>
      <c r="BN22" s="100">
        <v>11</v>
      </c>
      <c r="BO22" s="100">
        <v>2059.1999999999998</v>
      </c>
      <c r="BP22" s="100">
        <v>10</v>
      </c>
      <c r="BQ22" s="100">
        <v>1872</v>
      </c>
      <c r="BR22" s="100">
        <v>14</v>
      </c>
      <c r="BS22" s="100">
        <v>2620.7999999999997</v>
      </c>
      <c r="BT22" s="100">
        <v>15</v>
      </c>
      <c r="BU22" s="100">
        <v>2808</v>
      </c>
      <c r="BV22" s="100">
        <v>9</v>
      </c>
      <c r="BW22" s="100">
        <v>1684.8</v>
      </c>
      <c r="BX22" s="100">
        <v>7</v>
      </c>
      <c r="BY22" s="100">
        <v>1310.3999999999999</v>
      </c>
      <c r="BZ22" s="100">
        <v>12</v>
      </c>
      <c r="CA22" s="100">
        <v>2246.3999999999996</v>
      </c>
      <c r="CB22" s="100">
        <v>12</v>
      </c>
      <c r="CC22" s="100">
        <v>2246.3999999999996</v>
      </c>
      <c r="CD22" s="100">
        <v>9</v>
      </c>
      <c r="CE22" s="100">
        <v>1684.8</v>
      </c>
      <c r="CF22" s="100">
        <v>12</v>
      </c>
      <c r="CG22" s="100">
        <v>2246.3999999999996</v>
      </c>
      <c r="CH22" s="100">
        <v>12</v>
      </c>
      <c r="CI22" s="100">
        <v>2246.3999999999996</v>
      </c>
      <c r="CJ22" s="100">
        <v>11</v>
      </c>
      <c r="CK22" s="100">
        <v>2059.1999999999998</v>
      </c>
      <c r="CL22" s="100">
        <v>10</v>
      </c>
      <c r="CM22" s="100">
        <v>1872</v>
      </c>
      <c r="CN22" s="100">
        <v>10</v>
      </c>
      <c r="CO22" s="100">
        <v>1872</v>
      </c>
      <c r="CP22" s="100">
        <v>12</v>
      </c>
      <c r="CQ22" s="100">
        <v>2246.3999999999996</v>
      </c>
      <c r="CR22" s="100">
        <v>11</v>
      </c>
      <c r="CS22" s="100">
        <v>2059.1999999999998</v>
      </c>
      <c r="CT22" s="100">
        <v>9</v>
      </c>
      <c r="CU22" s="100">
        <v>1684.8</v>
      </c>
    </row>
    <row r="23" spans="2:99">
      <c r="C23" s="99" t="s">
        <v>189</v>
      </c>
      <c r="D23" s="100">
        <v>8</v>
      </c>
      <c r="E23" s="100">
        <v>2352</v>
      </c>
      <c r="F23" s="100">
        <v>8</v>
      </c>
      <c r="G23" s="100">
        <v>2352</v>
      </c>
      <c r="H23" s="100">
        <v>10</v>
      </c>
      <c r="I23" s="100">
        <v>2940</v>
      </c>
      <c r="J23" s="100">
        <v>6</v>
      </c>
      <c r="K23" s="100">
        <v>1764</v>
      </c>
      <c r="L23" s="100">
        <v>11</v>
      </c>
      <c r="M23" s="100">
        <v>3234</v>
      </c>
      <c r="N23" s="100">
        <v>11</v>
      </c>
      <c r="O23" s="100">
        <v>3234</v>
      </c>
      <c r="P23" s="100">
        <v>8</v>
      </c>
      <c r="Q23" s="100">
        <v>2352</v>
      </c>
      <c r="R23" s="100">
        <v>7</v>
      </c>
      <c r="S23" s="100">
        <v>2058</v>
      </c>
      <c r="T23" s="100">
        <v>9</v>
      </c>
      <c r="U23" s="100">
        <v>2646</v>
      </c>
      <c r="V23" s="100">
        <v>9</v>
      </c>
      <c r="W23" s="100">
        <v>2646</v>
      </c>
      <c r="X23" s="100">
        <v>7</v>
      </c>
      <c r="Y23" s="100">
        <v>2058</v>
      </c>
      <c r="Z23" s="100">
        <v>12</v>
      </c>
      <c r="AA23" s="100">
        <v>3528</v>
      </c>
      <c r="AB23" s="100">
        <v>8</v>
      </c>
      <c r="AC23" s="100">
        <v>2352</v>
      </c>
      <c r="AD23" s="100">
        <v>10</v>
      </c>
      <c r="AE23" s="100">
        <v>2940</v>
      </c>
      <c r="AF23" s="100">
        <v>10</v>
      </c>
      <c r="AG23" s="100">
        <v>2940</v>
      </c>
      <c r="AH23" s="100">
        <v>7</v>
      </c>
      <c r="AI23" s="100">
        <v>2058</v>
      </c>
      <c r="AJ23" s="100">
        <v>9</v>
      </c>
      <c r="AK23" s="100">
        <v>2646</v>
      </c>
      <c r="AL23" s="100">
        <v>8</v>
      </c>
      <c r="AM23" s="100">
        <v>2352</v>
      </c>
      <c r="AN23" s="100">
        <v>14</v>
      </c>
      <c r="AO23" s="100">
        <v>4116</v>
      </c>
      <c r="AP23" s="100">
        <v>7</v>
      </c>
      <c r="AQ23" s="100">
        <v>2058</v>
      </c>
      <c r="AR23" s="100">
        <v>7</v>
      </c>
      <c r="AS23" s="100">
        <v>2058</v>
      </c>
      <c r="AT23" s="100">
        <v>9</v>
      </c>
      <c r="AU23" s="100">
        <v>2646</v>
      </c>
      <c r="AV23" s="100">
        <v>10</v>
      </c>
      <c r="AW23" s="100">
        <v>2940</v>
      </c>
      <c r="AX23" s="100">
        <v>10</v>
      </c>
      <c r="AY23" s="100">
        <v>2940</v>
      </c>
      <c r="AZ23" s="100">
        <v>11</v>
      </c>
      <c r="BA23" s="100">
        <v>3234</v>
      </c>
      <c r="BB23" s="100">
        <v>7</v>
      </c>
      <c r="BC23" s="100">
        <v>2058</v>
      </c>
      <c r="BD23" s="100">
        <v>8</v>
      </c>
      <c r="BE23" s="100">
        <v>2352</v>
      </c>
      <c r="BF23" s="100">
        <v>11</v>
      </c>
      <c r="BG23" s="100">
        <v>3234</v>
      </c>
      <c r="BH23" s="100">
        <v>12</v>
      </c>
      <c r="BI23" s="100">
        <v>3528</v>
      </c>
      <c r="BJ23" s="100">
        <v>11</v>
      </c>
      <c r="BK23" s="100">
        <v>3234</v>
      </c>
      <c r="BL23" s="100">
        <v>12</v>
      </c>
      <c r="BM23" s="100">
        <v>3528</v>
      </c>
      <c r="BN23" s="100">
        <v>13</v>
      </c>
      <c r="BO23" s="100">
        <v>3822</v>
      </c>
      <c r="BP23" s="100">
        <v>10</v>
      </c>
      <c r="BQ23" s="100">
        <v>2940</v>
      </c>
      <c r="BR23" s="100">
        <v>14</v>
      </c>
      <c r="BS23" s="100">
        <v>4116</v>
      </c>
      <c r="BT23" s="100">
        <v>13</v>
      </c>
      <c r="BU23" s="100">
        <v>3822</v>
      </c>
      <c r="BV23" s="100">
        <v>8</v>
      </c>
      <c r="BW23" s="100">
        <v>2352</v>
      </c>
      <c r="BX23" s="100">
        <v>7</v>
      </c>
      <c r="BY23" s="100">
        <v>2058</v>
      </c>
      <c r="BZ23" s="100">
        <v>10</v>
      </c>
      <c r="CA23" s="100">
        <v>2940</v>
      </c>
      <c r="CB23" s="100">
        <v>12</v>
      </c>
      <c r="CC23" s="100">
        <v>3528</v>
      </c>
      <c r="CD23" s="100">
        <v>8</v>
      </c>
      <c r="CE23" s="100">
        <v>2352</v>
      </c>
      <c r="CF23" s="100">
        <v>13</v>
      </c>
      <c r="CG23" s="100">
        <v>3822</v>
      </c>
      <c r="CH23" s="100">
        <v>12</v>
      </c>
      <c r="CI23" s="100">
        <v>3528</v>
      </c>
      <c r="CJ23" s="100">
        <v>11</v>
      </c>
      <c r="CK23" s="100">
        <v>3234</v>
      </c>
      <c r="CL23" s="100">
        <v>10</v>
      </c>
      <c r="CM23" s="100">
        <v>2940</v>
      </c>
      <c r="CN23" s="100">
        <v>11</v>
      </c>
      <c r="CO23" s="100">
        <v>3234</v>
      </c>
      <c r="CP23" s="100">
        <v>13</v>
      </c>
      <c r="CQ23" s="100">
        <v>3822</v>
      </c>
      <c r="CR23" s="100">
        <v>11</v>
      </c>
      <c r="CS23" s="100">
        <v>3234</v>
      </c>
      <c r="CT23" s="100">
        <v>11</v>
      </c>
      <c r="CU23" s="100">
        <v>3234</v>
      </c>
    </row>
    <row r="24" spans="2:99">
      <c r="C24" s="99" t="s">
        <v>190</v>
      </c>
      <c r="D24" s="100">
        <v>8</v>
      </c>
      <c r="E24" s="100">
        <v>2937.6</v>
      </c>
      <c r="F24" s="100">
        <v>8</v>
      </c>
      <c r="G24" s="100">
        <v>2937.6</v>
      </c>
      <c r="H24" s="100">
        <v>10</v>
      </c>
      <c r="I24" s="100">
        <v>3672</v>
      </c>
      <c r="J24" s="100">
        <v>6</v>
      </c>
      <c r="K24" s="100">
        <v>2203.1999999999998</v>
      </c>
      <c r="L24" s="100">
        <v>12</v>
      </c>
      <c r="M24" s="100">
        <v>4406.3999999999996</v>
      </c>
      <c r="N24" s="100">
        <v>10</v>
      </c>
      <c r="O24" s="100">
        <v>3672</v>
      </c>
      <c r="P24" s="100">
        <v>8</v>
      </c>
      <c r="Q24" s="100">
        <v>2937.6</v>
      </c>
      <c r="R24" s="100">
        <v>6</v>
      </c>
      <c r="S24" s="100">
        <v>2203.1999999999998</v>
      </c>
      <c r="T24" s="100">
        <v>10</v>
      </c>
      <c r="U24" s="100">
        <v>3672</v>
      </c>
      <c r="V24" s="100">
        <v>8</v>
      </c>
      <c r="W24" s="100">
        <v>2937.6</v>
      </c>
      <c r="X24" s="100">
        <v>8</v>
      </c>
      <c r="Y24" s="100">
        <v>2937.6</v>
      </c>
      <c r="Z24" s="100">
        <v>11</v>
      </c>
      <c r="AA24" s="100">
        <v>4039.2</v>
      </c>
      <c r="AB24" s="100">
        <v>8</v>
      </c>
      <c r="AC24" s="100">
        <v>2937.6</v>
      </c>
      <c r="AD24" s="100">
        <v>9</v>
      </c>
      <c r="AE24" s="100">
        <v>3304.7999999999997</v>
      </c>
      <c r="AF24" s="100">
        <v>10</v>
      </c>
      <c r="AG24" s="100">
        <v>3672</v>
      </c>
      <c r="AH24" s="100">
        <v>6</v>
      </c>
      <c r="AI24" s="100">
        <v>2203.1999999999998</v>
      </c>
      <c r="AJ24" s="100">
        <v>10</v>
      </c>
      <c r="AK24" s="100">
        <v>3672</v>
      </c>
      <c r="AL24" s="100">
        <v>10</v>
      </c>
      <c r="AM24" s="100">
        <v>3672</v>
      </c>
      <c r="AN24" s="100">
        <v>13</v>
      </c>
      <c r="AO24" s="100">
        <v>4773.5999999999995</v>
      </c>
      <c r="AP24" s="100">
        <v>8</v>
      </c>
      <c r="AQ24" s="100">
        <v>2937.6</v>
      </c>
      <c r="AR24" s="100">
        <v>7</v>
      </c>
      <c r="AS24" s="100">
        <v>2570.4</v>
      </c>
      <c r="AT24" s="100">
        <v>10</v>
      </c>
      <c r="AU24" s="100">
        <v>3672</v>
      </c>
      <c r="AV24" s="100">
        <v>10</v>
      </c>
      <c r="AW24" s="100">
        <v>3672</v>
      </c>
      <c r="AX24" s="100">
        <v>11</v>
      </c>
      <c r="AY24" s="100">
        <v>4039.2</v>
      </c>
      <c r="AZ24" s="100">
        <v>11</v>
      </c>
      <c r="BA24" s="100">
        <v>4039.2</v>
      </c>
      <c r="BB24" s="100">
        <v>7</v>
      </c>
      <c r="BC24" s="100">
        <v>2570.4</v>
      </c>
      <c r="BD24" s="100">
        <v>7</v>
      </c>
      <c r="BE24" s="100">
        <v>2570.4</v>
      </c>
      <c r="BF24" s="100">
        <v>11</v>
      </c>
      <c r="BG24" s="100">
        <v>4039.2</v>
      </c>
      <c r="BH24" s="100">
        <v>12</v>
      </c>
      <c r="BI24" s="100">
        <v>4406.3999999999996</v>
      </c>
      <c r="BJ24" s="100">
        <v>10</v>
      </c>
      <c r="BK24" s="100">
        <v>3672</v>
      </c>
      <c r="BL24" s="100">
        <v>12</v>
      </c>
      <c r="BM24" s="100">
        <v>4406.3999999999996</v>
      </c>
      <c r="BN24" s="100">
        <v>12</v>
      </c>
      <c r="BO24" s="100">
        <v>4406.3999999999996</v>
      </c>
      <c r="BP24" s="100">
        <v>10</v>
      </c>
      <c r="BQ24" s="100">
        <v>3672</v>
      </c>
      <c r="BR24" s="100">
        <v>13</v>
      </c>
      <c r="BS24" s="100">
        <v>4773.5999999999995</v>
      </c>
      <c r="BT24" s="100">
        <v>14</v>
      </c>
      <c r="BU24" s="100">
        <v>5140.8</v>
      </c>
      <c r="BV24" s="100">
        <v>8</v>
      </c>
      <c r="BW24" s="100">
        <v>2937.6</v>
      </c>
      <c r="BX24" s="100">
        <v>6</v>
      </c>
      <c r="BY24" s="100">
        <v>2203.1999999999998</v>
      </c>
      <c r="BZ24" s="100">
        <v>11</v>
      </c>
      <c r="CA24" s="100">
        <v>4039.2</v>
      </c>
      <c r="CB24" s="100">
        <v>13</v>
      </c>
      <c r="CC24" s="100">
        <v>4773.5999999999995</v>
      </c>
      <c r="CD24" s="100">
        <v>9</v>
      </c>
      <c r="CE24" s="100">
        <v>3304.7999999999997</v>
      </c>
      <c r="CF24" s="100">
        <v>14</v>
      </c>
      <c r="CG24" s="100">
        <v>5140.8</v>
      </c>
      <c r="CH24" s="100">
        <v>12</v>
      </c>
      <c r="CI24" s="100">
        <v>4406.3999999999996</v>
      </c>
      <c r="CJ24" s="100">
        <v>10</v>
      </c>
      <c r="CK24" s="100">
        <v>3672</v>
      </c>
      <c r="CL24" s="100">
        <v>11</v>
      </c>
      <c r="CM24" s="100">
        <v>4039.2</v>
      </c>
      <c r="CN24" s="100">
        <v>10</v>
      </c>
      <c r="CO24" s="100">
        <v>3672</v>
      </c>
      <c r="CP24" s="100">
        <v>12</v>
      </c>
      <c r="CQ24" s="100">
        <v>4406.3999999999996</v>
      </c>
      <c r="CR24" s="100">
        <v>12</v>
      </c>
      <c r="CS24" s="100">
        <v>4406.3999999999996</v>
      </c>
      <c r="CT24" s="100">
        <v>11</v>
      </c>
      <c r="CU24" s="100">
        <v>4039.2</v>
      </c>
    </row>
    <row r="25" spans="2:99">
      <c r="C25" s="99" t="s">
        <v>191</v>
      </c>
      <c r="D25" s="100">
        <v>9</v>
      </c>
      <c r="E25" s="100">
        <v>4773.5999999999995</v>
      </c>
      <c r="F25" s="100">
        <v>9</v>
      </c>
      <c r="G25" s="100">
        <v>4773.5999999999995</v>
      </c>
      <c r="H25" s="100">
        <v>9</v>
      </c>
      <c r="I25" s="100">
        <v>4773.5999999999995</v>
      </c>
      <c r="J25" s="100">
        <v>6</v>
      </c>
      <c r="K25" s="100">
        <v>3182.3999999999996</v>
      </c>
      <c r="L25" s="100">
        <v>12</v>
      </c>
      <c r="M25" s="100">
        <v>6364.7999999999993</v>
      </c>
      <c r="N25" s="100">
        <v>11</v>
      </c>
      <c r="O25" s="100">
        <v>5834.4</v>
      </c>
      <c r="P25" s="100">
        <v>8</v>
      </c>
      <c r="Q25" s="100">
        <v>4243.2</v>
      </c>
      <c r="R25" s="100">
        <v>7</v>
      </c>
      <c r="S25" s="100">
        <v>3712.7999999999997</v>
      </c>
      <c r="T25" s="100">
        <v>9</v>
      </c>
      <c r="U25" s="100">
        <v>4773.5999999999995</v>
      </c>
      <c r="V25" s="100">
        <v>8</v>
      </c>
      <c r="W25" s="100">
        <v>4243.2</v>
      </c>
      <c r="X25" s="100">
        <v>7</v>
      </c>
      <c r="Y25" s="100">
        <v>3712.7999999999997</v>
      </c>
      <c r="Z25" s="100">
        <v>11</v>
      </c>
      <c r="AA25" s="100">
        <v>5834.4</v>
      </c>
      <c r="AB25" s="100">
        <v>8</v>
      </c>
      <c r="AC25" s="100">
        <v>4243.2</v>
      </c>
      <c r="AD25" s="100">
        <v>10</v>
      </c>
      <c r="AE25" s="100">
        <v>5304</v>
      </c>
      <c r="AF25" s="100">
        <v>10</v>
      </c>
      <c r="AG25" s="100">
        <v>5304</v>
      </c>
      <c r="AH25" s="100">
        <v>6</v>
      </c>
      <c r="AI25" s="100">
        <v>3182.3999999999996</v>
      </c>
      <c r="AJ25" s="100">
        <v>9</v>
      </c>
      <c r="AK25" s="100">
        <v>4773.5999999999995</v>
      </c>
      <c r="AL25" s="100">
        <v>9</v>
      </c>
      <c r="AM25" s="100">
        <v>4773.5999999999995</v>
      </c>
      <c r="AN25" s="100">
        <v>11</v>
      </c>
      <c r="AO25" s="100">
        <v>5834.4</v>
      </c>
      <c r="AP25" s="100">
        <v>7</v>
      </c>
      <c r="AQ25" s="100">
        <v>3712.7999999999997</v>
      </c>
      <c r="AR25" s="100">
        <v>7</v>
      </c>
      <c r="AS25" s="100">
        <v>3712.7999999999997</v>
      </c>
      <c r="AT25" s="100">
        <v>10</v>
      </c>
      <c r="AU25" s="100">
        <v>5304</v>
      </c>
      <c r="AV25" s="100">
        <v>9</v>
      </c>
      <c r="AW25" s="100">
        <v>4773.5999999999995</v>
      </c>
      <c r="AX25" s="100">
        <v>11</v>
      </c>
      <c r="AY25" s="100">
        <v>5834.4</v>
      </c>
      <c r="AZ25" s="100">
        <v>10</v>
      </c>
      <c r="BA25" s="100">
        <v>5304</v>
      </c>
      <c r="BB25" s="100">
        <v>7</v>
      </c>
      <c r="BC25" s="100">
        <v>3712.7999999999997</v>
      </c>
      <c r="BD25" s="100">
        <v>8</v>
      </c>
      <c r="BE25" s="100">
        <v>4243.2</v>
      </c>
      <c r="BF25" s="100">
        <v>9</v>
      </c>
      <c r="BG25" s="100">
        <v>4773.5999999999995</v>
      </c>
      <c r="BH25" s="100">
        <v>12</v>
      </c>
      <c r="BI25" s="100">
        <v>6364.7999999999993</v>
      </c>
      <c r="BJ25" s="100">
        <v>10</v>
      </c>
      <c r="BK25" s="100">
        <v>5304</v>
      </c>
      <c r="BL25" s="100">
        <v>12</v>
      </c>
      <c r="BM25" s="100">
        <v>6364.7999999999993</v>
      </c>
      <c r="BN25" s="100">
        <v>12</v>
      </c>
      <c r="BO25" s="100">
        <v>6364.7999999999993</v>
      </c>
      <c r="BP25" s="100">
        <v>10</v>
      </c>
      <c r="BQ25" s="100">
        <v>5304</v>
      </c>
      <c r="BR25" s="100">
        <v>12</v>
      </c>
      <c r="BS25" s="100">
        <v>6364.7999999999993</v>
      </c>
      <c r="BT25" s="100">
        <v>13</v>
      </c>
      <c r="BU25" s="100">
        <v>6895.2</v>
      </c>
      <c r="BV25" s="100">
        <v>8</v>
      </c>
      <c r="BW25" s="100">
        <v>4243.2</v>
      </c>
      <c r="BX25" s="100">
        <v>7</v>
      </c>
      <c r="BY25" s="100">
        <v>3712.7999999999997</v>
      </c>
      <c r="BZ25" s="100">
        <v>10</v>
      </c>
      <c r="CA25" s="100">
        <v>5304</v>
      </c>
      <c r="CB25" s="100">
        <v>12</v>
      </c>
      <c r="CC25" s="100">
        <v>6364.7999999999993</v>
      </c>
      <c r="CD25" s="100">
        <v>9</v>
      </c>
      <c r="CE25" s="100">
        <v>4773.5999999999995</v>
      </c>
      <c r="CF25" s="100">
        <v>13</v>
      </c>
      <c r="CG25" s="100">
        <v>6895.2</v>
      </c>
      <c r="CH25" s="100">
        <v>12</v>
      </c>
      <c r="CI25" s="100">
        <v>6364.7999999999993</v>
      </c>
      <c r="CJ25" s="100">
        <v>10</v>
      </c>
      <c r="CK25" s="100">
        <v>5304</v>
      </c>
      <c r="CL25" s="100">
        <v>9</v>
      </c>
      <c r="CM25" s="100">
        <v>4773.5999999999995</v>
      </c>
      <c r="CN25" s="100">
        <v>10</v>
      </c>
      <c r="CO25" s="100">
        <v>5304</v>
      </c>
      <c r="CP25" s="100">
        <v>12</v>
      </c>
      <c r="CQ25" s="100">
        <v>6364.7999999999993</v>
      </c>
      <c r="CR25" s="100">
        <v>11</v>
      </c>
      <c r="CS25" s="100">
        <v>5834.4</v>
      </c>
      <c r="CT25" s="100">
        <v>11</v>
      </c>
      <c r="CU25" s="100">
        <v>5834.4</v>
      </c>
    </row>
    <row r="26" spans="2:99">
      <c r="C26" s="99" t="s">
        <v>192</v>
      </c>
      <c r="D26" s="100">
        <v>8</v>
      </c>
      <c r="E26" s="100">
        <v>3888</v>
      </c>
      <c r="F26" s="100">
        <v>8</v>
      </c>
      <c r="G26" s="100">
        <v>3888</v>
      </c>
      <c r="H26" s="100">
        <v>8</v>
      </c>
      <c r="I26" s="100">
        <v>3888</v>
      </c>
      <c r="J26" s="100">
        <v>6</v>
      </c>
      <c r="K26" s="100">
        <v>2916</v>
      </c>
      <c r="L26" s="100">
        <v>12</v>
      </c>
      <c r="M26" s="100">
        <v>5832</v>
      </c>
      <c r="N26" s="100">
        <v>10</v>
      </c>
      <c r="O26" s="100">
        <v>4860</v>
      </c>
      <c r="P26" s="100">
        <v>8</v>
      </c>
      <c r="Q26" s="100">
        <v>3888</v>
      </c>
      <c r="R26" s="100">
        <v>6</v>
      </c>
      <c r="S26" s="100">
        <v>2916</v>
      </c>
      <c r="T26" s="100">
        <v>9</v>
      </c>
      <c r="U26" s="100">
        <v>4374</v>
      </c>
      <c r="V26" s="100">
        <v>8</v>
      </c>
      <c r="W26" s="100">
        <v>3888</v>
      </c>
      <c r="X26" s="100">
        <v>8</v>
      </c>
      <c r="Y26" s="100">
        <v>3888</v>
      </c>
      <c r="Z26" s="100">
        <v>11</v>
      </c>
      <c r="AA26" s="100">
        <v>5346</v>
      </c>
      <c r="AB26" s="100">
        <v>8</v>
      </c>
      <c r="AC26" s="100">
        <v>3888</v>
      </c>
      <c r="AD26" s="100">
        <v>9</v>
      </c>
      <c r="AE26" s="100">
        <v>4374</v>
      </c>
      <c r="AF26" s="100">
        <v>10</v>
      </c>
      <c r="AG26" s="100">
        <v>4860</v>
      </c>
      <c r="AH26" s="100">
        <v>7</v>
      </c>
      <c r="AI26" s="100">
        <v>3402</v>
      </c>
      <c r="AJ26" s="100">
        <v>10</v>
      </c>
      <c r="AK26" s="100">
        <v>4860</v>
      </c>
      <c r="AL26" s="100">
        <v>9</v>
      </c>
      <c r="AM26" s="100">
        <v>4374</v>
      </c>
      <c r="AN26" s="100">
        <v>13</v>
      </c>
      <c r="AO26" s="100">
        <v>6318</v>
      </c>
      <c r="AP26" s="100">
        <v>8</v>
      </c>
      <c r="AQ26" s="100">
        <v>3888</v>
      </c>
      <c r="AR26" s="100">
        <v>6</v>
      </c>
      <c r="AS26" s="100">
        <v>2916</v>
      </c>
      <c r="AT26" s="100">
        <v>10</v>
      </c>
      <c r="AU26" s="100">
        <v>4860</v>
      </c>
      <c r="AV26" s="100">
        <v>10</v>
      </c>
      <c r="AW26" s="100">
        <v>4860</v>
      </c>
      <c r="AX26" s="100">
        <v>10</v>
      </c>
      <c r="AY26" s="100">
        <v>4860</v>
      </c>
      <c r="AZ26" s="100">
        <v>10</v>
      </c>
      <c r="BA26" s="100">
        <v>4860</v>
      </c>
      <c r="BB26" s="100">
        <v>7</v>
      </c>
      <c r="BC26" s="100">
        <v>3402</v>
      </c>
      <c r="BD26" s="100">
        <v>8</v>
      </c>
      <c r="BE26" s="100">
        <v>3888</v>
      </c>
      <c r="BF26" s="100">
        <v>11</v>
      </c>
      <c r="BG26" s="100">
        <v>5346</v>
      </c>
      <c r="BH26" s="100">
        <v>12</v>
      </c>
      <c r="BI26" s="100">
        <v>5832</v>
      </c>
      <c r="BJ26" s="100">
        <v>11</v>
      </c>
      <c r="BK26" s="100">
        <v>5346</v>
      </c>
      <c r="BL26" s="100">
        <v>11</v>
      </c>
      <c r="BM26" s="100">
        <v>5346</v>
      </c>
      <c r="BN26" s="100">
        <v>13</v>
      </c>
      <c r="BO26" s="100">
        <v>6318</v>
      </c>
      <c r="BP26" s="100">
        <v>9</v>
      </c>
      <c r="BQ26" s="100">
        <v>4374</v>
      </c>
      <c r="BR26" s="100">
        <v>13</v>
      </c>
      <c r="BS26" s="100">
        <v>6318</v>
      </c>
      <c r="BT26" s="100">
        <v>14</v>
      </c>
      <c r="BU26" s="100">
        <v>6804</v>
      </c>
      <c r="BV26" s="100">
        <v>8</v>
      </c>
      <c r="BW26" s="100">
        <v>3888</v>
      </c>
      <c r="BX26" s="100">
        <v>6</v>
      </c>
      <c r="BY26" s="100">
        <v>2916</v>
      </c>
      <c r="BZ26" s="100">
        <v>11</v>
      </c>
      <c r="CA26" s="100">
        <v>5346</v>
      </c>
      <c r="CB26" s="100">
        <v>13</v>
      </c>
      <c r="CC26" s="100">
        <v>6318</v>
      </c>
      <c r="CD26" s="100">
        <v>9</v>
      </c>
      <c r="CE26" s="100">
        <v>4374</v>
      </c>
      <c r="CF26" s="100">
        <v>13</v>
      </c>
      <c r="CG26" s="100">
        <v>6318</v>
      </c>
      <c r="CH26" s="100">
        <v>11</v>
      </c>
      <c r="CI26" s="100">
        <v>5346</v>
      </c>
      <c r="CJ26" s="100">
        <v>11</v>
      </c>
      <c r="CK26" s="100">
        <v>5346</v>
      </c>
      <c r="CL26" s="100">
        <v>9</v>
      </c>
      <c r="CM26" s="100">
        <v>4374</v>
      </c>
      <c r="CN26" s="100">
        <v>10</v>
      </c>
      <c r="CO26" s="100">
        <v>4860</v>
      </c>
      <c r="CP26" s="100">
        <v>11</v>
      </c>
      <c r="CQ26" s="100">
        <v>5346</v>
      </c>
      <c r="CR26" s="100">
        <v>10</v>
      </c>
      <c r="CS26" s="100">
        <v>4860</v>
      </c>
      <c r="CT26" s="100">
        <v>10</v>
      </c>
      <c r="CU26" s="100">
        <v>4860</v>
      </c>
    </row>
    <row r="27" spans="2:99">
      <c r="C27" s="99" t="s">
        <v>193</v>
      </c>
      <c r="D27" s="100">
        <v>9</v>
      </c>
      <c r="E27" s="100">
        <v>3844.7999999999997</v>
      </c>
      <c r="F27" s="100">
        <v>8</v>
      </c>
      <c r="G27" s="100">
        <v>3417.6</v>
      </c>
      <c r="H27" s="100">
        <v>9</v>
      </c>
      <c r="I27" s="100">
        <v>3844.7999999999997</v>
      </c>
      <c r="J27" s="100">
        <v>6</v>
      </c>
      <c r="K27" s="100">
        <v>2563.1999999999998</v>
      </c>
      <c r="L27" s="100">
        <v>12</v>
      </c>
      <c r="M27" s="100">
        <v>5126.3999999999996</v>
      </c>
      <c r="N27" s="100">
        <v>9</v>
      </c>
      <c r="O27" s="100">
        <v>3844.7999999999997</v>
      </c>
      <c r="P27" s="100">
        <v>8</v>
      </c>
      <c r="Q27" s="100">
        <v>3417.6</v>
      </c>
      <c r="R27" s="100">
        <v>7</v>
      </c>
      <c r="S27" s="100">
        <v>2990.4</v>
      </c>
      <c r="T27" s="100">
        <v>8</v>
      </c>
      <c r="U27" s="100">
        <v>3417.6</v>
      </c>
      <c r="V27" s="100">
        <v>8</v>
      </c>
      <c r="W27" s="100">
        <v>3417.6</v>
      </c>
      <c r="X27" s="100">
        <v>8</v>
      </c>
      <c r="Y27" s="100">
        <v>3417.6</v>
      </c>
      <c r="Z27" s="100">
        <v>11</v>
      </c>
      <c r="AA27" s="100">
        <v>4699.2</v>
      </c>
      <c r="AB27" s="100">
        <v>8</v>
      </c>
      <c r="AC27" s="100">
        <v>3417.6</v>
      </c>
      <c r="AD27" s="100">
        <v>9</v>
      </c>
      <c r="AE27" s="100">
        <v>3844.7999999999997</v>
      </c>
      <c r="AF27" s="100">
        <v>11</v>
      </c>
      <c r="AG27" s="100">
        <v>4699.2</v>
      </c>
      <c r="AH27" s="100">
        <v>7</v>
      </c>
      <c r="AI27" s="100">
        <v>2990.4</v>
      </c>
      <c r="AJ27" s="100">
        <v>9</v>
      </c>
      <c r="AK27" s="100">
        <v>3844.7999999999997</v>
      </c>
      <c r="AL27" s="100">
        <v>8</v>
      </c>
      <c r="AM27" s="100">
        <v>3417.6</v>
      </c>
      <c r="AN27" s="100">
        <v>12</v>
      </c>
      <c r="AO27" s="100">
        <v>5126.3999999999996</v>
      </c>
      <c r="AP27" s="100">
        <v>8</v>
      </c>
      <c r="AQ27" s="100">
        <v>3417.6</v>
      </c>
      <c r="AR27" s="100">
        <v>7</v>
      </c>
      <c r="AS27" s="100">
        <v>2990.4</v>
      </c>
      <c r="AT27" s="100">
        <v>10</v>
      </c>
      <c r="AU27" s="100">
        <v>4272</v>
      </c>
      <c r="AV27" s="100">
        <v>9</v>
      </c>
      <c r="AW27" s="100">
        <v>3844.7999999999997</v>
      </c>
      <c r="AX27" s="100">
        <v>10</v>
      </c>
      <c r="AY27" s="100">
        <v>4272</v>
      </c>
      <c r="AZ27" s="100">
        <v>11</v>
      </c>
      <c r="BA27" s="100">
        <v>4699.2</v>
      </c>
      <c r="BB27" s="100">
        <v>7</v>
      </c>
      <c r="BC27" s="100">
        <v>2990.4</v>
      </c>
      <c r="BD27" s="100">
        <v>8</v>
      </c>
      <c r="BE27" s="100">
        <v>3417.6</v>
      </c>
      <c r="BF27" s="100">
        <v>10</v>
      </c>
      <c r="BG27" s="100">
        <v>4272</v>
      </c>
      <c r="BH27" s="100">
        <v>12</v>
      </c>
      <c r="BI27" s="100">
        <v>5126.3999999999996</v>
      </c>
      <c r="BJ27" s="100">
        <v>11</v>
      </c>
      <c r="BK27" s="100">
        <v>4699.2</v>
      </c>
      <c r="BL27" s="100">
        <v>11</v>
      </c>
      <c r="BM27" s="100">
        <v>4699.2</v>
      </c>
      <c r="BN27" s="100">
        <v>13</v>
      </c>
      <c r="BO27" s="100">
        <v>5553.5999999999995</v>
      </c>
      <c r="BP27" s="100">
        <v>11</v>
      </c>
      <c r="BQ27" s="100">
        <v>4699.2</v>
      </c>
      <c r="BR27" s="100">
        <v>13</v>
      </c>
      <c r="BS27" s="100">
        <v>5553.5999999999995</v>
      </c>
      <c r="BT27" s="100">
        <v>13</v>
      </c>
      <c r="BU27" s="100">
        <v>5553.5999999999995</v>
      </c>
      <c r="BV27" s="100">
        <v>8</v>
      </c>
      <c r="BW27" s="100">
        <v>3417.6</v>
      </c>
      <c r="BX27" s="100">
        <v>7</v>
      </c>
      <c r="BY27" s="100">
        <v>2990.4</v>
      </c>
      <c r="BZ27" s="100">
        <v>10</v>
      </c>
      <c r="CA27" s="100">
        <v>4272</v>
      </c>
      <c r="CB27" s="100">
        <v>13</v>
      </c>
      <c r="CC27" s="100">
        <v>5553.5999999999995</v>
      </c>
      <c r="CD27" s="100">
        <v>9</v>
      </c>
      <c r="CE27" s="100">
        <v>3844.7999999999997</v>
      </c>
      <c r="CF27" s="100">
        <v>14</v>
      </c>
      <c r="CG27" s="100">
        <v>5980.8</v>
      </c>
      <c r="CH27" s="100">
        <v>12</v>
      </c>
      <c r="CI27" s="100">
        <v>5126.3999999999996</v>
      </c>
      <c r="CJ27" s="100">
        <v>10</v>
      </c>
      <c r="CK27" s="100">
        <v>4272</v>
      </c>
      <c r="CL27" s="100">
        <v>10</v>
      </c>
      <c r="CM27" s="100">
        <v>4272</v>
      </c>
      <c r="CN27" s="100">
        <v>11</v>
      </c>
      <c r="CO27" s="100">
        <v>4699.2</v>
      </c>
      <c r="CP27" s="100">
        <v>11</v>
      </c>
      <c r="CQ27" s="100">
        <v>4699.2</v>
      </c>
      <c r="CR27" s="100">
        <v>10</v>
      </c>
      <c r="CS27" s="100">
        <v>4272</v>
      </c>
      <c r="CT27" s="100">
        <v>10</v>
      </c>
      <c r="CU27" s="100">
        <v>4272</v>
      </c>
    </row>
    <row r="28" spans="2:99">
      <c r="C28" s="99" t="s">
        <v>194</v>
      </c>
      <c r="D28" s="100">
        <v>9</v>
      </c>
      <c r="E28" s="100">
        <v>6642</v>
      </c>
      <c r="F28" s="100">
        <v>8</v>
      </c>
      <c r="G28" s="100">
        <v>5904</v>
      </c>
      <c r="H28" s="100">
        <v>9</v>
      </c>
      <c r="I28" s="100">
        <v>6642</v>
      </c>
      <c r="J28" s="100">
        <v>6</v>
      </c>
      <c r="K28" s="100">
        <v>4428</v>
      </c>
      <c r="L28" s="100">
        <v>11</v>
      </c>
      <c r="M28" s="100">
        <v>8118</v>
      </c>
      <c r="N28" s="100">
        <v>11</v>
      </c>
      <c r="O28" s="100">
        <v>8118</v>
      </c>
      <c r="P28" s="100">
        <v>8</v>
      </c>
      <c r="Q28" s="100">
        <v>5904</v>
      </c>
      <c r="R28" s="100">
        <v>6</v>
      </c>
      <c r="S28" s="100">
        <v>4428</v>
      </c>
      <c r="T28" s="100">
        <v>9</v>
      </c>
      <c r="U28" s="100">
        <v>6642</v>
      </c>
      <c r="V28" s="100">
        <v>9</v>
      </c>
      <c r="W28" s="100">
        <v>6642</v>
      </c>
      <c r="X28" s="100">
        <v>7</v>
      </c>
      <c r="Y28" s="100">
        <v>5166</v>
      </c>
      <c r="Z28" s="100">
        <v>10</v>
      </c>
      <c r="AA28" s="100">
        <v>7380</v>
      </c>
      <c r="AB28" s="100">
        <v>9</v>
      </c>
      <c r="AC28" s="100">
        <v>6642</v>
      </c>
      <c r="AD28" s="100">
        <v>10</v>
      </c>
      <c r="AE28" s="100">
        <v>7380</v>
      </c>
      <c r="AF28" s="100">
        <v>10</v>
      </c>
      <c r="AG28" s="100">
        <v>7380</v>
      </c>
      <c r="AH28" s="100">
        <v>6</v>
      </c>
      <c r="AI28" s="100">
        <v>4428</v>
      </c>
      <c r="AJ28" s="100">
        <v>9</v>
      </c>
      <c r="AK28" s="100">
        <v>6642</v>
      </c>
      <c r="AL28" s="100">
        <v>8</v>
      </c>
      <c r="AM28" s="100">
        <v>5904</v>
      </c>
      <c r="AN28" s="100">
        <v>12</v>
      </c>
      <c r="AO28" s="100">
        <v>8856</v>
      </c>
      <c r="AP28" s="100">
        <v>7</v>
      </c>
      <c r="AQ28" s="100">
        <v>5166</v>
      </c>
      <c r="AR28" s="100">
        <v>7</v>
      </c>
      <c r="AS28" s="100">
        <v>5166</v>
      </c>
      <c r="AT28" s="100">
        <v>10</v>
      </c>
      <c r="AU28" s="100">
        <v>7380</v>
      </c>
      <c r="AV28" s="100">
        <v>9</v>
      </c>
      <c r="AW28" s="100">
        <v>6642</v>
      </c>
      <c r="AX28" s="100">
        <v>11</v>
      </c>
      <c r="AY28" s="100">
        <v>8118</v>
      </c>
      <c r="AZ28" s="100">
        <v>10</v>
      </c>
      <c r="BA28" s="100">
        <v>7380</v>
      </c>
      <c r="BB28" s="100">
        <v>7</v>
      </c>
      <c r="BC28" s="100">
        <v>5166</v>
      </c>
      <c r="BD28" s="100">
        <v>8</v>
      </c>
      <c r="BE28" s="100">
        <v>5904</v>
      </c>
      <c r="BF28" s="100">
        <v>10</v>
      </c>
      <c r="BG28" s="100">
        <v>7380</v>
      </c>
      <c r="BH28" s="100">
        <v>10</v>
      </c>
      <c r="BI28" s="100">
        <v>7380</v>
      </c>
      <c r="BJ28" s="100">
        <v>10</v>
      </c>
      <c r="BK28" s="100">
        <v>7380</v>
      </c>
      <c r="BL28" s="100">
        <v>12</v>
      </c>
      <c r="BM28" s="100">
        <v>8856</v>
      </c>
      <c r="BN28" s="100">
        <v>12</v>
      </c>
      <c r="BO28" s="100">
        <v>8856</v>
      </c>
      <c r="BP28" s="100">
        <v>10</v>
      </c>
      <c r="BQ28" s="100">
        <v>7380</v>
      </c>
      <c r="BR28" s="100">
        <v>13</v>
      </c>
      <c r="BS28" s="100">
        <v>9594</v>
      </c>
      <c r="BT28" s="100">
        <v>14</v>
      </c>
      <c r="BU28" s="100">
        <v>10332</v>
      </c>
      <c r="BV28" s="100">
        <v>9</v>
      </c>
      <c r="BW28" s="100">
        <v>6642</v>
      </c>
      <c r="BX28" s="100">
        <v>6</v>
      </c>
      <c r="BY28" s="100">
        <v>4428</v>
      </c>
      <c r="BZ28" s="100">
        <v>11</v>
      </c>
      <c r="CA28" s="100">
        <v>8118</v>
      </c>
      <c r="CB28" s="100">
        <v>12</v>
      </c>
      <c r="CC28" s="100">
        <v>8856</v>
      </c>
      <c r="CD28" s="100">
        <v>9</v>
      </c>
      <c r="CE28" s="100">
        <v>6642</v>
      </c>
      <c r="CF28" s="100">
        <v>14</v>
      </c>
      <c r="CG28" s="100">
        <v>10332</v>
      </c>
      <c r="CH28" s="100">
        <v>13</v>
      </c>
      <c r="CI28" s="100">
        <v>9594</v>
      </c>
      <c r="CJ28" s="100">
        <v>11</v>
      </c>
      <c r="CK28" s="100">
        <v>8118</v>
      </c>
      <c r="CL28" s="100">
        <v>10</v>
      </c>
      <c r="CM28" s="100">
        <v>7380</v>
      </c>
      <c r="CN28" s="100">
        <v>10</v>
      </c>
      <c r="CO28" s="100">
        <v>7380</v>
      </c>
      <c r="CP28" s="100">
        <v>10</v>
      </c>
      <c r="CQ28" s="100">
        <v>7380</v>
      </c>
      <c r="CR28" s="100">
        <v>11</v>
      </c>
      <c r="CS28" s="100">
        <v>8118</v>
      </c>
      <c r="CT28" s="100">
        <v>10</v>
      </c>
      <c r="CU28" s="100">
        <v>7380</v>
      </c>
    </row>
    <row r="29" spans="2:99">
      <c r="C29" s="99" t="s">
        <v>195</v>
      </c>
      <c r="D29" s="100">
        <v>8</v>
      </c>
      <c r="E29" s="100">
        <v>2707.2</v>
      </c>
      <c r="F29" s="100">
        <v>8</v>
      </c>
      <c r="G29" s="100">
        <v>2707.2</v>
      </c>
      <c r="H29" s="100">
        <v>10</v>
      </c>
      <c r="I29" s="100">
        <v>3384</v>
      </c>
      <c r="J29" s="100">
        <v>6</v>
      </c>
      <c r="K29" s="100">
        <v>2030.3999999999999</v>
      </c>
      <c r="L29" s="100">
        <v>10</v>
      </c>
      <c r="M29" s="100">
        <v>3384</v>
      </c>
      <c r="N29" s="100">
        <v>10</v>
      </c>
      <c r="O29" s="100">
        <v>3384</v>
      </c>
      <c r="P29" s="100">
        <v>9</v>
      </c>
      <c r="Q29" s="100">
        <v>3045.6</v>
      </c>
      <c r="R29" s="100">
        <v>6</v>
      </c>
      <c r="S29" s="100">
        <v>2030.3999999999999</v>
      </c>
      <c r="T29" s="100">
        <v>9</v>
      </c>
      <c r="U29" s="100">
        <v>3045.6</v>
      </c>
      <c r="V29" s="100">
        <v>9</v>
      </c>
      <c r="W29" s="100">
        <v>3045.6</v>
      </c>
      <c r="X29" s="100">
        <v>8</v>
      </c>
      <c r="Y29" s="100">
        <v>2707.2</v>
      </c>
      <c r="Z29" s="100">
        <v>11</v>
      </c>
      <c r="AA29" s="100">
        <v>3722.3999999999996</v>
      </c>
      <c r="AB29" s="100">
        <v>9</v>
      </c>
      <c r="AC29" s="100">
        <v>3045.6</v>
      </c>
      <c r="AD29" s="100">
        <v>9</v>
      </c>
      <c r="AE29" s="100">
        <v>3045.6</v>
      </c>
      <c r="AF29" s="100">
        <v>11</v>
      </c>
      <c r="AG29" s="100">
        <v>3722.3999999999996</v>
      </c>
      <c r="AH29" s="100">
        <v>6</v>
      </c>
      <c r="AI29" s="100">
        <v>2030.3999999999999</v>
      </c>
      <c r="AJ29" s="100">
        <v>9</v>
      </c>
      <c r="AK29" s="100">
        <v>3045.6</v>
      </c>
      <c r="AL29" s="100">
        <v>8</v>
      </c>
      <c r="AM29" s="100">
        <v>2707.2</v>
      </c>
      <c r="AN29" s="100">
        <v>14</v>
      </c>
      <c r="AO29" s="100">
        <v>4737.5999999999995</v>
      </c>
      <c r="AP29" s="100">
        <v>8</v>
      </c>
      <c r="AQ29" s="100">
        <v>2707.2</v>
      </c>
      <c r="AR29" s="100">
        <v>6</v>
      </c>
      <c r="AS29" s="100">
        <v>2030.3999999999999</v>
      </c>
      <c r="AT29" s="100">
        <v>10</v>
      </c>
      <c r="AU29" s="100">
        <v>3384</v>
      </c>
      <c r="AV29" s="100">
        <v>10</v>
      </c>
      <c r="AW29" s="100">
        <v>3384</v>
      </c>
      <c r="AX29" s="100">
        <v>11</v>
      </c>
      <c r="AY29" s="100">
        <v>3722.3999999999996</v>
      </c>
      <c r="AZ29" s="100">
        <v>9</v>
      </c>
      <c r="BA29" s="100">
        <v>3045.6</v>
      </c>
      <c r="BB29" s="100">
        <v>7</v>
      </c>
      <c r="BC29" s="100">
        <v>2368.7999999999997</v>
      </c>
      <c r="BD29" s="100">
        <v>8</v>
      </c>
      <c r="BE29" s="100">
        <v>2707.2</v>
      </c>
      <c r="BF29" s="100">
        <v>10</v>
      </c>
      <c r="BG29" s="100">
        <v>3384</v>
      </c>
      <c r="BH29" s="100">
        <v>12</v>
      </c>
      <c r="BI29" s="100">
        <v>4060.7999999999997</v>
      </c>
      <c r="BJ29" s="100">
        <v>11</v>
      </c>
      <c r="BK29" s="100">
        <v>3722.3999999999996</v>
      </c>
      <c r="BL29" s="100">
        <v>12</v>
      </c>
      <c r="BM29" s="100">
        <v>4060.7999999999997</v>
      </c>
      <c r="BN29" s="100">
        <v>13</v>
      </c>
      <c r="BO29" s="100">
        <v>4399.2</v>
      </c>
      <c r="BP29" s="100">
        <v>11</v>
      </c>
      <c r="BQ29" s="100">
        <v>3722.3999999999996</v>
      </c>
      <c r="BR29" s="100">
        <v>14</v>
      </c>
      <c r="BS29" s="100">
        <v>4737.5999999999995</v>
      </c>
      <c r="BT29" s="100">
        <v>13</v>
      </c>
      <c r="BU29" s="100">
        <v>4399.2</v>
      </c>
      <c r="BV29" s="100">
        <v>8</v>
      </c>
      <c r="BW29" s="100">
        <v>2707.2</v>
      </c>
      <c r="BX29" s="100">
        <v>7</v>
      </c>
      <c r="BY29" s="100">
        <v>2368.7999999999997</v>
      </c>
      <c r="BZ29" s="100">
        <v>10</v>
      </c>
      <c r="CA29" s="100">
        <v>3384</v>
      </c>
      <c r="CB29" s="100">
        <v>13</v>
      </c>
      <c r="CC29" s="100">
        <v>4399.2</v>
      </c>
      <c r="CD29" s="100">
        <v>8</v>
      </c>
      <c r="CE29" s="100">
        <v>2707.2</v>
      </c>
      <c r="CF29" s="100">
        <v>13</v>
      </c>
      <c r="CG29" s="100">
        <v>4399.2</v>
      </c>
      <c r="CH29" s="100">
        <v>13</v>
      </c>
      <c r="CI29" s="100">
        <v>4399.2</v>
      </c>
      <c r="CJ29" s="100">
        <v>10</v>
      </c>
      <c r="CK29" s="100">
        <v>3384</v>
      </c>
      <c r="CL29" s="100">
        <v>11</v>
      </c>
      <c r="CM29" s="100">
        <v>3722.3999999999996</v>
      </c>
      <c r="CN29" s="100">
        <v>10</v>
      </c>
      <c r="CO29" s="100">
        <v>3384</v>
      </c>
      <c r="CP29" s="100">
        <v>13</v>
      </c>
      <c r="CQ29" s="100">
        <v>4399.2</v>
      </c>
      <c r="CR29" s="100">
        <v>10</v>
      </c>
      <c r="CS29" s="100">
        <v>3384</v>
      </c>
      <c r="CT29" s="100">
        <v>10</v>
      </c>
      <c r="CU29" s="100">
        <v>3384</v>
      </c>
    </row>
    <row r="30" spans="2:99">
      <c r="C30" s="99" t="s">
        <v>196</v>
      </c>
      <c r="D30" s="100">
        <v>8</v>
      </c>
      <c r="E30" s="100">
        <v>1113.5999999999999</v>
      </c>
      <c r="F30" s="100">
        <v>8</v>
      </c>
      <c r="G30" s="100">
        <v>1113.5999999999999</v>
      </c>
      <c r="H30" s="100">
        <v>9</v>
      </c>
      <c r="I30" s="100">
        <v>1252.8</v>
      </c>
      <c r="J30" s="100">
        <v>7</v>
      </c>
      <c r="K30" s="100">
        <v>974.39999999999986</v>
      </c>
      <c r="L30" s="100">
        <v>12</v>
      </c>
      <c r="M30" s="100">
        <v>1670.3999999999999</v>
      </c>
      <c r="N30" s="100">
        <v>10</v>
      </c>
      <c r="O30" s="100">
        <v>1392</v>
      </c>
      <c r="P30" s="100">
        <v>9</v>
      </c>
      <c r="Q30" s="100">
        <v>1252.8</v>
      </c>
      <c r="R30" s="100">
        <v>6</v>
      </c>
      <c r="S30" s="100">
        <v>835.19999999999993</v>
      </c>
      <c r="T30" s="100">
        <v>9</v>
      </c>
      <c r="U30" s="100">
        <v>1252.8</v>
      </c>
      <c r="V30" s="100">
        <v>8</v>
      </c>
      <c r="W30" s="100">
        <v>1113.5999999999999</v>
      </c>
      <c r="X30" s="100">
        <v>7</v>
      </c>
      <c r="Y30" s="100">
        <v>974.39999999999986</v>
      </c>
      <c r="Z30" s="100">
        <v>12</v>
      </c>
      <c r="AA30" s="100">
        <v>1670.3999999999999</v>
      </c>
      <c r="AB30" s="100">
        <v>9</v>
      </c>
      <c r="AC30" s="100">
        <v>1252.8</v>
      </c>
      <c r="AD30" s="100">
        <v>11</v>
      </c>
      <c r="AE30" s="100">
        <v>1531.1999999999998</v>
      </c>
      <c r="AF30" s="100">
        <v>11</v>
      </c>
      <c r="AG30" s="100">
        <v>1531.1999999999998</v>
      </c>
      <c r="AH30" s="100">
        <v>7</v>
      </c>
      <c r="AI30" s="100">
        <v>974.39999999999986</v>
      </c>
      <c r="AJ30" s="100">
        <v>10</v>
      </c>
      <c r="AK30" s="100">
        <v>1392</v>
      </c>
      <c r="AL30" s="100">
        <v>9</v>
      </c>
      <c r="AM30" s="100">
        <v>1252.8</v>
      </c>
      <c r="AN30" s="100">
        <v>12</v>
      </c>
      <c r="AO30" s="100">
        <v>1670.3999999999999</v>
      </c>
      <c r="AP30" s="100">
        <v>8</v>
      </c>
      <c r="AQ30" s="100">
        <v>1113.5999999999999</v>
      </c>
      <c r="AR30" s="100">
        <v>7</v>
      </c>
      <c r="AS30" s="100">
        <v>974.39999999999986</v>
      </c>
      <c r="AT30" s="100">
        <v>12</v>
      </c>
      <c r="AU30" s="100">
        <v>1670.3999999999999</v>
      </c>
      <c r="AV30" s="100">
        <v>11</v>
      </c>
      <c r="AW30" s="100">
        <v>1531.1999999999998</v>
      </c>
      <c r="AX30" s="100">
        <v>11</v>
      </c>
      <c r="AY30" s="100">
        <v>1531.1999999999998</v>
      </c>
      <c r="AZ30" s="100">
        <v>10</v>
      </c>
      <c r="BA30" s="100">
        <v>1392</v>
      </c>
      <c r="BB30" s="100">
        <v>7</v>
      </c>
      <c r="BC30" s="100">
        <v>974.39999999999986</v>
      </c>
      <c r="BD30" s="100">
        <v>8</v>
      </c>
      <c r="BE30" s="100">
        <v>1113.5999999999999</v>
      </c>
      <c r="BF30" s="100">
        <v>10</v>
      </c>
      <c r="BG30" s="100">
        <v>1392</v>
      </c>
      <c r="BH30" s="100">
        <v>12</v>
      </c>
      <c r="BI30" s="100">
        <v>1670.3999999999999</v>
      </c>
      <c r="BJ30" s="100">
        <v>10</v>
      </c>
      <c r="BK30" s="100">
        <v>1392</v>
      </c>
      <c r="BL30" s="100">
        <v>12</v>
      </c>
      <c r="BM30" s="100">
        <v>1670.3999999999999</v>
      </c>
      <c r="BN30" s="100">
        <v>12</v>
      </c>
      <c r="BO30" s="100">
        <v>1670.3999999999999</v>
      </c>
      <c r="BP30" s="100">
        <v>11</v>
      </c>
      <c r="BQ30" s="100">
        <v>1531.1999999999998</v>
      </c>
      <c r="BR30" s="100">
        <v>14</v>
      </c>
      <c r="BS30" s="100">
        <v>1948.7999999999997</v>
      </c>
      <c r="BT30" s="100">
        <v>14</v>
      </c>
      <c r="BU30" s="100">
        <v>1948.7999999999997</v>
      </c>
      <c r="BV30" s="100">
        <v>9</v>
      </c>
      <c r="BW30" s="100">
        <v>1252.8</v>
      </c>
      <c r="BX30" s="100">
        <v>6</v>
      </c>
      <c r="BY30" s="100">
        <v>835.19999999999993</v>
      </c>
      <c r="BZ30" s="100">
        <v>12</v>
      </c>
      <c r="CA30" s="100">
        <v>1670.3999999999999</v>
      </c>
      <c r="CB30" s="100">
        <v>13</v>
      </c>
      <c r="CC30" s="100">
        <v>1809.6</v>
      </c>
      <c r="CD30" s="100">
        <v>9</v>
      </c>
      <c r="CE30" s="100">
        <v>1252.8</v>
      </c>
      <c r="CF30" s="100">
        <v>13</v>
      </c>
      <c r="CG30" s="100">
        <v>1809.6</v>
      </c>
      <c r="CH30" s="100">
        <v>11</v>
      </c>
      <c r="CI30" s="100">
        <v>1531.1999999999998</v>
      </c>
      <c r="CJ30" s="100">
        <v>12</v>
      </c>
      <c r="CK30" s="100">
        <v>1670.3999999999999</v>
      </c>
      <c r="CL30" s="100">
        <v>9</v>
      </c>
      <c r="CM30" s="100">
        <v>1252.8</v>
      </c>
      <c r="CN30" s="100">
        <v>10</v>
      </c>
      <c r="CO30" s="100">
        <v>1392</v>
      </c>
      <c r="CP30" s="100">
        <v>12</v>
      </c>
      <c r="CQ30" s="100">
        <v>1670.3999999999999</v>
      </c>
      <c r="CR30" s="100">
        <v>12</v>
      </c>
      <c r="CS30" s="100">
        <v>1670.3999999999999</v>
      </c>
      <c r="CT30" s="100">
        <v>11</v>
      </c>
      <c r="CU30" s="100">
        <v>1531.1999999999998</v>
      </c>
    </row>
    <row r="31" spans="2:99">
      <c r="C31" s="99" t="s">
        <v>197</v>
      </c>
      <c r="D31" s="100">
        <v>8</v>
      </c>
      <c r="E31" s="100">
        <v>2726.4</v>
      </c>
      <c r="F31" s="100">
        <v>8</v>
      </c>
      <c r="G31" s="100">
        <v>2726.4</v>
      </c>
      <c r="H31" s="100">
        <v>9</v>
      </c>
      <c r="I31" s="100">
        <v>3067.2000000000003</v>
      </c>
      <c r="J31" s="100">
        <v>6</v>
      </c>
      <c r="K31" s="100">
        <v>2044.8000000000002</v>
      </c>
      <c r="L31" s="100">
        <v>12</v>
      </c>
      <c r="M31" s="100">
        <v>4089.6000000000004</v>
      </c>
      <c r="N31" s="100">
        <v>10</v>
      </c>
      <c r="O31" s="100">
        <v>3408</v>
      </c>
      <c r="P31" s="100">
        <v>9</v>
      </c>
      <c r="Q31" s="100">
        <v>3067.2000000000003</v>
      </c>
      <c r="R31" s="100">
        <v>6</v>
      </c>
      <c r="S31" s="100">
        <v>2044.8000000000002</v>
      </c>
      <c r="T31" s="100">
        <v>9</v>
      </c>
      <c r="U31" s="100">
        <v>3067.2000000000003</v>
      </c>
      <c r="V31" s="100">
        <v>9</v>
      </c>
      <c r="W31" s="100">
        <v>3067.2000000000003</v>
      </c>
      <c r="X31" s="100">
        <v>7</v>
      </c>
      <c r="Y31" s="100">
        <v>2385.6</v>
      </c>
      <c r="Z31" s="100">
        <v>12</v>
      </c>
      <c r="AA31" s="100">
        <v>4089.6000000000004</v>
      </c>
      <c r="AB31" s="100">
        <v>9</v>
      </c>
      <c r="AC31" s="100">
        <v>3067.2000000000003</v>
      </c>
      <c r="AD31" s="100">
        <v>9</v>
      </c>
      <c r="AE31" s="100">
        <v>3067.2000000000003</v>
      </c>
      <c r="AF31" s="100">
        <v>10</v>
      </c>
      <c r="AG31" s="100">
        <v>3408</v>
      </c>
      <c r="AH31" s="100">
        <v>6</v>
      </c>
      <c r="AI31" s="100">
        <v>2044.8000000000002</v>
      </c>
      <c r="AJ31" s="100">
        <v>10</v>
      </c>
      <c r="AK31" s="100">
        <v>3408</v>
      </c>
      <c r="AL31" s="100">
        <v>9</v>
      </c>
      <c r="AM31" s="100">
        <v>3067.2000000000003</v>
      </c>
      <c r="AN31" s="100">
        <v>13</v>
      </c>
      <c r="AO31" s="100">
        <v>4430.4000000000005</v>
      </c>
      <c r="AP31" s="100">
        <v>8</v>
      </c>
      <c r="AQ31" s="100">
        <v>2726.4</v>
      </c>
      <c r="AR31" s="100">
        <v>7</v>
      </c>
      <c r="AS31" s="100">
        <v>2385.6</v>
      </c>
      <c r="AT31" s="100">
        <v>11</v>
      </c>
      <c r="AU31" s="100">
        <v>3748.8</v>
      </c>
      <c r="AV31" s="100">
        <v>10</v>
      </c>
      <c r="AW31" s="100">
        <v>3408</v>
      </c>
      <c r="AX31" s="100">
        <v>10</v>
      </c>
      <c r="AY31" s="100">
        <v>3408</v>
      </c>
      <c r="AZ31" s="100">
        <v>11</v>
      </c>
      <c r="BA31" s="100">
        <v>3748.8</v>
      </c>
      <c r="BB31" s="100">
        <v>7</v>
      </c>
      <c r="BC31" s="100">
        <v>2385.6</v>
      </c>
      <c r="BD31" s="100">
        <v>7</v>
      </c>
      <c r="BE31" s="100">
        <v>2385.6</v>
      </c>
      <c r="BF31" s="100">
        <v>11</v>
      </c>
      <c r="BG31" s="100">
        <v>3748.8</v>
      </c>
      <c r="BH31" s="100">
        <v>13</v>
      </c>
      <c r="BI31" s="100">
        <v>4430.4000000000005</v>
      </c>
      <c r="BJ31" s="100">
        <v>11</v>
      </c>
      <c r="BK31" s="100">
        <v>3748.8</v>
      </c>
      <c r="BL31" s="100">
        <v>12</v>
      </c>
      <c r="BM31" s="100">
        <v>4089.6000000000004</v>
      </c>
      <c r="BN31" s="100">
        <v>12</v>
      </c>
      <c r="BO31" s="100">
        <v>4089.6000000000004</v>
      </c>
      <c r="BP31" s="100">
        <v>10</v>
      </c>
      <c r="BQ31" s="100">
        <v>3408</v>
      </c>
      <c r="BR31" s="100">
        <v>13</v>
      </c>
      <c r="BS31" s="100">
        <v>4430.4000000000005</v>
      </c>
      <c r="BT31" s="100">
        <v>12</v>
      </c>
      <c r="BU31" s="100">
        <v>4089.6000000000004</v>
      </c>
      <c r="BV31" s="100">
        <v>8</v>
      </c>
      <c r="BW31" s="100">
        <v>2726.4</v>
      </c>
      <c r="BX31" s="100">
        <v>7</v>
      </c>
      <c r="BY31" s="100">
        <v>2385.6</v>
      </c>
      <c r="BZ31" s="100">
        <v>11</v>
      </c>
      <c r="CA31" s="100">
        <v>3748.8</v>
      </c>
      <c r="CB31" s="100">
        <v>12</v>
      </c>
      <c r="CC31" s="100">
        <v>4089.6000000000004</v>
      </c>
      <c r="CD31" s="100">
        <v>9</v>
      </c>
      <c r="CE31" s="100">
        <v>3067.2000000000003</v>
      </c>
      <c r="CF31" s="100">
        <v>13</v>
      </c>
      <c r="CG31" s="100">
        <v>4430.4000000000005</v>
      </c>
      <c r="CH31" s="100">
        <v>12</v>
      </c>
      <c r="CI31" s="100">
        <v>4089.6000000000004</v>
      </c>
      <c r="CJ31" s="100">
        <v>12</v>
      </c>
      <c r="CK31" s="100">
        <v>4089.6000000000004</v>
      </c>
      <c r="CL31" s="100">
        <v>9</v>
      </c>
      <c r="CM31" s="100">
        <v>3067.2000000000003</v>
      </c>
      <c r="CN31" s="100">
        <v>10</v>
      </c>
      <c r="CO31" s="100">
        <v>3408</v>
      </c>
      <c r="CP31" s="100">
        <v>12</v>
      </c>
      <c r="CQ31" s="100">
        <v>4089.6000000000004</v>
      </c>
      <c r="CR31" s="100">
        <v>11</v>
      </c>
      <c r="CS31" s="100">
        <v>3748.8</v>
      </c>
      <c r="CT31" s="100">
        <v>9</v>
      </c>
      <c r="CU31" s="100">
        <v>3067.2000000000003</v>
      </c>
    </row>
    <row r="32" spans="2:99">
      <c r="C32" s="99" t="s">
        <v>198</v>
      </c>
      <c r="D32" s="100">
        <v>8</v>
      </c>
      <c r="E32" s="100">
        <v>6720</v>
      </c>
      <c r="F32" s="100">
        <v>8</v>
      </c>
      <c r="G32" s="100">
        <v>6720</v>
      </c>
      <c r="H32" s="100">
        <v>10</v>
      </c>
      <c r="I32" s="100">
        <v>8400</v>
      </c>
      <c r="J32" s="100">
        <v>6</v>
      </c>
      <c r="K32" s="100">
        <v>5040</v>
      </c>
      <c r="L32" s="100">
        <v>12</v>
      </c>
      <c r="M32" s="100">
        <v>10080</v>
      </c>
      <c r="N32" s="100">
        <v>9</v>
      </c>
      <c r="O32" s="100">
        <v>7560</v>
      </c>
      <c r="P32" s="100">
        <v>8</v>
      </c>
      <c r="Q32" s="100">
        <v>6720</v>
      </c>
      <c r="R32" s="100">
        <v>6</v>
      </c>
      <c r="S32" s="100">
        <v>5040</v>
      </c>
      <c r="T32" s="100">
        <v>9</v>
      </c>
      <c r="U32" s="100">
        <v>7560</v>
      </c>
      <c r="V32" s="100">
        <v>9</v>
      </c>
      <c r="W32" s="100">
        <v>7560</v>
      </c>
      <c r="X32" s="100">
        <v>7</v>
      </c>
      <c r="Y32" s="100">
        <v>5880</v>
      </c>
      <c r="Z32" s="100">
        <v>10</v>
      </c>
      <c r="AA32" s="100">
        <v>8400</v>
      </c>
      <c r="AB32" s="100">
        <v>8</v>
      </c>
      <c r="AC32" s="100">
        <v>6720</v>
      </c>
      <c r="AD32" s="100">
        <v>9</v>
      </c>
      <c r="AE32" s="100">
        <v>7560</v>
      </c>
      <c r="AF32" s="100">
        <v>10</v>
      </c>
      <c r="AG32" s="100">
        <v>8400</v>
      </c>
      <c r="AH32" s="100">
        <v>6</v>
      </c>
      <c r="AI32" s="100">
        <v>5040</v>
      </c>
      <c r="AJ32" s="100">
        <v>10</v>
      </c>
      <c r="AK32" s="100">
        <v>8400</v>
      </c>
      <c r="AL32" s="100">
        <v>9</v>
      </c>
      <c r="AM32" s="100">
        <v>7560</v>
      </c>
      <c r="AN32" s="100">
        <v>12</v>
      </c>
      <c r="AO32" s="100">
        <v>10080</v>
      </c>
      <c r="AP32" s="100">
        <v>7</v>
      </c>
      <c r="AQ32" s="100">
        <v>5880</v>
      </c>
      <c r="AR32" s="100">
        <v>6</v>
      </c>
      <c r="AS32" s="100">
        <v>5040</v>
      </c>
      <c r="AT32" s="100">
        <v>11</v>
      </c>
      <c r="AU32" s="100">
        <v>9240</v>
      </c>
      <c r="AV32" s="100">
        <v>9</v>
      </c>
      <c r="AW32" s="100">
        <v>7560</v>
      </c>
      <c r="AX32" s="100">
        <v>9</v>
      </c>
      <c r="AY32" s="100">
        <v>7560</v>
      </c>
      <c r="AZ32" s="100">
        <v>9</v>
      </c>
      <c r="BA32" s="100">
        <v>7560</v>
      </c>
      <c r="BB32" s="100">
        <v>7</v>
      </c>
      <c r="BC32" s="100">
        <v>5880</v>
      </c>
      <c r="BD32" s="100">
        <v>7</v>
      </c>
      <c r="BE32" s="100">
        <v>5880</v>
      </c>
      <c r="BF32" s="100">
        <v>9</v>
      </c>
      <c r="BG32" s="100">
        <v>7560</v>
      </c>
      <c r="BH32" s="100">
        <v>12</v>
      </c>
      <c r="BI32" s="100">
        <v>10080</v>
      </c>
      <c r="BJ32" s="100">
        <v>10</v>
      </c>
      <c r="BK32" s="100">
        <v>8400</v>
      </c>
      <c r="BL32" s="100">
        <v>11</v>
      </c>
      <c r="BM32" s="100">
        <v>9240</v>
      </c>
      <c r="BN32" s="100">
        <v>12</v>
      </c>
      <c r="BO32" s="100">
        <v>10080</v>
      </c>
      <c r="BP32" s="100">
        <v>11</v>
      </c>
      <c r="BQ32" s="100">
        <v>9240</v>
      </c>
      <c r="BR32" s="100">
        <v>14</v>
      </c>
      <c r="BS32" s="100">
        <v>11760</v>
      </c>
      <c r="BT32" s="100">
        <v>13</v>
      </c>
      <c r="BU32" s="100">
        <v>10920</v>
      </c>
      <c r="BV32" s="100">
        <v>8</v>
      </c>
      <c r="BW32" s="100">
        <v>6720</v>
      </c>
      <c r="BX32" s="100">
        <v>7</v>
      </c>
      <c r="BY32" s="100">
        <v>5880</v>
      </c>
      <c r="BZ32" s="100">
        <v>10</v>
      </c>
      <c r="CA32" s="100">
        <v>8400</v>
      </c>
      <c r="CB32" s="100">
        <v>12</v>
      </c>
      <c r="CC32" s="100">
        <v>10080</v>
      </c>
      <c r="CD32" s="100">
        <v>8</v>
      </c>
      <c r="CE32" s="100">
        <v>6720</v>
      </c>
      <c r="CF32" s="100">
        <v>14</v>
      </c>
      <c r="CG32" s="100">
        <v>11760</v>
      </c>
      <c r="CH32" s="100">
        <v>11</v>
      </c>
      <c r="CI32" s="100">
        <v>9240</v>
      </c>
      <c r="CJ32" s="100">
        <v>10</v>
      </c>
      <c r="CK32" s="100">
        <v>8400</v>
      </c>
      <c r="CL32" s="100">
        <v>9</v>
      </c>
      <c r="CM32" s="100">
        <v>7560</v>
      </c>
      <c r="CN32" s="100">
        <v>10</v>
      </c>
      <c r="CO32" s="100">
        <v>8400</v>
      </c>
      <c r="CP32" s="100">
        <v>12</v>
      </c>
      <c r="CQ32" s="100">
        <v>10080</v>
      </c>
      <c r="CR32" s="100">
        <v>11</v>
      </c>
      <c r="CS32" s="100">
        <v>9240</v>
      </c>
      <c r="CT32" s="100">
        <v>10</v>
      </c>
      <c r="CU32" s="100">
        <v>8400</v>
      </c>
    </row>
    <row r="33" spans="2:99">
      <c r="C33" s="99" t="s">
        <v>199</v>
      </c>
      <c r="D33" s="100">
        <v>9</v>
      </c>
      <c r="E33" s="100">
        <v>4266</v>
      </c>
      <c r="F33" s="100">
        <v>7</v>
      </c>
      <c r="G33" s="100">
        <v>3318</v>
      </c>
      <c r="H33" s="100">
        <v>10</v>
      </c>
      <c r="I33" s="100">
        <v>4740</v>
      </c>
      <c r="J33" s="100">
        <v>6</v>
      </c>
      <c r="K33" s="100">
        <v>2844</v>
      </c>
      <c r="L33" s="100">
        <v>10</v>
      </c>
      <c r="M33" s="100">
        <v>4740</v>
      </c>
      <c r="N33" s="100">
        <v>10</v>
      </c>
      <c r="O33" s="100">
        <v>4740</v>
      </c>
      <c r="P33" s="100">
        <v>9</v>
      </c>
      <c r="Q33" s="100">
        <v>4266</v>
      </c>
      <c r="R33" s="100">
        <v>7</v>
      </c>
      <c r="S33" s="100">
        <v>3318</v>
      </c>
      <c r="T33" s="100">
        <v>10</v>
      </c>
      <c r="U33" s="100">
        <v>4740</v>
      </c>
      <c r="V33" s="100">
        <v>9</v>
      </c>
      <c r="W33" s="100">
        <v>4266</v>
      </c>
      <c r="X33" s="100">
        <v>7</v>
      </c>
      <c r="Y33" s="100">
        <v>3318</v>
      </c>
      <c r="Z33" s="100">
        <v>12</v>
      </c>
      <c r="AA33" s="100">
        <v>5688</v>
      </c>
      <c r="AB33" s="100">
        <v>8</v>
      </c>
      <c r="AC33" s="100">
        <v>3792</v>
      </c>
      <c r="AD33" s="100">
        <v>9</v>
      </c>
      <c r="AE33" s="100">
        <v>4266</v>
      </c>
      <c r="AF33" s="100">
        <v>12</v>
      </c>
      <c r="AG33" s="100">
        <v>5688</v>
      </c>
      <c r="AH33" s="100">
        <v>6</v>
      </c>
      <c r="AI33" s="100">
        <v>2844</v>
      </c>
      <c r="AJ33" s="100">
        <v>9</v>
      </c>
      <c r="AK33" s="100">
        <v>4266</v>
      </c>
      <c r="AL33" s="100">
        <v>9</v>
      </c>
      <c r="AM33" s="100">
        <v>4266</v>
      </c>
      <c r="AN33" s="100">
        <v>13</v>
      </c>
      <c r="AO33" s="100">
        <v>6162</v>
      </c>
      <c r="AP33" s="100">
        <v>8</v>
      </c>
      <c r="AQ33" s="100">
        <v>3792</v>
      </c>
      <c r="AR33" s="100">
        <v>7</v>
      </c>
      <c r="AS33" s="100">
        <v>3318</v>
      </c>
      <c r="AT33" s="100">
        <v>10</v>
      </c>
      <c r="AU33" s="100">
        <v>4740</v>
      </c>
      <c r="AV33" s="100">
        <v>9</v>
      </c>
      <c r="AW33" s="100">
        <v>4266</v>
      </c>
      <c r="AX33" s="100">
        <v>10</v>
      </c>
      <c r="AY33" s="100">
        <v>4740</v>
      </c>
      <c r="AZ33" s="100">
        <v>9</v>
      </c>
      <c r="BA33" s="100">
        <v>4266</v>
      </c>
      <c r="BB33" s="100">
        <v>7</v>
      </c>
      <c r="BC33" s="100">
        <v>3318</v>
      </c>
      <c r="BD33" s="100">
        <v>8</v>
      </c>
      <c r="BE33" s="100">
        <v>3792</v>
      </c>
      <c r="BF33" s="100">
        <v>10</v>
      </c>
      <c r="BG33" s="100">
        <v>4740</v>
      </c>
      <c r="BH33" s="100">
        <v>11</v>
      </c>
      <c r="BI33" s="100">
        <v>5214</v>
      </c>
      <c r="BJ33" s="100">
        <v>11</v>
      </c>
      <c r="BK33" s="100">
        <v>5214</v>
      </c>
      <c r="BL33" s="100">
        <v>12</v>
      </c>
      <c r="BM33" s="100">
        <v>5688</v>
      </c>
      <c r="BN33" s="100">
        <v>11</v>
      </c>
      <c r="BO33" s="100">
        <v>5214</v>
      </c>
      <c r="BP33" s="100">
        <v>11</v>
      </c>
      <c r="BQ33" s="100">
        <v>5214</v>
      </c>
      <c r="BR33" s="100">
        <v>12</v>
      </c>
      <c r="BS33" s="100">
        <v>5688</v>
      </c>
      <c r="BT33" s="100">
        <v>14</v>
      </c>
      <c r="BU33" s="100">
        <v>6636</v>
      </c>
      <c r="BV33" s="100">
        <v>9</v>
      </c>
      <c r="BW33" s="100">
        <v>4266</v>
      </c>
      <c r="BX33" s="100">
        <v>7</v>
      </c>
      <c r="BY33" s="100">
        <v>3318</v>
      </c>
      <c r="BZ33" s="100">
        <v>11</v>
      </c>
      <c r="CA33" s="100">
        <v>5214</v>
      </c>
      <c r="CB33" s="100">
        <v>12</v>
      </c>
      <c r="CC33" s="100">
        <v>5688</v>
      </c>
      <c r="CD33" s="100">
        <v>9</v>
      </c>
      <c r="CE33" s="100">
        <v>4266</v>
      </c>
      <c r="CF33" s="100">
        <v>12</v>
      </c>
      <c r="CG33" s="100">
        <v>5688</v>
      </c>
      <c r="CH33" s="100">
        <v>12</v>
      </c>
      <c r="CI33" s="100">
        <v>5688</v>
      </c>
      <c r="CJ33" s="100">
        <v>10</v>
      </c>
      <c r="CK33" s="100">
        <v>4740</v>
      </c>
      <c r="CL33" s="100">
        <v>11</v>
      </c>
      <c r="CM33" s="100">
        <v>5214</v>
      </c>
      <c r="CN33" s="100">
        <v>10</v>
      </c>
      <c r="CO33" s="100">
        <v>4740</v>
      </c>
      <c r="CP33" s="100">
        <v>13</v>
      </c>
      <c r="CQ33" s="100">
        <v>6162</v>
      </c>
      <c r="CR33" s="100">
        <v>11</v>
      </c>
      <c r="CS33" s="100">
        <v>5214</v>
      </c>
      <c r="CT33" s="100">
        <v>9</v>
      </c>
      <c r="CU33" s="100">
        <v>4266</v>
      </c>
    </row>
    <row r="34" spans="2:99">
      <c r="C34" s="99" t="s">
        <v>200</v>
      </c>
      <c r="D34" s="100">
        <v>8</v>
      </c>
      <c r="E34" s="100">
        <v>4387.2</v>
      </c>
      <c r="F34" s="100">
        <v>9</v>
      </c>
      <c r="G34" s="100">
        <v>4935.5999999999995</v>
      </c>
      <c r="H34" s="100">
        <v>8</v>
      </c>
      <c r="I34" s="100">
        <v>4387.2</v>
      </c>
      <c r="J34" s="100">
        <v>6</v>
      </c>
      <c r="K34" s="100">
        <v>3290.3999999999996</v>
      </c>
      <c r="L34" s="100">
        <v>11</v>
      </c>
      <c r="M34" s="100">
        <v>6032.4</v>
      </c>
      <c r="N34" s="100">
        <v>9</v>
      </c>
      <c r="O34" s="100">
        <v>4935.5999999999995</v>
      </c>
      <c r="P34" s="100">
        <v>9</v>
      </c>
      <c r="Q34" s="100">
        <v>4935.5999999999995</v>
      </c>
      <c r="R34" s="100">
        <v>7</v>
      </c>
      <c r="S34" s="100">
        <v>3838.7999999999997</v>
      </c>
      <c r="T34" s="100">
        <v>10</v>
      </c>
      <c r="U34" s="100">
        <v>5484</v>
      </c>
      <c r="V34" s="100">
        <v>8</v>
      </c>
      <c r="W34" s="100">
        <v>4387.2</v>
      </c>
      <c r="X34" s="100">
        <v>7</v>
      </c>
      <c r="Y34" s="100">
        <v>3838.7999999999997</v>
      </c>
      <c r="Z34" s="100">
        <v>11</v>
      </c>
      <c r="AA34" s="100">
        <v>6032.4</v>
      </c>
      <c r="AB34" s="100">
        <v>8</v>
      </c>
      <c r="AC34" s="100">
        <v>4387.2</v>
      </c>
      <c r="AD34" s="100">
        <v>10</v>
      </c>
      <c r="AE34" s="100">
        <v>5484</v>
      </c>
      <c r="AF34" s="100">
        <v>12</v>
      </c>
      <c r="AG34" s="100">
        <v>6580.7999999999993</v>
      </c>
      <c r="AH34" s="100">
        <v>7</v>
      </c>
      <c r="AI34" s="100">
        <v>3838.7999999999997</v>
      </c>
      <c r="AJ34" s="100">
        <v>9</v>
      </c>
      <c r="AK34" s="100">
        <v>4935.5999999999995</v>
      </c>
      <c r="AL34" s="100">
        <v>8</v>
      </c>
      <c r="AM34" s="100">
        <v>4387.2</v>
      </c>
      <c r="AN34" s="100">
        <v>12</v>
      </c>
      <c r="AO34" s="100">
        <v>6580.7999999999993</v>
      </c>
      <c r="AP34" s="100">
        <v>8</v>
      </c>
      <c r="AQ34" s="100">
        <v>4387.2</v>
      </c>
      <c r="AR34" s="100">
        <v>7</v>
      </c>
      <c r="AS34" s="100">
        <v>3838.7999999999997</v>
      </c>
      <c r="AT34" s="100">
        <v>11</v>
      </c>
      <c r="AU34" s="100">
        <v>6032.4</v>
      </c>
      <c r="AV34" s="100">
        <v>9</v>
      </c>
      <c r="AW34" s="100">
        <v>4935.5999999999995</v>
      </c>
      <c r="AX34" s="100">
        <v>11</v>
      </c>
      <c r="AY34" s="100">
        <v>6032.4</v>
      </c>
      <c r="AZ34" s="100">
        <v>11</v>
      </c>
      <c r="BA34" s="100">
        <v>6032.4</v>
      </c>
      <c r="BB34" s="100">
        <v>6</v>
      </c>
      <c r="BC34" s="100">
        <v>3290.3999999999996</v>
      </c>
      <c r="BD34" s="100">
        <v>7</v>
      </c>
      <c r="BE34" s="100">
        <v>3838.7999999999997</v>
      </c>
      <c r="BF34" s="100">
        <v>9</v>
      </c>
      <c r="BG34" s="100">
        <v>4935.5999999999995</v>
      </c>
      <c r="BH34" s="100">
        <v>11</v>
      </c>
      <c r="BI34" s="100">
        <v>6032.4</v>
      </c>
      <c r="BJ34" s="100">
        <v>11</v>
      </c>
      <c r="BK34" s="100">
        <v>6032.4</v>
      </c>
      <c r="BL34" s="100">
        <v>12</v>
      </c>
      <c r="BM34" s="100">
        <v>6580.7999999999993</v>
      </c>
      <c r="BN34" s="100">
        <v>11</v>
      </c>
      <c r="BO34" s="100">
        <v>6032.4</v>
      </c>
      <c r="BP34" s="100">
        <v>11</v>
      </c>
      <c r="BQ34" s="100">
        <v>6032.4</v>
      </c>
      <c r="BR34" s="100">
        <v>14</v>
      </c>
      <c r="BS34" s="100">
        <v>7677.5999999999995</v>
      </c>
      <c r="BT34" s="100">
        <v>14</v>
      </c>
      <c r="BU34" s="100">
        <v>7677.5999999999995</v>
      </c>
      <c r="BV34" s="100">
        <v>8</v>
      </c>
      <c r="BW34" s="100">
        <v>4387.2</v>
      </c>
      <c r="BX34" s="100">
        <v>7</v>
      </c>
      <c r="BY34" s="100">
        <v>3838.7999999999997</v>
      </c>
      <c r="BZ34" s="100">
        <v>11</v>
      </c>
      <c r="CA34" s="100">
        <v>6032.4</v>
      </c>
      <c r="CB34" s="100">
        <v>13</v>
      </c>
      <c r="CC34" s="100">
        <v>7129.2</v>
      </c>
      <c r="CD34" s="100">
        <v>8</v>
      </c>
      <c r="CE34" s="100">
        <v>4387.2</v>
      </c>
      <c r="CF34" s="100">
        <v>13</v>
      </c>
      <c r="CG34" s="100">
        <v>7129.2</v>
      </c>
      <c r="CH34" s="100">
        <v>13</v>
      </c>
      <c r="CI34" s="100">
        <v>7129.2</v>
      </c>
      <c r="CJ34" s="100">
        <v>11</v>
      </c>
      <c r="CK34" s="100">
        <v>6032.4</v>
      </c>
      <c r="CL34" s="100">
        <v>10</v>
      </c>
      <c r="CM34" s="100">
        <v>5484</v>
      </c>
      <c r="CN34" s="100">
        <v>10</v>
      </c>
      <c r="CO34" s="100">
        <v>5484</v>
      </c>
      <c r="CP34" s="100">
        <v>12</v>
      </c>
      <c r="CQ34" s="100">
        <v>6580.7999999999993</v>
      </c>
      <c r="CR34" s="100">
        <v>10</v>
      </c>
      <c r="CS34" s="100">
        <v>5484</v>
      </c>
      <c r="CT34" s="100">
        <v>9</v>
      </c>
      <c r="CU34" s="100">
        <v>4935.5999999999995</v>
      </c>
    </row>
    <row r="35" spans="2:99">
      <c r="C35" s="99" t="s">
        <v>201</v>
      </c>
      <c r="D35" s="100">
        <v>8</v>
      </c>
      <c r="E35" s="100">
        <v>4022.3999999999992</v>
      </c>
      <c r="F35" s="100">
        <v>9</v>
      </c>
      <c r="G35" s="100">
        <v>4525.1999999999989</v>
      </c>
      <c r="H35" s="100">
        <v>9</v>
      </c>
      <c r="I35" s="100">
        <v>4525.1999999999989</v>
      </c>
      <c r="J35" s="100">
        <v>6</v>
      </c>
      <c r="K35" s="100">
        <v>3016.7999999999993</v>
      </c>
      <c r="L35" s="100">
        <v>12</v>
      </c>
      <c r="M35" s="100">
        <v>6033.5999999999985</v>
      </c>
      <c r="N35" s="100">
        <v>9</v>
      </c>
      <c r="O35" s="100">
        <v>4525.1999999999989</v>
      </c>
      <c r="P35" s="100">
        <v>8</v>
      </c>
      <c r="Q35" s="100">
        <v>4022.3999999999992</v>
      </c>
      <c r="R35" s="100">
        <v>7</v>
      </c>
      <c r="S35" s="100">
        <v>3519.5999999999995</v>
      </c>
      <c r="T35" s="100">
        <v>9</v>
      </c>
      <c r="U35" s="100">
        <v>4525.1999999999989</v>
      </c>
      <c r="V35" s="100">
        <v>8</v>
      </c>
      <c r="W35" s="100">
        <v>4022.3999999999992</v>
      </c>
      <c r="X35" s="100">
        <v>7</v>
      </c>
      <c r="Y35" s="100">
        <v>3519.5999999999995</v>
      </c>
      <c r="Z35" s="100">
        <v>12</v>
      </c>
      <c r="AA35" s="100">
        <v>6033.5999999999985</v>
      </c>
      <c r="AB35" s="100">
        <v>9</v>
      </c>
      <c r="AC35" s="100">
        <v>4525.1999999999989</v>
      </c>
      <c r="AD35" s="100">
        <v>10</v>
      </c>
      <c r="AE35" s="100">
        <v>5027.9999999999991</v>
      </c>
      <c r="AF35" s="100">
        <v>11</v>
      </c>
      <c r="AG35" s="100">
        <v>5530.7999999999993</v>
      </c>
      <c r="AH35" s="100">
        <v>6</v>
      </c>
      <c r="AI35" s="100">
        <v>3016.7999999999993</v>
      </c>
      <c r="AJ35" s="100">
        <v>10</v>
      </c>
      <c r="AK35" s="100">
        <v>5027.9999999999991</v>
      </c>
      <c r="AL35" s="100">
        <v>9</v>
      </c>
      <c r="AM35" s="100">
        <v>4525.1999999999989</v>
      </c>
      <c r="AN35" s="100">
        <v>13</v>
      </c>
      <c r="AO35" s="100">
        <v>6536.3999999999987</v>
      </c>
      <c r="AP35" s="100">
        <v>8</v>
      </c>
      <c r="AQ35" s="100">
        <v>4022.3999999999992</v>
      </c>
      <c r="AR35" s="100">
        <v>6</v>
      </c>
      <c r="AS35" s="100">
        <v>3016.7999999999993</v>
      </c>
      <c r="AT35" s="100">
        <v>10</v>
      </c>
      <c r="AU35" s="100">
        <v>5027.9999999999991</v>
      </c>
      <c r="AV35" s="100">
        <v>9</v>
      </c>
      <c r="AW35" s="100">
        <v>4525.1999999999989</v>
      </c>
      <c r="AX35" s="100">
        <v>11</v>
      </c>
      <c r="AY35" s="100">
        <v>5530.7999999999993</v>
      </c>
      <c r="AZ35" s="100">
        <v>9</v>
      </c>
      <c r="BA35" s="100">
        <v>4525.1999999999989</v>
      </c>
      <c r="BB35" s="100">
        <v>8</v>
      </c>
      <c r="BC35" s="100">
        <v>4022.3999999999992</v>
      </c>
      <c r="BD35" s="100">
        <v>7</v>
      </c>
      <c r="BE35" s="100">
        <v>3519.5999999999995</v>
      </c>
      <c r="BF35" s="100">
        <v>11</v>
      </c>
      <c r="BG35" s="100">
        <v>5530.7999999999993</v>
      </c>
      <c r="BH35" s="100">
        <v>11</v>
      </c>
      <c r="BI35" s="100">
        <v>5530.7999999999993</v>
      </c>
      <c r="BJ35" s="100">
        <v>10</v>
      </c>
      <c r="BK35" s="100">
        <v>5027.9999999999991</v>
      </c>
      <c r="BL35" s="100">
        <v>12</v>
      </c>
      <c r="BM35" s="100">
        <v>6033.5999999999985</v>
      </c>
      <c r="BN35" s="100">
        <v>12</v>
      </c>
      <c r="BO35" s="100">
        <v>6033.5999999999985</v>
      </c>
      <c r="BP35" s="100">
        <v>10</v>
      </c>
      <c r="BQ35" s="100">
        <v>5027.9999999999991</v>
      </c>
      <c r="BR35" s="100">
        <v>12</v>
      </c>
      <c r="BS35" s="100">
        <v>6033.5999999999985</v>
      </c>
      <c r="BT35" s="100">
        <v>14</v>
      </c>
      <c r="BU35" s="100">
        <v>7039.1999999999989</v>
      </c>
      <c r="BV35" s="100">
        <v>9</v>
      </c>
      <c r="BW35" s="100">
        <v>4525.1999999999989</v>
      </c>
      <c r="BX35" s="100">
        <v>6</v>
      </c>
      <c r="BY35" s="100">
        <v>3016.7999999999993</v>
      </c>
      <c r="BZ35" s="100">
        <v>10</v>
      </c>
      <c r="CA35" s="100">
        <v>5027.9999999999991</v>
      </c>
      <c r="CB35" s="100">
        <v>14</v>
      </c>
      <c r="CC35" s="100">
        <v>7039.1999999999989</v>
      </c>
      <c r="CD35" s="100">
        <v>8</v>
      </c>
      <c r="CE35" s="100">
        <v>4022.3999999999992</v>
      </c>
      <c r="CF35" s="100">
        <v>13</v>
      </c>
      <c r="CG35" s="100">
        <v>6536.3999999999987</v>
      </c>
      <c r="CH35" s="100">
        <v>12</v>
      </c>
      <c r="CI35" s="100">
        <v>6033.5999999999985</v>
      </c>
      <c r="CJ35" s="100">
        <v>11</v>
      </c>
      <c r="CK35" s="100">
        <v>5530.7999999999993</v>
      </c>
      <c r="CL35" s="100">
        <v>10</v>
      </c>
      <c r="CM35" s="100">
        <v>5027.9999999999991</v>
      </c>
      <c r="CN35" s="100">
        <v>11</v>
      </c>
      <c r="CO35" s="100">
        <v>5530.7999999999993</v>
      </c>
      <c r="CP35" s="100">
        <v>11</v>
      </c>
      <c r="CQ35" s="100">
        <v>5530.7999999999993</v>
      </c>
      <c r="CR35" s="100">
        <v>12</v>
      </c>
      <c r="CS35" s="100">
        <v>6033.5999999999985</v>
      </c>
      <c r="CT35" s="100">
        <v>9</v>
      </c>
      <c r="CU35" s="100">
        <v>4525.1999999999989</v>
      </c>
    </row>
    <row r="36" spans="2:99">
      <c r="C36" s="99" t="s">
        <v>202</v>
      </c>
      <c r="D36" s="100">
        <v>9</v>
      </c>
      <c r="E36" s="100">
        <v>6847.2</v>
      </c>
      <c r="F36" s="100">
        <v>8</v>
      </c>
      <c r="G36" s="100">
        <v>6086.4</v>
      </c>
      <c r="H36" s="100">
        <v>10</v>
      </c>
      <c r="I36" s="100">
        <v>7608</v>
      </c>
      <c r="J36" s="100">
        <v>6</v>
      </c>
      <c r="K36" s="100">
        <v>4564.7999999999993</v>
      </c>
      <c r="L36" s="100">
        <v>12</v>
      </c>
      <c r="M36" s="100">
        <v>9129.5999999999985</v>
      </c>
      <c r="N36" s="100">
        <v>9</v>
      </c>
      <c r="O36" s="100">
        <v>6847.2</v>
      </c>
      <c r="P36" s="100">
        <v>9</v>
      </c>
      <c r="Q36" s="100">
        <v>6847.2</v>
      </c>
      <c r="R36" s="100">
        <v>6</v>
      </c>
      <c r="S36" s="100">
        <v>4564.7999999999993</v>
      </c>
      <c r="T36" s="100">
        <v>9</v>
      </c>
      <c r="U36" s="100">
        <v>6847.2</v>
      </c>
      <c r="V36" s="100">
        <v>8</v>
      </c>
      <c r="W36" s="100">
        <v>6086.4</v>
      </c>
      <c r="X36" s="100">
        <v>7</v>
      </c>
      <c r="Y36" s="100">
        <v>5325.5999999999995</v>
      </c>
      <c r="Z36" s="100">
        <v>10</v>
      </c>
      <c r="AA36" s="100">
        <v>7608</v>
      </c>
      <c r="AB36" s="100">
        <v>8</v>
      </c>
      <c r="AC36" s="100">
        <v>6086.4</v>
      </c>
      <c r="AD36" s="100">
        <v>9</v>
      </c>
      <c r="AE36" s="100">
        <v>6847.2</v>
      </c>
      <c r="AF36" s="100">
        <v>10</v>
      </c>
      <c r="AG36" s="100">
        <v>7608</v>
      </c>
      <c r="AH36" s="100">
        <v>6</v>
      </c>
      <c r="AI36" s="100">
        <v>4564.7999999999993</v>
      </c>
      <c r="AJ36" s="100">
        <v>9</v>
      </c>
      <c r="AK36" s="100">
        <v>6847.2</v>
      </c>
      <c r="AL36" s="100">
        <v>8</v>
      </c>
      <c r="AM36" s="100">
        <v>6086.4</v>
      </c>
      <c r="AN36" s="100">
        <v>12</v>
      </c>
      <c r="AO36" s="100">
        <v>9129.5999999999985</v>
      </c>
      <c r="AP36" s="100">
        <v>8</v>
      </c>
      <c r="AQ36" s="100">
        <v>6086.4</v>
      </c>
      <c r="AR36" s="100">
        <v>7</v>
      </c>
      <c r="AS36" s="100">
        <v>5325.5999999999995</v>
      </c>
      <c r="AT36" s="100">
        <v>10</v>
      </c>
      <c r="AU36" s="100">
        <v>7608</v>
      </c>
      <c r="AV36" s="100">
        <v>10</v>
      </c>
      <c r="AW36" s="100">
        <v>7608</v>
      </c>
      <c r="AX36" s="100">
        <v>10</v>
      </c>
      <c r="AY36" s="100">
        <v>7608</v>
      </c>
      <c r="AZ36" s="100">
        <v>10</v>
      </c>
      <c r="BA36" s="100">
        <v>7608</v>
      </c>
      <c r="BB36" s="100">
        <v>7</v>
      </c>
      <c r="BC36" s="100">
        <v>5325.5999999999995</v>
      </c>
      <c r="BD36" s="100">
        <v>8</v>
      </c>
      <c r="BE36" s="100">
        <v>6086.4</v>
      </c>
      <c r="BF36" s="100">
        <v>9</v>
      </c>
      <c r="BG36" s="100">
        <v>6847.2</v>
      </c>
      <c r="BH36" s="100">
        <v>12</v>
      </c>
      <c r="BI36" s="100">
        <v>9129.5999999999985</v>
      </c>
      <c r="BJ36" s="100">
        <v>10</v>
      </c>
      <c r="BK36" s="100">
        <v>7608</v>
      </c>
      <c r="BL36" s="100">
        <v>11</v>
      </c>
      <c r="BM36" s="100">
        <v>8368.7999999999993</v>
      </c>
      <c r="BN36" s="100">
        <v>11</v>
      </c>
      <c r="BO36" s="100">
        <v>8368.7999999999993</v>
      </c>
      <c r="BP36" s="100">
        <v>10</v>
      </c>
      <c r="BQ36" s="100">
        <v>7608</v>
      </c>
      <c r="BR36" s="100">
        <v>12</v>
      </c>
      <c r="BS36" s="100">
        <v>9129.5999999999985</v>
      </c>
      <c r="BT36" s="100">
        <v>13</v>
      </c>
      <c r="BU36" s="100">
        <v>9890.4</v>
      </c>
      <c r="BV36" s="100">
        <v>9</v>
      </c>
      <c r="BW36" s="100">
        <v>6847.2</v>
      </c>
      <c r="BX36" s="100">
        <v>7</v>
      </c>
      <c r="BY36" s="100">
        <v>5325.5999999999995</v>
      </c>
      <c r="BZ36" s="100">
        <v>11</v>
      </c>
      <c r="CA36" s="100">
        <v>8368.7999999999993</v>
      </c>
      <c r="CB36" s="100">
        <v>12</v>
      </c>
      <c r="CC36" s="100">
        <v>9129.5999999999985</v>
      </c>
      <c r="CD36" s="100">
        <v>9</v>
      </c>
      <c r="CE36" s="100">
        <v>6847.2</v>
      </c>
      <c r="CF36" s="100">
        <v>13</v>
      </c>
      <c r="CG36" s="100">
        <v>9890.4</v>
      </c>
      <c r="CH36" s="100">
        <v>12</v>
      </c>
      <c r="CI36" s="100">
        <v>9129.5999999999985</v>
      </c>
      <c r="CJ36" s="100">
        <v>10</v>
      </c>
      <c r="CK36" s="100">
        <v>7608</v>
      </c>
      <c r="CL36" s="100">
        <v>10</v>
      </c>
      <c r="CM36" s="100">
        <v>7608</v>
      </c>
      <c r="CN36" s="100">
        <v>10</v>
      </c>
      <c r="CO36" s="100">
        <v>7608</v>
      </c>
      <c r="CP36" s="100">
        <v>12</v>
      </c>
      <c r="CQ36" s="100">
        <v>9129.5999999999985</v>
      </c>
      <c r="CR36" s="100">
        <v>12</v>
      </c>
      <c r="CS36" s="100">
        <v>9129.5999999999985</v>
      </c>
      <c r="CT36" s="100">
        <v>9</v>
      </c>
      <c r="CU36" s="100">
        <v>6847.2</v>
      </c>
    </row>
    <row r="37" spans="2:99">
      <c r="B37" s="99" t="s">
        <v>128</v>
      </c>
      <c r="C37" s="99" t="s">
        <v>203</v>
      </c>
      <c r="D37" s="100">
        <v>8</v>
      </c>
      <c r="E37" s="100">
        <v>6883.2</v>
      </c>
      <c r="F37" s="100">
        <v>6</v>
      </c>
      <c r="G37" s="100">
        <v>5162.3999999999996</v>
      </c>
      <c r="H37" s="100">
        <v>7</v>
      </c>
      <c r="I37" s="100">
        <v>6022.8</v>
      </c>
      <c r="J37" s="100">
        <v>11</v>
      </c>
      <c r="K37" s="100">
        <v>9464.4</v>
      </c>
      <c r="L37" s="100">
        <v>9</v>
      </c>
      <c r="M37" s="100">
        <v>7743.5999999999995</v>
      </c>
      <c r="N37" s="100">
        <v>9</v>
      </c>
      <c r="O37" s="100">
        <v>7743.5999999999995</v>
      </c>
      <c r="P37" s="100">
        <v>10</v>
      </c>
      <c r="Q37" s="100">
        <v>8604</v>
      </c>
      <c r="R37" s="100">
        <v>9</v>
      </c>
      <c r="S37" s="100">
        <v>7743.5999999999995</v>
      </c>
      <c r="T37" s="100">
        <v>10</v>
      </c>
      <c r="U37" s="100">
        <v>8604</v>
      </c>
      <c r="V37" s="100">
        <v>8</v>
      </c>
      <c r="W37" s="100">
        <v>6883.2</v>
      </c>
      <c r="X37" s="100">
        <v>8</v>
      </c>
      <c r="Y37" s="100">
        <v>6883.2</v>
      </c>
      <c r="Z37" s="100">
        <v>7</v>
      </c>
      <c r="AA37" s="100">
        <v>6022.8</v>
      </c>
      <c r="AB37" s="100">
        <v>10</v>
      </c>
      <c r="AC37" s="100">
        <v>8604</v>
      </c>
      <c r="AD37" s="100">
        <v>8</v>
      </c>
      <c r="AE37" s="100">
        <v>6883.2</v>
      </c>
      <c r="AF37" s="100">
        <v>8</v>
      </c>
      <c r="AG37" s="100">
        <v>6883.2</v>
      </c>
      <c r="AH37" s="100">
        <v>12</v>
      </c>
      <c r="AI37" s="100">
        <v>10324.799999999999</v>
      </c>
      <c r="AJ37" s="100">
        <v>10</v>
      </c>
      <c r="AK37" s="100">
        <v>8604</v>
      </c>
      <c r="AL37" s="100">
        <v>9</v>
      </c>
      <c r="AM37" s="100">
        <v>7743.5999999999995</v>
      </c>
      <c r="AN37" s="100">
        <v>12</v>
      </c>
      <c r="AO37" s="100">
        <v>10324.799999999999</v>
      </c>
      <c r="AP37" s="100">
        <v>8</v>
      </c>
      <c r="AQ37" s="100">
        <v>6883.2</v>
      </c>
      <c r="AR37" s="100">
        <v>9</v>
      </c>
      <c r="AS37" s="100">
        <v>7743.5999999999995</v>
      </c>
      <c r="AT37" s="100">
        <v>11</v>
      </c>
      <c r="AU37" s="100">
        <v>9464.4</v>
      </c>
      <c r="AV37" s="100">
        <v>11</v>
      </c>
      <c r="AW37" s="100">
        <v>9464.4</v>
      </c>
      <c r="AX37" s="100">
        <v>8</v>
      </c>
      <c r="AY37" s="100">
        <v>6883.2</v>
      </c>
      <c r="AZ37" s="100">
        <v>7</v>
      </c>
      <c r="BA37" s="100">
        <v>6022.8</v>
      </c>
      <c r="BB37" s="100">
        <v>9</v>
      </c>
      <c r="BC37" s="100">
        <v>7743.5999999999995</v>
      </c>
      <c r="BD37" s="100">
        <v>8</v>
      </c>
      <c r="BE37" s="100">
        <v>6883.2</v>
      </c>
      <c r="BF37" s="100">
        <v>11</v>
      </c>
      <c r="BG37" s="100">
        <v>9464.4</v>
      </c>
      <c r="BH37" s="100">
        <v>13</v>
      </c>
      <c r="BI37" s="100">
        <v>11185.199999999999</v>
      </c>
      <c r="BJ37" s="100">
        <v>12</v>
      </c>
      <c r="BK37" s="100">
        <v>10324.799999999999</v>
      </c>
      <c r="BL37" s="100">
        <v>7</v>
      </c>
      <c r="BM37" s="100">
        <v>6022.8</v>
      </c>
      <c r="BN37" s="100">
        <v>7</v>
      </c>
      <c r="BO37" s="100">
        <v>6022.8</v>
      </c>
      <c r="BP37" s="100">
        <v>12</v>
      </c>
      <c r="BQ37" s="100">
        <v>10324.799999999999</v>
      </c>
      <c r="BR37" s="100">
        <v>9</v>
      </c>
      <c r="BS37" s="100">
        <v>7743.5999999999995</v>
      </c>
      <c r="BT37" s="100">
        <v>11</v>
      </c>
      <c r="BU37" s="100">
        <v>9464.4</v>
      </c>
      <c r="BV37" s="100">
        <v>11</v>
      </c>
      <c r="BW37" s="100">
        <v>9464.4</v>
      </c>
      <c r="BX37" s="100">
        <v>11</v>
      </c>
      <c r="BY37" s="100">
        <v>9464.4</v>
      </c>
      <c r="BZ37" s="100">
        <v>10</v>
      </c>
      <c r="CA37" s="100">
        <v>8604</v>
      </c>
      <c r="CB37" s="100">
        <v>10</v>
      </c>
      <c r="CC37" s="100">
        <v>8604</v>
      </c>
      <c r="CD37" s="100">
        <v>9</v>
      </c>
      <c r="CE37" s="100">
        <v>7743.5999999999995</v>
      </c>
      <c r="CF37" s="100">
        <v>10</v>
      </c>
      <c r="CG37" s="100">
        <v>8604</v>
      </c>
      <c r="CH37" s="100">
        <v>9</v>
      </c>
      <c r="CI37" s="100">
        <v>7743.5999999999995</v>
      </c>
      <c r="CJ37" s="100">
        <v>12</v>
      </c>
      <c r="CK37" s="100">
        <v>10324.799999999999</v>
      </c>
      <c r="CL37" s="100">
        <v>12</v>
      </c>
      <c r="CM37" s="100">
        <v>10324.799999999999</v>
      </c>
      <c r="CN37" s="100">
        <v>9</v>
      </c>
      <c r="CO37" s="100">
        <v>7743.5999999999995</v>
      </c>
      <c r="CP37" s="100">
        <v>10</v>
      </c>
      <c r="CQ37" s="100">
        <v>8604</v>
      </c>
      <c r="CR37" s="100">
        <v>14</v>
      </c>
      <c r="CS37" s="100">
        <v>12045.6</v>
      </c>
      <c r="CT37" s="100">
        <v>9</v>
      </c>
      <c r="CU37" s="100">
        <v>7743.5999999999995</v>
      </c>
    </row>
    <row r="38" spans="2:99">
      <c r="C38" s="99" t="s">
        <v>204</v>
      </c>
      <c r="D38" s="100">
        <v>9</v>
      </c>
      <c r="E38" s="100">
        <v>11178</v>
      </c>
      <c r="F38" s="100">
        <v>6</v>
      </c>
      <c r="G38" s="100">
        <v>7452</v>
      </c>
      <c r="H38" s="100">
        <v>6</v>
      </c>
      <c r="I38" s="100">
        <v>7452</v>
      </c>
      <c r="J38" s="100">
        <v>10</v>
      </c>
      <c r="K38" s="100">
        <v>12420</v>
      </c>
      <c r="L38" s="100">
        <v>8</v>
      </c>
      <c r="M38" s="100">
        <v>9936</v>
      </c>
      <c r="N38" s="100">
        <v>10</v>
      </c>
      <c r="O38" s="100">
        <v>12420</v>
      </c>
      <c r="P38" s="100">
        <v>10</v>
      </c>
      <c r="Q38" s="100">
        <v>12420</v>
      </c>
      <c r="R38" s="100">
        <v>8</v>
      </c>
      <c r="S38" s="100">
        <v>9936</v>
      </c>
      <c r="T38" s="100">
        <v>9</v>
      </c>
      <c r="U38" s="100">
        <v>11178</v>
      </c>
      <c r="V38" s="100">
        <v>8</v>
      </c>
      <c r="W38" s="100">
        <v>9936</v>
      </c>
      <c r="X38" s="100">
        <v>7</v>
      </c>
      <c r="Y38" s="100">
        <v>8694</v>
      </c>
      <c r="Z38" s="100">
        <v>6</v>
      </c>
      <c r="AA38" s="100">
        <v>7452</v>
      </c>
      <c r="AB38" s="100">
        <v>9</v>
      </c>
      <c r="AC38" s="100">
        <v>11178</v>
      </c>
      <c r="AD38" s="100">
        <v>8</v>
      </c>
      <c r="AE38" s="100">
        <v>9936</v>
      </c>
      <c r="AF38" s="100">
        <v>7</v>
      </c>
      <c r="AG38" s="100">
        <v>8694</v>
      </c>
      <c r="AH38" s="100">
        <v>11</v>
      </c>
      <c r="AI38" s="100">
        <v>13662</v>
      </c>
      <c r="AJ38" s="100">
        <v>10</v>
      </c>
      <c r="AK38" s="100">
        <v>12420</v>
      </c>
      <c r="AL38" s="100">
        <v>9</v>
      </c>
      <c r="AM38" s="100">
        <v>11178</v>
      </c>
      <c r="AN38" s="100">
        <v>11</v>
      </c>
      <c r="AO38" s="100">
        <v>13662</v>
      </c>
      <c r="AP38" s="100">
        <v>7</v>
      </c>
      <c r="AQ38" s="100">
        <v>8694</v>
      </c>
      <c r="AR38" s="100">
        <v>8</v>
      </c>
      <c r="AS38" s="100">
        <v>9936</v>
      </c>
      <c r="AT38" s="100">
        <v>11</v>
      </c>
      <c r="AU38" s="100">
        <v>13662</v>
      </c>
      <c r="AV38" s="100">
        <v>10</v>
      </c>
      <c r="AW38" s="100">
        <v>12420</v>
      </c>
      <c r="AX38" s="100">
        <v>8</v>
      </c>
      <c r="AY38" s="100">
        <v>9936</v>
      </c>
      <c r="AZ38" s="100">
        <v>7</v>
      </c>
      <c r="BA38" s="100">
        <v>8694</v>
      </c>
      <c r="BB38" s="100">
        <v>10</v>
      </c>
      <c r="BC38" s="100">
        <v>12420</v>
      </c>
      <c r="BD38" s="100">
        <v>7</v>
      </c>
      <c r="BE38" s="100">
        <v>8694</v>
      </c>
      <c r="BF38" s="100">
        <v>10</v>
      </c>
      <c r="BG38" s="100">
        <v>12420</v>
      </c>
      <c r="BH38" s="100">
        <v>11</v>
      </c>
      <c r="BI38" s="100">
        <v>13662</v>
      </c>
      <c r="BJ38" s="100">
        <v>12</v>
      </c>
      <c r="BK38" s="100">
        <v>14904</v>
      </c>
      <c r="BL38" s="100">
        <v>7</v>
      </c>
      <c r="BM38" s="100">
        <v>8694</v>
      </c>
      <c r="BN38" s="100">
        <v>7</v>
      </c>
      <c r="BO38" s="100">
        <v>8694</v>
      </c>
      <c r="BP38" s="100">
        <v>12</v>
      </c>
      <c r="BQ38" s="100">
        <v>14904</v>
      </c>
      <c r="BR38" s="100">
        <v>8</v>
      </c>
      <c r="BS38" s="100">
        <v>9936</v>
      </c>
      <c r="BT38" s="100">
        <v>9</v>
      </c>
      <c r="BU38" s="100">
        <v>11178</v>
      </c>
      <c r="BV38" s="100">
        <v>10</v>
      </c>
      <c r="BW38" s="100">
        <v>12420</v>
      </c>
      <c r="BX38" s="100">
        <v>11</v>
      </c>
      <c r="BY38" s="100">
        <v>13662</v>
      </c>
      <c r="BZ38" s="100">
        <v>10</v>
      </c>
      <c r="CA38" s="100">
        <v>12420</v>
      </c>
      <c r="CB38" s="100">
        <v>9</v>
      </c>
      <c r="CC38" s="100">
        <v>11178</v>
      </c>
      <c r="CD38" s="100">
        <v>9</v>
      </c>
      <c r="CE38" s="100">
        <v>11178</v>
      </c>
      <c r="CF38" s="100">
        <v>11</v>
      </c>
      <c r="CG38" s="100">
        <v>13662</v>
      </c>
      <c r="CH38" s="100">
        <v>9</v>
      </c>
      <c r="CI38" s="100">
        <v>11178</v>
      </c>
      <c r="CJ38" s="100">
        <v>11</v>
      </c>
      <c r="CK38" s="100">
        <v>13662</v>
      </c>
      <c r="CL38" s="100">
        <v>12</v>
      </c>
      <c r="CM38" s="100">
        <v>14904</v>
      </c>
      <c r="CN38" s="100">
        <v>8</v>
      </c>
      <c r="CO38" s="100">
        <v>9936</v>
      </c>
      <c r="CP38" s="100">
        <v>9</v>
      </c>
      <c r="CQ38" s="100">
        <v>11178</v>
      </c>
      <c r="CR38" s="100">
        <v>11</v>
      </c>
      <c r="CS38" s="100">
        <v>13662</v>
      </c>
      <c r="CT38" s="100">
        <v>8</v>
      </c>
      <c r="CU38" s="100">
        <v>9936</v>
      </c>
    </row>
    <row r="39" spans="2:99">
      <c r="C39" s="99" t="s">
        <v>205</v>
      </c>
      <c r="D39" s="100">
        <v>8</v>
      </c>
      <c r="E39" s="100">
        <v>11385.6</v>
      </c>
      <c r="F39" s="100">
        <v>7</v>
      </c>
      <c r="G39" s="100">
        <v>9962.4</v>
      </c>
      <c r="H39" s="100">
        <v>6</v>
      </c>
      <c r="I39" s="100">
        <v>8539.2000000000007</v>
      </c>
      <c r="J39" s="100">
        <v>10</v>
      </c>
      <c r="K39" s="100">
        <v>14232</v>
      </c>
      <c r="L39" s="100">
        <v>8</v>
      </c>
      <c r="M39" s="100">
        <v>11385.6</v>
      </c>
      <c r="N39" s="100">
        <v>9</v>
      </c>
      <c r="O39" s="100">
        <v>12808.800000000001</v>
      </c>
      <c r="P39" s="100">
        <v>8</v>
      </c>
      <c r="Q39" s="100">
        <v>11385.6</v>
      </c>
      <c r="R39" s="100">
        <v>8</v>
      </c>
      <c r="S39" s="100">
        <v>11385.6</v>
      </c>
      <c r="T39" s="100">
        <v>9</v>
      </c>
      <c r="U39" s="100">
        <v>12808.800000000001</v>
      </c>
      <c r="V39" s="100">
        <v>7</v>
      </c>
      <c r="W39" s="100">
        <v>9962.4</v>
      </c>
      <c r="X39" s="100">
        <v>7</v>
      </c>
      <c r="Y39" s="100">
        <v>9962.4</v>
      </c>
      <c r="Z39" s="100">
        <v>7</v>
      </c>
      <c r="AA39" s="100">
        <v>9962.4</v>
      </c>
      <c r="AB39" s="100">
        <v>10</v>
      </c>
      <c r="AC39" s="100">
        <v>14232</v>
      </c>
      <c r="AD39" s="100">
        <v>8</v>
      </c>
      <c r="AE39" s="100">
        <v>11385.6</v>
      </c>
      <c r="AF39" s="100">
        <v>8</v>
      </c>
      <c r="AG39" s="100">
        <v>11385.6</v>
      </c>
      <c r="AH39" s="100">
        <v>11</v>
      </c>
      <c r="AI39" s="100">
        <v>15655.2</v>
      </c>
      <c r="AJ39" s="100">
        <v>10</v>
      </c>
      <c r="AK39" s="100">
        <v>14232</v>
      </c>
      <c r="AL39" s="100">
        <v>8</v>
      </c>
      <c r="AM39" s="100">
        <v>11385.6</v>
      </c>
      <c r="AN39" s="100">
        <v>11</v>
      </c>
      <c r="AO39" s="100">
        <v>15655.2</v>
      </c>
      <c r="AP39" s="100">
        <v>7</v>
      </c>
      <c r="AQ39" s="100">
        <v>9962.4</v>
      </c>
      <c r="AR39" s="100">
        <v>8</v>
      </c>
      <c r="AS39" s="100">
        <v>11385.6</v>
      </c>
      <c r="AT39" s="100">
        <v>11</v>
      </c>
      <c r="AU39" s="100">
        <v>15655.2</v>
      </c>
      <c r="AV39" s="100">
        <v>11</v>
      </c>
      <c r="AW39" s="100">
        <v>15655.2</v>
      </c>
      <c r="AX39" s="100">
        <v>7</v>
      </c>
      <c r="AY39" s="100">
        <v>9962.4</v>
      </c>
      <c r="AZ39" s="100">
        <v>7</v>
      </c>
      <c r="BA39" s="100">
        <v>9962.4</v>
      </c>
      <c r="BB39" s="100">
        <v>9</v>
      </c>
      <c r="BC39" s="100">
        <v>12808.800000000001</v>
      </c>
      <c r="BD39" s="100">
        <v>8</v>
      </c>
      <c r="BE39" s="100">
        <v>11385.6</v>
      </c>
      <c r="BF39" s="100">
        <v>11</v>
      </c>
      <c r="BG39" s="100">
        <v>15655.2</v>
      </c>
      <c r="BH39" s="100">
        <v>12</v>
      </c>
      <c r="BI39" s="100">
        <v>17078.400000000001</v>
      </c>
      <c r="BJ39" s="100">
        <v>11</v>
      </c>
      <c r="BK39" s="100">
        <v>15655.2</v>
      </c>
      <c r="BL39" s="100">
        <v>7</v>
      </c>
      <c r="BM39" s="100">
        <v>9962.4</v>
      </c>
      <c r="BN39" s="100">
        <v>8</v>
      </c>
      <c r="BO39" s="100">
        <v>11385.6</v>
      </c>
      <c r="BP39" s="100">
        <v>13</v>
      </c>
      <c r="BQ39" s="100">
        <v>18501.600000000002</v>
      </c>
      <c r="BR39" s="100">
        <v>9</v>
      </c>
      <c r="BS39" s="100">
        <v>12808.800000000001</v>
      </c>
      <c r="BT39" s="100">
        <v>10</v>
      </c>
      <c r="BU39" s="100">
        <v>14232</v>
      </c>
      <c r="BV39" s="100">
        <v>10</v>
      </c>
      <c r="BW39" s="100">
        <v>14232</v>
      </c>
      <c r="BX39" s="100">
        <v>10</v>
      </c>
      <c r="BY39" s="100">
        <v>14232</v>
      </c>
      <c r="BZ39" s="100">
        <v>9</v>
      </c>
      <c r="CA39" s="100">
        <v>12808.800000000001</v>
      </c>
      <c r="CB39" s="100">
        <v>9</v>
      </c>
      <c r="CC39" s="100">
        <v>12808.800000000001</v>
      </c>
      <c r="CD39" s="100">
        <v>9</v>
      </c>
      <c r="CE39" s="100">
        <v>12808.800000000001</v>
      </c>
      <c r="CF39" s="100">
        <v>10</v>
      </c>
      <c r="CG39" s="100">
        <v>14232</v>
      </c>
      <c r="CH39" s="100">
        <v>10</v>
      </c>
      <c r="CI39" s="100">
        <v>14232</v>
      </c>
      <c r="CJ39" s="100">
        <v>10</v>
      </c>
      <c r="CK39" s="100">
        <v>14232</v>
      </c>
      <c r="CL39" s="100">
        <v>10</v>
      </c>
      <c r="CM39" s="100">
        <v>14232</v>
      </c>
      <c r="CN39" s="100">
        <v>8</v>
      </c>
      <c r="CO39" s="100">
        <v>11385.6</v>
      </c>
      <c r="CP39" s="100">
        <v>9</v>
      </c>
      <c r="CQ39" s="100">
        <v>12808.800000000001</v>
      </c>
      <c r="CR39" s="100">
        <v>13</v>
      </c>
      <c r="CS39" s="100">
        <v>18501.600000000002</v>
      </c>
      <c r="CT39" s="100">
        <v>9</v>
      </c>
      <c r="CU39" s="100">
        <v>12808.800000000001</v>
      </c>
    </row>
    <row r="40" spans="2:99">
      <c r="C40" s="99" t="s">
        <v>206</v>
      </c>
      <c r="D40" s="100">
        <v>9</v>
      </c>
      <c r="E40" s="100">
        <v>6523.2</v>
      </c>
      <c r="F40" s="100">
        <v>6</v>
      </c>
      <c r="G40" s="100">
        <v>4348.7999999999993</v>
      </c>
      <c r="H40" s="100">
        <v>7</v>
      </c>
      <c r="I40" s="100">
        <v>5073.5999999999995</v>
      </c>
      <c r="J40" s="100">
        <v>9</v>
      </c>
      <c r="K40" s="100">
        <v>6523.2</v>
      </c>
      <c r="L40" s="100">
        <v>9</v>
      </c>
      <c r="M40" s="100">
        <v>6523.2</v>
      </c>
      <c r="N40" s="100">
        <v>9</v>
      </c>
      <c r="O40" s="100">
        <v>6523.2</v>
      </c>
      <c r="P40" s="100">
        <v>10</v>
      </c>
      <c r="Q40" s="100">
        <v>7248</v>
      </c>
      <c r="R40" s="100">
        <v>10</v>
      </c>
      <c r="S40" s="100">
        <v>7248</v>
      </c>
      <c r="T40" s="100">
        <v>10</v>
      </c>
      <c r="U40" s="100">
        <v>7248</v>
      </c>
      <c r="V40" s="100">
        <v>8</v>
      </c>
      <c r="W40" s="100">
        <v>5798.4</v>
      </c>
      <c r="X40" s="100">
        <v>8</v>
      </c>
      <c r="Y40" s="100">
        <v>5798.4</v>
      </c>
      <c r="Z40" s="100">
        <v>7</v>
      </c>
      <c r="AA40" s="100">
        <v>5073.5999999999995</v>
      </c>
      <c r="AB40" s="100">
        <v>9</v>
      </c>
      <c r="AC40" s="100">
        <v>6523.2</v>
      </c>
      <c r="AD40" s="100">
        <v>9</v>
      </c>
      <c r="AE40" s="100">
        <v>6523.2</v>
      </c>
      <c r="AF40" s="100">
        <v>8</v>
      </c>
      <c r="AG40" s="100">
        <v>5798.4</v>
      </c>
      <c r="AH40" s="100">
        <v>12</v>
      </c>
      <c r="AI40" s="100">
        <v>8697.5999999999985</v>
      </c>
      <c r="AJ40" s="100">
        <v>11</v>
      </c>
      <c r="AK40" s="100">
        <v>7972.7999999999993</v>
      </c>
      <c r="AL40" s="100">
        <v>8</v>
      </c>
      <c r="AM40" s="100">
        <v>5798.4</v>
      </c>
      <c r="AN40" s="100">
        <v>10</v>
      </c>
      <c r="AO40" s="100">
        <v>7248</v>
      </c>
      <c r="AP40" s="100">
        <v>8</v>
      </c>
      <c r="AQ40" s="100">
        <v>5798.4</v>
      </c>
      <c r="AR40" s="100">
        <v>10</v>
      </c>
      <c r="AS40" s="100">
        <v>7248</v>
      </c>
      <c r="AT40" s="100">
        <v>11</v>
      </c>
      <c r="AU40" s="100">
        <v>7972.7999999999993</v>
      </c>
      <c r="AV40" s="100">
        <v>11</v>
      </c>
      <c r="AW40" s="100">
        <v>7972.7999999999993</v>
      </c>
      <c r="AX40" s="100">
        <v>9</v>
      </c>
      <c r="AY40" s="100">
        <v>6523.2</v>
      </c>
      <c r="AZ40" s="100">
        <v>8</v>
      </c>
      <c r="BA40" s="100">
        <v>5798.4</v>
      </c>
      <c r="BB40" s="100">
        <v>8</v>
      </c>
      <c r="BC40" s="100">
        <v>5798.4</v>
      </c>
      <c r="BD40" s="100">
        <v>8</v>
      </c>
      <c r="BE40" s="100">
        <v>5798.4</v>
      </c>
      <c r="BF40" s="100">
        <v>11</v>
      </c>
      <c r="BG40" s="100">
        <v>7972.7999999999993</v>
      </c>
      <c r="BH40" s="100">
        <v>11</v>
      </c>
      <c r="BI40" s="100">
        <v>7972.7999999999993</v>
      </c>
      <c r="BJ40" s="100">
        <v>12</v>
      </c>
      <c r="BK40" s="100">
        <v>8697.5999999999985</v>
      </c>
      <c r="BL40" s="100">
        <v>7</v>
      </c>
      <c r="BM40" s="100">
        <v>5073.5999999999995</v>
      </c>
      <c r="BN40" s="100">
        <v>8</v>
      </c>
      <c r="BO40" s="100">
        <v>5798.4</v>
      </c>
      <c r="BP40" s="100">
        <v>14</v>
      </c>
      <c r="BQ40" s="100">
        <v>10147.199999999999</v>
      </c>
      <c r="BR40" s="100">
        <v>8</v>
      </c>
      <c r="BS40" s="100">
        <v>5798.4</v>
      </c>
      <c r="BT40" s="100">
        <v>11</v>
      </c>
      <c r="BU40" s="100">
        <v>7972.7999999999993</v>
      </c>
      <c r="BV40" s="100">
        <v>11</v>
      </c>
      <c r="BW40" s="100">
        <v>7972.7999999999993</v>
      </c>
      <c r="BX40" s="100">
        <v>11</v>
      </c>
      <c r="BY40" s="100">
        <v>7972.7999999999993</v>
      </c>
      <c r="BZ40" s="100">
        <v>10</v>
      </c>
      <c r="CA40" s="100">
        <v>7248</v>
      </c>
      <c r="CB40" s="100">
        <v>9</v>
      </c>
      <c r="CC40" s="100">
        <v>6523.2</v>
      </c>
      <c r="CD40" s="100">
        <v>9</v>
      </c>
      <c r="CE40" s="100">
        <v>6523.2</v>
      </c>
      <c r="CF40" s="100">
        <v>11</v>
      </c>
      <c r="CG40" s="100">
        <v>7972.7999999999993</v>
      </c>
      <c r="CH40" s="100">
        <v>11</v>
      </c>
      <c r="CI40" s="100">
        <v>7972.7999999999993</v>
      </c>
      <c r="CJ40" s="100">
        <v>11</v>
      </c>
      <c r="CK40" s="100">
        <v>7972.7999999999993</v>
      </c>
      <c r="CL40" s="100">
        <v>12</v>
      </c>
      <c r="CM40" s="100">
        <v>8697.5999999999985</v>
      </c>
      <c r="CN40" s="100">
        <v>9</v>
      </c>
      <c r="CO40" s="100">
        <v>6523.2</v>
      </c>
      <c r="CP40" s="100">
        <v>10</v>
      </c>
      <c r="CQ40" s="100">
        <v>7248</v>
      </c>
      <c r="CR40" s="100">
        <v>12</v>
      </c>
      <c r="CS40" s="100">
        <v>8697.5999999999985</v>
      </c>
      <c r="CT40" s="100">
        <v>9</v>
      </c>
      <c r="CU40" s="100">
        <v>6523.2</v>
      </c>
    </row>
    <row r="41" spans="2:99">
      <c r="C41" s="99" t="s">
        <v>207</v>
      </c>
      <c r="D41" s="100">
        <v>9</v>
      </c>
      <c r="E41" s="100">
        <v>5940</v>
      </c>
      <c r="F41" s="100">
        <v>7</v>
      </c>
      <c r="G41" s="100">
        <v>4620</v>
      </c>
      <c r="H41" s="100">
        <v>7</v>
      </c>
      <c r="I41" s="100">
        <v>4620</v>
      </c>
      <c r="J41" s="100">
        <v>10</v>
      </c>
      <c r="K41" s="100">
        <v>6600</v>
      </c>
      <c r="L41" s="100">
        <v>8</v>
      </c>
      <c r="M41" s="100">
        <v>5280</v>
      </c>
      <c r="N41" s="100">
        <v>9</v>
      </c>
      <c r="O41" s="100">
        <v>5940</v>
      </c>
      <c r="P41" s="100">
        <v>11</v>
      </c>
      <c r="Q41" s="100">
        <v>7260</v>
      </c>
      <c r="R41" s="100">
        <v>9</v>
      </c>
      <c r="S41" s="100">
        <v>5940</v>
      </c>
      <c r="T41" s="100">
        <v>9</v>
      </c>
      <c r="U41" s="100">
        <v>5940</v>
      </c>
      <c r="V41" s="100">
        <v>8</v>
      </c>
      <c r="W41" s="100">
        <v>5280</v>
      </c>
      <c r="X41" s="100">
        <v>8</v>
      </c>
      <c r="Y41" s="100">
        <v>5280</v>
      </c>
      <c r="Z41" s="100">
        <v>7</v>
      </c>
      <c r="AA41" s="100">
        <v>4620</v>
      </c>
      <c r="AB41" s="100">
        <v>10</v>
      </c>
      <c r="AC41" s="100">
        <v>6600</v>
      </c>
      <c r="AD41" s="100">
        <v>8</v>
      </c>
      <c r="AE41" s="100">
        <v>5280</v>
      </c>
      <c r="AF41" s="100">
        <v>9</v>
      </c>
      <c r="AG41" s="100">
        <v>5940</v>
      </c>
      <c r="AH41" s="100">
        <v>10</v>
      </c>
      <c r="AI41" s="100">
        <v>6600</v>
      </c>
      <c r="AJ41" s="100">
        <v>11</v>
      </c>
      <c r="AK41" s="100">
        <v>7260</v>
      </c>
      <c r="AL41" s="100">
        <v>8</v>
      </c>
      <c r="AM41" s="100">
        <v>5280</v>
      </c>
      <c r="AN41" s="100">
        <v>12</v>
      </c>
      <c r="AO41" s="100">
        <v>7920</v>
      </c>
      <c r="AP41" s="100">
        <v>8</v>
      </c>
      <c r="AQ41" s="100">
        <v>5280</v>
      </c>
      <c r="AR41" s="100">
        <v>9</v>
      </c>
      <c r="AS41" s="100">
        <v>5940</v>
      </c>
      <c r="AT41" s="100">
        <v>11</v>
      </c>
      <c r="AU41" s="100">
        <v>7260</v>
      </c>
      <c r="AV41" s="100">
        <v>11</v>
      </c>
      <c r="AW41" s="100">
        <v>7260</v>
      </c>
      <c r="AX41" s="100">
        <v>9</v>
      </c>
      <c r="AY41" s="100">
        <v>5940</v>
      </c>
      <c r="AZ41" s="100">
        <v>8</v>
      </c>
      <c r="BA41" s="100">
        <v>5280</v>
      </c>
      <c r="BB41" s="100">
        <v>8</v>
      </c>
      <c r="BC41" s="100">
        <v>5280</v>
      </c>
      <c r="BD41" s="100">
        <v>8</v>
      </c>
      <c r="BE41" s="100">
        <v>5280</v>
      </c>
      <c r="BF41" s="100">
        <v>10</v>
      </c>
      <c r="BG41" s="100">
        <v>6600</v>
      </c>
      <c r="BH41" s="100">
        <v>12</v>
      </c>
      <c r="BI41" s="100">
        <v>7920</v>
      </c>
      <c r="BJ41" s="100">
        <v>12</v>
      </c>
      <c r="BK41" s="100">
        <v>7920</v>
      </c>
      <c r="BL41" s="100">
        <v>8</v>
      </c>
      <c r="BM41" s="100">
        <v>5280</v>
      </c>
      <c r="BN41" s="100">
        <v>8</v>
      </c>
      <c r="BO41" s="100">
        <v>5280</v>
      </c>
      <c r="BP41" s="100">
        <v>11</v>
      </c>
      <c r="BQ41" s="100">
        <v>7260</v>
      </c>
      <c r="BR41" s="100">
        <v>9</v>
      </c>
      <c r="BS41" s="100">
        <v>5940</v>
      </c>
      <c r="BT41" s="100">
        <v>10</v>
      </c>
      <c r="BU41" s="100">
        <v>6600</v>
      </c>
      <c r="BV41" s="100">
        <v>11</v>
      </c>
      <c r="BW41" s="100">
        <v>7260</v>
      </c>
      <c r="BX41" s="100">
        <v>12</v>
      </c>
      <c r="BY41" s="100">
        <v>7920</v>
      </c>
      <c r="BZ41" s="100">
        <v>11</v>
      </c>
      <c r="CA41" s="100">
        <v>7260</v>
      </c>
      <c r="CB41" s="100">
        <v>9</v>
      </c>
      <c r="CC41" s="100">
        <v>5940</v>
      </c>
      <c r="CD41" s="100">
        <v>9</v>
      </c>
      <c r="CE41" s="100">
        <v>5940</v>
      </c>
      <c r="CF41" s="100">
        <v>11</v>
      </c>
      <c r="CG41" s="100">
        <v>7260</v>
      </c>
      <c r="CH41" s="100">
        <v>9</v>
      </c>
      <c r="CI41" s="100">
        <v>5940</v>
      </c>
      <c r="CJ41" s="100">
        <v>12</v>
      </c>
      <c r="CK41" s="100">
        <v>7920</v>
      </c>
      <c r="CL41" s="100">
        <v>11</v>
      </c>
      <c r="CM41" s="100">
        <v>7260</v>
      </c>
      <c r="CN41" s="100">
        <v>9</v>
      </c>
      <c r="CO41" s="100">
        <v>5940</v>
      </c>
      <c r="CP41" s="100">
        <v>9</v>
      </c>
      <c r="CQ41" s="100">
        <v>5940</v>
      </c>
      <c r="CR41" s="100">
        <v>12</v>
      </c>
      <c r="CS41" s="100">
        <v>7920</v>
      </c>
      <c r="CT41" s="100">
        <v>9</v>
      </c>
      <c r="CU41" s="100">
        <v>5940</v>
      </c>
    </row>
    <row r="42" spans="2:99">
      <c r="C42" s="99" t="s">
        <v>208</v>
      </c>
      <c r="D42" s="100">
        <v>9</v>
      </c>
      <c r="E42" s="100">
        <v>7614</v>
      </c>
      <c r="F42" s="100">
        <v>7</v>
      </c>
      <c r="G42" s="100">
        <v>5922</v>
      </c>
      <c r="H42" s="100">
        <v>7</v>
      </c>
      <c r="I42" s="100">
        <v>5922</v>
      </c>
      <c r="J42" s="100">
        <v>10</v>
      </c>
      <c r="K42" s="100">
        <v>8460</v>
      </c>
      <c r="L42" s="100">
        <v>8</v>
      </c>
      <c r="M42" s="100">
        <v>6768</v>
      </c>
      <c r="N42" s="100">
        <v>10</v>
      </c>
      <c r="O42" s="100">
        <v>8460</v>
      </c>
      <c r="P42" s="100">
        <v>10</v>
      </c>
      <c r="Q42" s="100">
        <v>8460</v>
      </c>
      <c r="R42" s="100">
        <v>9</v>
      </c>
      <c r="S42" s="100">
        <v>7614</v>
      </c>
      <c r="T42" s="100">
        <v>9</v>
      </c>
      <c r="U42" s="100">
        <v>7614</v>
      </c>
      <c r="V42" s="100">
        <v>8</v>
      </c>
      <c r="W42" s="100">
        <v>6768</v>
      </c>
      <c r="X42" s="100">
        <v>7</v>
      </c>
      <c r="Y42" s="100">
        <v>5922</v>
      </c>
      <c r="Z42" s="100">
        <v>8</v>
      </c>
      <c r="AA42" s="100">
        <v>6768</v>
      </c>
      <c r="AB42" s="100">
        <v>9</v>
      </c>
      <c r="AC42" s="100">
        <v>7614</v>
      </c>
      <c r="AD42" s="100">
        <v>9</v>
      </c>
      <c r="AE42" s="100">
        <v>7614</v>
      </c>
      <c r="AF42" s="100">
        <v>8</v>
      </c>
      <c r="AG42" s="100">
        <v>6768</v>
      </c>
      <c r="AH42" s="100">
        <v>12</v>
      </c>
      <c r="AI42" s="100">
        <v>10152</v>
      </c>
      <c r="AJ42" s="100">
        <v>9</v>
      </c>
      <c r="AK42" s="100">
        <v>7614</v>
      </c>
      <c r="AL42" s="100">
        <v>8</v>
      </c>
      <c r="AM42" s="100">
        <v>6768</v>
      </c>
      <c r="AN42" s="100">
        <v>10</v>
      </c>
      <c r="AO42" s="100">
        <v>8460</v>
      </c>
      <c r="AP42" s="100">
        <v>8</v>
      </c>
      <c r="AQ42" s="100">
        <v>6768</v>
      </c>
      <c r="AR42" s="100">
        <v>9</v>
      </c>
      <c r="AS42" s="100">
        <v>7614</v>
      </c>
      <c r="AT42" s="100">
        <v>11</v>
      </c>
      <c r="AU42" s="100">
        <v>9306</v>
      </c>
      <c r="AV42" s="100">
        <v>11</v>
      </c>
      <c r="AW42" s="100">
        <v>9306</v>
      </c>
      <c r="AX42" s="100">
        <v>8</v>
      </c>
      <c r="AY42" s="100">
        <v>6768</v>
      </c>
      <c r="AZ42" s="100">
        <v>7</v>
      </c>
      <c r="BA42" s="100">
        <v>5922</v>
      </c>
      <c r="BB42" s="100">
        <v>10</v>
      </c>
      <c r="BC42" s="100">
        <v>8460</v>
      </c>
      <c r="BD42" s="100">
        <v>9</v>
      </c>
      <c r="BE42" s="100">
        <v>7614</v>
      </c>
      <c r="BF42" s="100">
        <v>12</v>
      </c>
      <c r="BG42" s="100">
        <v>10152</v>
      </c>
      <c r="BH42" s="100">
        <v>11</v>
      </c>
      <c r="BI42" s="100">
        <v>9306</v>
      </c>
      <c r="BJ42" s="100">
        <v>13</v>
      </c>
      <c r="BK42" s="100">
        <v>10998</v>
      </c>
      <c r="BL42" s="100">
        <v>7</v>
      </c>
      <c r="BM42" s="100">
        <v>5922</v>
      </c>
      <c r="BN42" s="100">
        <v>7</v>
      </c>
      <c r="BO42" s="100">
        <v>5922</v>
      </c>
      <c r="BP42" s="100">
        <v>13</v>
      </c>
      <c r="BQ42" s="100">
        <v>10998</v>
      </c>
      <c r="BR42" s="100">
        <v>10</v>
      </c>
      <c r="BS42" s="100">
        <v>8460</v>
      </c>
      <c r="BT42" s="100">
        <v>10</v>
      </c>
      <c r="BU42" s="100">
        <v>8460</v>
      </c>
      <c r="BV42" s="100">
        <v>9</v>
      </c>
      <c r="BW42" s="100">
        <v>7614</v>
      </c>
      <c r="BX42" s="100">
        <v>11</v>
      </c>
      <c r="BY42" s="100">
        <v>9306</v>
      </c>
      <c r="BZ42" s="100">
        <v>11</v>
      </c>
      <c r="CA42" s="100">
        <v>9306</v>
      </c>
      <c r="CB42" s="100">
        <v>10</v>
      </c>
      <c r="CC42" s="100">
        <v>8460</v>
      </c>
      <c r="CD42" s="100">
        <v>9</v>
      </c>
      <c r="CE42" s="100">
        <v>7614</v>
      </c>
      <c r="CF42" s="100">
        <v>12</v>
      </c>
      <c r="CG42" s="100">
        <v>10152</v>
      </c>
      <c r="CH42" s="100">
        <v>10</v>
      </c>
      <c r="CI42" s="100">
        <v>8460</v>
      </c>
      <c r="CJ42" s="100">
        <v>10</v>
      </c>
      <c r="CK42" s="100">
        <v>8460</v>
      </c>
      <c r="CL42" s="100">
        <v>11</v>
      </c>
      <c r="CM42" s="100">
        <v>9306</v>
      </c>
      <c r="CN42" s="100">
        <v>8</v>
      </c>
      <c r="CO42" s="100">
        <v>6768</v>
      </c>
      <c r="CP42" s="100">
        <v>9</v>
      </c>
      <c r="CQ42" s="100">
        <v>7614</v>
      </c>
      <c r="CR42" s="100">
        <v>12</v>
      </c>
      <c r="CS42" s="100">
        <v>10152</v>
      </c>
      <c r="CT42" s="100">
        <v>9</v>
      </c>
      <c r="CU42" s="100">
        <v>7614</v>
      </c>
    </row>
    <row r="43" spans="2:99">
      <c r="C43" s="99" t="s">
        <v>209</v>
      </c>
      <c r="D43" s="100">
        <v>8</v>
      </c>
      <c r="E43" s="100">
        <v>8179.2</v>
      </c>
      <c r="F43" s="100">
        <v>7</v>
      </c>
      <c r="G43" s="100">
        <v>7156.8</v>
      </c>
      <c r="H43" s="100">
        <v>7</v>
      </c>
      <c r="I43" s="100">
        <v>7156.8</v>
      </c>
      <c r="J43" s="100">
        <v>11</v>
      </c>
      <c r="K43" s="100">
        <v>11246.4</v>
      </c>
      <c r="L43" s="100">
        <v>9</v>
      </c>
      <c r="M43" s="100">
        <v>9201.6</v>
      </c>
      <c r="N43" s="100">
        <v>9</v>
      </c>
      <c r="O43" s="100">
        <v>9201.6</v>
      </c>
      <c r="P43" s="100">
        <v>9</v>
      </c>
      <c r="Q43" s="100">
        <v>9201.6</v>
      </c>
      <c r="R43" s="100">
        <v>10</v>
      </c>
      <c r="S43" s="100">
        <v>10224</v>
      </c>
      <c r="T43" s="100">
        <v>9</v>
      </c>
      <c r="U43" s="100">
        <v>9201.6</v>
      </c>
      <c r="V43" s="100">
        <v>8</v>
      </c>
      <c r="W43" s="100">
        <v>8179.2</v>
      </c>
      <c r="X43" s="100">
        <v>8</v>
      </c>
      <c r="Y43" s="100">
        <v>8179.2</v>
      </c>
      <c r="Z43" s="100">
        <v>7</v>
      </c>
      <c r="AA43" s="100">
        <v>7156.8</v>
      </c>
      <c r="AB43" s="100">
        <v>9</v>
      </c>
      <c r="AC43" s="100">
        <v>9201.6</v>
      </c>
      <c r="AD43" s="100">
        <v>9</v>
      </c>
      <c r="AE43" s="100">
        <v>9201.6</v>
      </c>
      <c r="AF43" s="100">
        <v>9</v>
      </c>
      <c r="AG43" s="100">
        <v>9201.6</v>
      </c>
      <c r="AH43" s="100">
        <v>11</v>
      </c>
      <c r="AI43" s="100">
        <v>11246.4</v>
      </c>
      <c r="AJ43" s="100">
        <v>10</v>
      </c>
      <c r="AK43" s="100">
        <v>10224</v>
      </c>
      <c r="AL43" s="100">
        <v>8</v>
      </c>
      <c r="AM43" s="100">
        <v>8179.2</v>
      </c>
      <c r="AN43" s="100">
        <v>12</v>
      </c>
      <c r="AO43" s="100">
        <v>12268.8</v>
      </c>
      <c r="AP43" s="100">
        <v>8</v>
      </c>
      <c r="AQ43" s="100">
        <v>8179.2</v>
      </c>
      <c r="AR43" s="100">
        <v>8</v>
      </c>
      <c r="AS43" s="100">
        <v>8179.2</v>
      </c>
      <c r="AT43" s="100">
        <v>11</v>
      </c>
      <c r="AU43" s="100">
        <v>11246.4</v>
      </c>
      <c r="AV43" s="100">
        <v>10</v>
      </c>
      <c r="AW43" s="100">
        <v>10224</v>
      </c>
      <c r="AX43" s="100">
        <v>8</v>
      </c>
      <c r="AY43" s="100">
        <v>8179.2</v>
      </c>
      <c r="AZ43" s="100">
        <v>7</v>
      </c>
      <c r="BA43" s="100">
        <v>7156.8</v>
      </c>
      <c r="BB43" s="100">
        <v>9</v>
      </c>
      <c r="BC43" s="100">
        <v>9201.6</v>
      </c>
      <c r="BD43" s="100">
        <v>9</v>
      </c>
      <c r="BE43" s="100">
        <v>9201.6</v>
      </c>
      <c r="BF43" s="100">
        <v>11</v>
      </c>
      <c r="BG43" s="100">
        <v>11246.4</v>
      </c>
      <c r="BH43" s="100">
        <v>12</v>
      </c>
      <c r="BI43" s="100">
        <v>12268.8</v>
      </c>
      <c r="BJ43" s="100">
        <v>14</v>
      </c>
      <c r="BK43" s="100">
        <v>14313.6</v>
      </c>
      <c r="BL43" s="100">
        <v>6</v>
      </c>
      <c r="BM43" s="100">
        <v>6134.4</v>
      </c>
      <c r="BN43" s="100">
        <v>7</v>
      </c>
      <c r="BO43" s="100">
        <v>7156.8</v>
      </c>
      <c r="BP43" s="100">
        <v>12</v>
      </c>
      <c r="BQ43" s="100">
        <v>12268.8</v>
      </c>
      <c r="BR43" s="100">
        <v>8</v>
      </c>
      <c r="BS43" s="100">
        <v>8179.2</v>
      </c>
      <c r="BT43" s="100">
        <v>11</v>
      </c>
      <c r="BU43" s="100">
        <v>11246.4</v>
      </c>
      <c r="BV43" s="100">
        <v>11</v>
      </c>
      <c r="BW43" s="100">
        <v>11246.4</v>
      </c>
      <c r="BX43" s="100">
        <v>12</v>
      </c>
      <c r="BY43" s="100">
        <v>12268.8</v>
      </c>
      <c r="BZ43" s="100">
        <v>11</v>
      </c>
      <c r="CA43" s="100">
        <v>11246.4</v>
      </c>
      <c r="CB43" s="100">
        <v>9</v>
      </c>
      <c r="CC43" s="100">
        <v>9201.6</v>
      </c>
      <c r="CD43" s="100">
        <v>9</v>
      </c>
      <c r="CE43" s="100">
        <v>9201.6</v>
      </c>
      <c r="CF43" s="100">
        <v>11</v>
      </c>
      <c r="CG43" s="100">
        <v>11246.4</v>
      </c>
      <c r="CH43" s="100">
        <v>10</v>
      </c>
      <c r="CI43" s="100">
        <v>10224</v>
      </c>
      <c r="CJ43" s="100">
        <v>12</v>
      </c>
      <c r="CK43" s="100">
        <v>12268.8</v>
      </c>
      <c r="CL43" s="100">
        <v>12</v>
      </c>
      <c r="CM43" s="100">
        <v>12268.8</v>
      </c>
      <c r="CN43" s="100">
        <v>9</v>
      </c>
      <c r="CO43" s="100">
        <v>9201.6</v>
      </c>
      <c r="CP43" s="100">
        <v>8</v>
      </c>
      <c r="CQ43" s="100">
        <v>8179.2</v>
      </c>
      <c r="CR43" s="100">
        <v>12</v>
      </c>
      <c r="CS43" s="100">
        <v>12268.8</v>
      </c>
      <c r="CT43" s="100">
        <v>9</v>
      </c>
      <c r="CU43" s="100">
        <v>9201.6</v>
      </c>
    </row>
    <row r="44" spans="2:99">
      <c r="C44" s="99" t="s">
        <v>210</v>
      </c>
      <c r="D44" s="100">
        <v>9</v>
      </c>
      <c r="E44" s="100">
        <v>9201.6</v>
      </c>
      <c r="F44" s="100">
        <v>6</v>
      </c>
      <c r="G44" s="100">
        <v>6134.4</v>
      </c>
      <c r="H44" s="100">
        <v>7</v>
      </c>
      <c r="I44" s="100">
        <v>7156.8</v>
      </c>
      <c r="J44" s="100">
        <v>10</v>
      </c>
      <c r="K44" s="100">
        <v>10224</v>
      </c>
      <c r="L44" s="100">
        <v>9</v>
      </c>
      <c r="M44" s="100">
        <v>9201.6</v>
      </c>
      <c r="N44" s="100">
        <v>10</v>
      </c>
      <c r="O44" s="100">
        <v>10224</v>
      </c>
      <c r="P44" s="100">
        <v>9</v>
      </c>
      <c r="Q44" s="100">
        <v>9201.6</v>
      </c>
      <c r="R44" s="100">
        <v>10</v>
      </c>
      <c r="S44" s="100">
        <v>10224</v>
      </c>
      <c r="T44" s="100">
        <v>9</v>
      </c>
      <c r="U44" s="100">
        <v>9201.6</v>
      </c>
      <c r="V44" s="100">
        <v>7</v>
      </c>
      <c r="W44" s="100">
        <v>7156.8</v>
      </c>
      <c r="X44" s="100">
        <v>8</v>
      </c>
      <c r="Y44" s="100">
        <v>8179.2</v>
      </c>
      <c r="Z44" s="100">
        <v>7</v>
      </c>
      <c r="AA44" s="100">
        <v>7156.8</v>
      </c>
      <c r="AB44" s="100">
        <v>9</v>
      </c>
      <c r="AC44" s="100">
        <v>9201.6</v>
      </c>
      <c r="AD44" s="100">
        <v>8</v>
      </c>
      <c r="AE44" s="100">
        <v>8179.2</v>
      </c>
      <c r="AF44" s="100">
        <v>8</v>
      </c>
      <c r="AG44" s="100">
        <v>8179.2</v>
      </c>
      <c r="AH44" s="100">
        <v>11</v>
      </c>
      <c r="AI44" s="100">
        <v>11246.4</v>
      </c>
      <c r="AJ44" s="100">
        <v>9</v>
      </c>
      <c r="AK44" s="100">
        <v>9201.6</v>
      </c>
      <c r="AL44" s="100">
        <v>8</v>
      </c>
      <c r="AM44" s="100">
        <v>8179.2</v>
      </c>
      <c r="AN44" s="100">
        <v>11</v>
      </c>
      <c r="AO44" s="100">
        <v>11246.4</v>
      </c>
      <c r="AP44" s="100">
        <v>7</v>
      </c>
      <c r="AQ44" s="100">
        <v>7156.8</v>
      </c>
      <c r="AR44" s="100">
        <v>9</v>
      </c>
      <c r="AS44" s="100">
        <v>9201.6</v>
      </c>
      <c r="AT44" s="100">
        <v>11</v>
      </c>
      <c r="AU44" s="100">
        <v>11246.4</v>
      </c>
      <c r="AV44" s="100">
        <v>10</v>
      </c>
      <c r="AW44" s="100">
        <v>10224</v>
      </c>
      <c r="AX44" s="100">
        <v>9</v>
      </c>
      <c r="AY44" s="100">
        <v>9201.6</v>
      </c>
      <c r="AZ44" s="100">
        <v>7</v>
      </c>
      <c r="BA44" s="100">
        <v>7156.8</v>
      </c>
      <c r="BB44" s="100">
        <v>9</v>
      </c>
      <c r="BC44" s="100">
        <v>9201.6</v>
      </c>
      <c r="BD44" s="100">
        <v>8</v>
      </c>
      <c r="BE44" s="100">
        <v>8179.2</v>
      </c>
      <c r="BF44" s="100">
        <v>12</v>
      </c>
      <c r="BG44" s="100">
        <v>12268.8</v>
      </c>
      <c r="BH44" s="100">
        <v>11</v>
      </c>
      <c r="BI44" s="100">
        <v>11246.4</v>
      </c>
      <c r="BJ44" s="100">
        <v>14</v>
      </c>
      <c r="BK44" s="100">
        <v>14313.6</v>
      </c>
      <c r="BL44" s="100">
        <v>8</v>
      </c>
      <c r="BM44" s="100">
        <v>8179.2</v>
      </c>
      <c r="BN44" s="100">
        <v>8</v>
      </c>
      <c r="BO44" s="100">
        <v>8179.2</v>
      </c>
      <c r="BP44" s="100">
        <v>13</v>
      </c>
      <c r="BQ44" s="100">
        <v>13291.199999999999</v>
      </c>
      <c r="BR44" s="100">
        <v>9</v>
      </c>
      <c r="BS44" s="100">
        <v>9201.6</v>
      </c>
      <c r="BT44" s="100">
        <v>11</v>
      </c>
      <c r="BU44" s="100">
        <v>11246.4</v>
      </c>
      <c r="BV44" s="100">
        <v>9</v>
      </c>
      <c r="BW44" s="100">
        <v>9201.6</v>
      </c>
      <c r="BX44" s="100">
        <v>11</v>
      </c>
      <c r="BY44" s="100">
        <v>11246.4</v>
      </c>
      <c r="BZ44" s="100">
        <v>11</v>
      </c>
      <c r="CA44" s="100">
        <v>11246.4</v>
      </c>
      <c r="CB44" s="100">
        <v>9</v>
      </c>
      <c r="CC44" s="100">
        <v>9201.6</v>
      </c>
      <c r="CD44" s="100">
        <v>9</v>
      </c>
      <c r="CE44" s="100">
        <v>9201.6</v>
      </c>
      <c r="CF44" s="100">
        <v>11</v>
      </c>
      <c r="CG44" s="100">
        <v>11246.4</v>
      </c>
      <c r="CH44" s="100">
        <v>11</v>
      </c>
      <c r="CI44" s="100">
        <v>11246.4</v>
      </c>
      <c r="CJ44" s="100">
        <v>10</v>
      </c>
      <c r="CK44" s="100">
        <v>10224</v>
      </c>
      <c r="CL44" s="100">
        <v>11</v>
      </c>
      <c r="CM44" s="100">
        <v>11246.4</v>
      </c>
      <c r="CN44" s="100">
        <v>9</v>
      </c>
      <c r="CO44" s="100">
        <v>9201.6</v>
      </c>
      <c r="CP44" s="100">
        <v>9</v>
      </c>
      <c r="CQ44" s="100">
        <v>9201.6</v>
      </c>
      <c r="CR44" s="100">
        <v>11</v>
      </c>
      <c r="CS44" s="100">
        <v>11246.4</v>
      </c>
      <c r="CT44" s="100">
        <v>8</v>
      </c>
      <c r="CU44" s="100">
        <v>8179.2</v>
      </c>
    </row>
    <row r="45" spans="2:99">
      <c r="C45" s="99" t="s">
        <v>211</v>
      </c>
      <c r="D45" s="100">
        <v>9</v>
      </c>
      <c r="E45" s="100">
        <v>11242.800000000001</v>
      </c>
      <c r="F45" s="100">
        <v>7</v>
      </c>
      <c r="G45" s="100">
        <v>8744.4</v>
      </c>
      <c r="H45" s="100">
        <v>6</v>
      </c>
      <c r="I45" s="100">
        <v>7495.2000000000007</v>
      </c>
      <c r="J45" s="100">
        <v>11</v>
      </c>
      <c r="K45" s="100">
        <v>13741.2</v>
      </c>
      <c r="L45" s="100">
        <v>8</v>
      </c>
      <c r="M45" s="100">
        <v>9993.6</v>
      </c>
      <c r="N45" s="100">
        <v>9</v>
      </c>
      <c r="O45" s="100">
        <v>11242.800000000001</v>
      </c>
      <c r="P45" s="100">
        <v>9</v>
      </c>
      <c r="Q45" s="100">
        <v>11242.800000000001</v>
      </c>
      <c r="R45" s="100">
        <v>10</v>
      </c>
      <c r="S45" s="100">
        <v>12492</v>
      </c>
      <c r="T45" s="100">
        <v>9</v>
      </c>
      <c r="U45" s="100">
        <v>11242.800000000001</v>
      </c>
      <c r="V45" s="100">
        <v>8</v>
      </c>
      <c r="W45" s="100">
        <v>9993.6</v>
      </c>
      <c r="X45" s="100">
        <v>7</v>
      </c>
      <c r="Y45" s="100">
        <v>8744.4</v>
      </c>
      <c r="Z45" s="100">
        <v>7</v>
      </c>
      <c r="AA45" s="100">
        <v>8744.4</v>
      </c>
      <c r="AB45" s="100">
        <v>10</v>
      </c>
      <c r="AC45" s="100">
        <v>12492</v>
      </c>
      <c r="AD45" s="100">
        <v>7</v>
      </c>
      <c r="AE45" s="100">
        <v>8744.4</v>
      </c>
      <c r="AF45" s="100">
        <v>7</v>
      </c>
      <c r="AG45" s="100">
        <v>8744.4</v>
      </c>
      <c r="AH45" s="100">
        <v>12</v>
      </c>
      <c r="AI45" s="100">
        <v>14990.400000000001</v>
      </c>
      <c r="AJ45" s="100">
        <v>10</v>
      </c>
      <c r="AK45" s="100">
        <v>12492</v>
      </c>
      <c r="AL45" s="100">
        <v>8</v>
      </c>
      <c r="AM45" s="100">
        <v>9993.6</v>
      </c>
      <c r="AN45" s="100">
        <v>10</v>
      </c>
      <c r="AO45" s="100">
        <v>12492</v>
      </c>
      <c r="AP45" s="100">
        <v>8</v>
      </c>
      <c r="AQ45" s="100">
        <v>9993.6</v>
      </c>
      <c r="AR45" s="100">
        <v>8</v>
      </c>
      <c r="AS45" s="100">
        <v>9993.6</v>
      </c>
      <c r="AT45" s="100">
        <v>11</v>
      </c>
      <c r="AU45" s="100">
        <v>13741.2</v>
      </c>
      <c r="AV45" s="100">
        <v>11</v>
      </c>
      <c r="AW45" s="100">
        <v>13741.2</v>
      </c>
      <c r="AX45" s="100">
        <v>8</v>
      </c>
      <c r="AY45" s="100">
        <v>9993.6</v>
      </c>
      <c r="AZ45" s="100">
        <v>7</v>
      </c>
      <c r="BA45" s="100">
        <v>8744.4</v>
      </c>
      <c r="BB45" s="100">
        <v>8</v>
      </c>
      <c r="BC45" s="100">
        <v>9993.6</v>
      </c>
      <c r="BD45" s="100">
        <v>7</v>
      </c>
      <c r="BE45" s="100">
        <v>8744.4</v>
      </c>
      <c r="BF45" s="100">
        <v>11</v>
      </c>
      <c r="BG45" s="100">
        <v>13741.2</v>
      </c>
      <c r="BH45" s="100">
        <v>10</v>
      </c>
      <c r="BI45" s="100">
        <v>12492</v>
      </c>
      <c r="BJ45" s="100">
        <v>11</v>
      </c>
      <c r="BK45" s="100">
        <v>13741.2</v>
      </c>
      <c r="BL45" s="100">
        <v>7</v>
      </c>
      <c r="BM45" s="100">
        <v>8744.4</v>
      </c>
      <c r="BN45" s="100">
        <v>7</v>
      </c>
      <c r="BO45" s="100">
        <v>8744.4</v>
      </c>
      <c r="BP45" s="100">
        <v>11</v>
      </c>
      <c r="BQ45" s="100">
        <v>13741.2</v>
      </c>
      <c r="BR45" s="100">
        <v>9</v>
      </c>
      <c r="BS45" s="100">
        <v>11242.800000000001</v>
      </c>
      <c r="BT45" s="100">
        <v>10</v>
      </c>
      <c r="BU45" s="100">
        <v>12492</v>
      </c>
      <c r="BV45" s="100">
        <v>10</v>
      </c>
      <c r="BW45" s="100">
        <v>12492</v>
      </c>
      <c r="BX45" s="100">
        <v>10</v>
      </c>
      <c r="BY45" s="100">
        <v>12492</v>
      </c>
      <c r="BZ45" s="100">
        <v>10</v>
      </c>
      <c r="CA45" s="100">
        <v>12492</v>
      </c>
      <c r="CB45" s="100">
        <v>9</v>
      </c>
      <c r="CC45" s="100">
        <v>11242.800000000001</v>
      </c>
      <c r="CD45" s="100">
        <v>9</v>
      </c>
      <c r="CE45" s="100">
        <v>11242.800000000001</v>
      </c>
      <c r="CF45" s="100">
        <v>12</v>
      </c>
      <c r="CG45" s="100">
        <v>14990.400000000001</v>
      </c>
      <c r="CH45" s="100">
        <v>10</v>
      </c>
      <c r="CI45" s="100">
        <v>12492</v>
      </c>
      <c r="CJ45" s="100">
        <v>11</v>
      </c>
      <c r="CK45" s="100">
        <v>13741.2</v>
      </c>
      <c r="CL45" s="100">
        <v>11</v>
      </c>
      <c r="CM45" s="100">
        <v>13741.2</v>
      </c>
      <c r="CN45" s="100">
        <v>8</v>
      </c>
      <c r="CO45" s="100">
        <v>9993.6</v>
      </c>
      <c r="CP45" s="100">
        <v>9</v>
      </c>
      <c r="CQ45" s="100">
        <v>11242.800000000001</v>
      </c>
      <c r="CR45" s="100">
        <v>12</v>
      </c>
      <c r="CS45" s="100">
        <v>14990.400000000001</v>
      </c>
      <c r="CT45" s="100">
        <v>9</v>
      </c>
      <c r="CU45" s="100">
        <v>11242.800000000001</v>
      </c>
    </row>
    <row r="46" spans="2:99">
      <c r="C46" s="99" t="s">
        <v>212</v>
      </c>
      <c r="D46" s="100">
        <v>9</v>
      </c>
      <c r="E46" s="100">
        <v>10908</v>
      </c>
      <c r="F46" s="100">
        <v>7</v>
      </c>
      <c r="G46" s="100">
        <v>8484</v>
      </c>
      <c r="H46" s="100">
        <v>6</v>
      </c>
      <c r="I46" s="100">
        <v>7272</v>
      </c>
      <c r="J46" s="100">
        <v>10</v>
      </c>
      <c r="K46" s="100">
        <v>12120</v>
      </c>
      <c r="L46" s="100">
        <v>8</v>
      </c>
      <c r="M46" s="100">
        <v>9696</v>
      </c>
      <c r="N46" s="100">
        <v>9</v>
      </c>
      <c r="O46" s="100">
        <v>10908</v>
      </c>
      <c r="P46" s="100">
        <v>10</v>
      </c>
      <c r="Q46" s="100">
        <v>12120</v>
      </c>
      <c r="R46" s="100">
        <v>10</v>
      </c>
      <c r="S46" s="100">
        <v>12120</v>
      </c>
      <c r="T46" s="100">
        <v>9</v>
      </c>
      <c r="U46" s="100">
        <v>10908</v>
      </c>
      <c r="V46" s="100">
        <v>8</v>
      </c>
      <c r="W46" s="100">
        <v>9696</v>
      </c>
      <c r="X46" s="100">
        <v>6</v>
      </c>
      <c r="Y46" s="100">
        <v>7272</v>
      </c>
      <c r="Z46" s="100">
        <v>7</v>
      </c>
      <c r="AA46" s="100">
        <v>8484</v>
      </c>
      <c r="AB46" s="100">
        <v>10</v>
      </c>
      <c r="AC46" s="100">
        <v>12120</v>
      </c>
      <c r="AD46" s="100">
        <v>8</v>
      </c>
      <c r="AE46" s="100">
        <v>9696</v>
      </c>
      <c r="AF46" s="100">
        <v>8</v>
      </c>
      <c r="AG46" s="100">
        <v>9696</v>
      </c>
      <c r="AH46" s="100">
        <v>11</v>
      </c>
      <c r="AI46" s="100">
        <v>13332</v>
      </c>
      <c r="AJ46" s="100">
        <v>10</v>
      </c>
      <c r="AK46" s="100">
        <v>12120</v>
      </c>
      <c r="AL46" s="100">
        <v>9</v>
      </c>
      <c r="AM46" s="100">
        <v>10908</v>
      </c>
      <c r="AN46" s="100">
        <v>11</v>
      </c>
      <c r="AO46" s="100">
        <v>13332</v>
      </c>
      <c r="AP46" s="100">
        <v>8</v>
      </c>
      <c r="AQ46" s="100">
        <v>9696</v>
      </c>
      <c r="AR46" s="100">
        <v>8</v>
      </c>
      <c r="AS46" s="100">
        <v>9696</v>
      </c>
      <c r="AT46" s="100">
        <v>10</v>
      </c>
      <c r="AU46" s="100">
        <v>12120</v>
      </c>
      <c r="AV46" s="100">
        <v>10</v>
      </c>
      <c r="AW46" s="100">
        <v>12120</v>
      </c>
      <c r="AX46" s="100">
        <v>8</v>
      </c>
      <c r="AY46" s="100">
        <v>9696</v>
      </c>
      <c r="AZ46" s="100">
        <v>8</v>
      </c>
      <c r="BA46" s="100">
        <v>9696</v>
      </c>
      <c r="BB46" s="100">
        <v>9</v>
      </c>
      <c r="BC46" s="100">
        <v>10908</v>
      </c>
      <c r="BD46" s="100">
        <v>8</v>
      </c>
      <c r="BE46" s="100">
        <v>9696</v>
      </c>
      <c r="BF46" s="100">
        <v>11</v>
      </c>
      <c r="BG46" s="100">
        <v>13332</v>
      </c>
      <c r="BH46" s="100">
        <v>11</v>
      </c>
      <c r="BI46" s="100">
        <v>13332</v>
      </c>
      <c r="BJ46" s="100">
        <v>12</v>
      </c>
      <c r="BK46" s="100">
        <v>14544</v>
      </c>
      <c r="BL46" s="100">
        <v>7</v>
      </c>
      <c r="BM46" s="100">
        <v>8484</v>
      </c>
      <c r="BN46" s="100">
        <v>8</v>
      </c>
      <c r="BO46" s="100">
        <v>9696</v>
      </c>
      <c r="BP46" s="100">
        <v>13</v>
      </c>
      <c r="BQ46" s="100">
        <v>15756</v>
      </c>
      <c r="BR46" s="100">
        <v>8</v>
      </c>
      <c r="BS46" s="100">
        <v>9696</v>
      </c>
      <c r="BT46" s="100">
        <v>11</v>
      </c>
      <c r="BU46" s="100">
        <v>13332</v>
      </c>
      <c r="BV46" s="100">
        <v>10</v>
      </c>
      <c r="BW46" s="100">
        <v>12120</v>
      </c>
      <c r="BX46" s="100">
        <v>10</v>
      </c>
      <c r="BY46" s="100">
        <v>12120</v>
      </c>
      <c r="BZ46" s="100">
        <v>10</v>
      </c>
      <c r="CA46" s="100">
        <v>12120</v>
      </c>
      <c r="CB46" s="100">
        <v>9</v>
      </c>
      <c r="CC46" s="100">
        <v>10908</v>
      </c>
      <c r="CD46" s="100">
        <v>9</v>
      </c>
      <c r="CE46" s="100">
        <v>10908</v>
      </c>
      <c r="CF46" s="100">
        <v>10</v>
      </c>
      <c r="CG46" s="100">
        <v>12120</v>
      </c>
      <c r="CH46" s="100">
        <v>9</v>
      </c>
      <c r="CI46" s="100">
        <v>10908</v>
      </c>
      <c r="CJ46" s="100">
        <v>11</v>
      </c>
      <c r="CK46" s="100">
        <v>13332</v>
      </c>
      <c r="CL46" s="100">
        <v>11</v>
      </c>
      <c r="CM46" s="100">
        <v>13332</v>
      </c>
      <c r="CN46" s="100">
        <v>8</v>
      </c>
      <c r="CO46" s="100">
        <v>9696</v>
      </c>
      <c r="CP46" s="100">
        <v>9</v>
      </c>
      <c r="CQ46" s="100">
        <v>10908</v>
      </c>
      <c r="CR46" s="100">
        <v>11</v>
      </c>
      <c r="CS46" s="100">
        <v>13332</v>
      </c>
      <c r="CT46" s="100">
        <v>8</v>
      </c>
      <c r="CU46" s="100">
        <v>9696</v>
      </c>
    </row>
    <row r="47" spans="2:99">
      <c r="C47" s="99" t="s">
        <v>213</v>
      </c>
      <c r="D47" s="100">
        <v>8</v>
      </c>
      <c r="E47" s="100">
        <v>12220.8</v>
      </c>
      <c r="F47" s="100">
        <v>7</v>
      </c>
      <c r="G47" s="100">
        <v>10693.199999999999</v>
      </c>
      <c r="H47" s="100">
        <v>7</v>
      </c>
      <c r="I47" s="100">
        <v>10693.199999999999</v>
      </c>
      <c r="J47" s="100">
        <v>10</v>
      </c>
      <c r="K47" s="100">
        <v>15276</v>
      </c>
      <c r="L47" s="100">
        <v>9</v>
      </c>
      <c r="M47" s="100">
        <v>13748.4</v>
      </c>
      <c r="N47" s="100">
        <v>8</v>
      </c>
      <c r="O47" s="100">
        <v>12220.8</v>
      </c>
      <c r="P47" s="100">
        <v>10</v>
      </c>
      <c r="Q47" s="100">
        <v>15276</v>
      </c>
      <c r="R47" s="100">
        <v>8</v>
      </c>
      <c r="S47" s="100">
        <v>12220.8</v>
      </c>
      <c r="T47" s="100">
        <v>8</v>
      </c>
      <c r="U47" s="100">
        <v>12220.8</v>
      </c>
      <c r="V47" s="100">
        <v>7</v>
      </c>
      <c r="W47" s="100">
        <v>10693.199999999999</v>
      </c>
      <c r="X47" s="100">
        <v>6</v>
      </c>
      <c r="Y47" s="100">
        <v>9165.5999999999985</v>
      </c>
      <c r="Z47" s="100">
        <v>6</v>
      </c>
      <c r="AA47" s="100">
        <v>9165.5999999999985</v>
      </c>
      <c r="AB47" s="100">
        <v>8</v>
      </c>
      <c r="AC47" s="100">
        <v>12220.8</v>
      </c>
      <c r="AD47" s="100">
        <v>8</v>
      </c>
      <c r="AE47" s="100">
        <v>12220.8</v>
      </c>
      <c r="AF47" s="100">
        <v>7</v>
      </c>
      <c r="AG47" s="100">
        <v>10693.199999999999</v>
      </c>
      <c r="AH47" s="100">
        <v>10</v>
      </c>
      <c r="AI47" s="100">
        <v>15276</v>
      </c>
      <c r="AJ47" s="100">
        <v>10</v>
      </c>
      <c r="AK47" s="100">
        <v>15276</v>
      </c>
      <c r="AL47" s="100">
        <v>8</v>
      </c>
      <c r="AM47" s="100">
        <v>12220.8</v>
      </c>
      <c r="AN47" s="100">
        <v>11</v>
      </c>
      <c r="AO47" s="100">
        <v>16803.599999999999</v>
      </c>
      <c r="AP47" s="100">
        <v>7</v>
      </c>
      <c r="AQ47" s="100">
        <v>10693.199999999999</v>
      </c>
      <c r="AR47" s="100">
        <v>9</v>
      </c>
      <c r="AS47" s="100">
        <v>13748.4</v>
      </c>
      <c r="AT47" s="100">
        <v>10</v>
      </c>
      <c r="AU47" s="100">
        <v>15276</v>
      </c>
      <c r="AV47" s="100">
        <v>11</v>
      </c>
      <c r="AW47" s="100">
        <v>16803.599999999999</v>
      </c>
      <c r="AX47" s="100">
        <v>9</v>
      </c>
      <c r="AY47" s="100">
        <v>13748.4</v>
      </c>
      <c r="AZ47" s="100">
        <v>7</v>
      </c>
      <c r="BA47" s="100">
        <v>10693.199999999999</v>
      </c>
      <c r="BB47" s="100">
        <v>8</v>
      </c>
      <c r="BC47" s="100">
        <v>12220.8</v>
      </c>
      <c r="BD47" s="100">
        <v>8</v>
      </c>
      <c r="BE47" s="100">
        <v>12220.8</v>
      </c>
      <c r="BF47" s="100">
        <v>10</v>
      </c>
      <c r="BG47" s="100">
        <v>15276</v>
      </c>
      <c r="BH47" s="100">
        <v>11</v>
      </c>
      <c r="BI47" s="100">
        <v>16803.599999999999</v>
      </c>
      <c r="BJ47" s="100">
        <v>12</v>
      </c>
      <c r="BK47" s="100">
        <v>18331.199999999997</v>
      </c>
      <c r="BL47" s="100">
        <v>7</v>
      </c>
      <c r="BM47" s="100">
        <v>10693.199999999999</v>
      </c>
      <c r="BN47" s="100">
        <v>8</v>
      </c>
      <c r="BO47" s="100">
        <v>12220.8</v>
      </c>
      <c r="BP47" s="100">
        <v>13</v>
      </c>
      <c r="BQ47" s="100">
        <v>19858.8</v>
      </c>
      <c r="BR47" s="100">
        <v>8</v>
      </c>
      <c r="BS47" s="100">
        <v>12220.8</v>
      </c>
      <c r="BT47" s="100">
        <v>10</v>
      </c>
      <c r="BU47" s="100">
        <v>15276</v>
      </c>
      <c r="BV47" s="100">
        <v>10</v>
      </c>
      <c r="BW47" s="100">
        <v>15276</v>
      </c>
      <c r="BX47" s="100">
        <v>12</v>
      </c>
      <c r="BY47" s="100">
        <v>18331.199999999997</v>
      </c>
      <c r="BZ47" s="100">
        <v>10</v>
      </c>
      <c r="CA47" s="100">
        <v>15276</v>
      </c>
      <c r="CB47" s="100">
        <v>8</v>
      </c>
      <c r="CC47" s="100">
        <v>12220.8</v>
      </c>
      <c r="CD47" s="100">
        <v>8</v>
      </c>
      <c r="CE47" s="100">
        <v>12220.8</v>
      </c>
      <c r="CF47" s="100">
        <v>11</v>
      </c>
      <c r="CG47" s="100">
        <v>16803.599999999999</v>
      </c>
      <c r="CH47" s="100">
        <v>9</v>
      </c>
      <c r="CI47" s="100">
        <v>13748.4</v>
      </c>
      <c r="CJ47" s="100">
        <v>10</v>
      </c>
      <c r="CK47" s="100">
        <v>15276</v>
      </c>
      <c r="CL47" s="100">
        <v>11</v>
      </c>
      <c r="CM47" s="100">
        <v>16803.599999999999</v>
      </c>
      <c r="CN47" s="100">
        <v>8</v>
      </c>
      <c r="CO47" s="100">
        <v>12220.8</v>
      </c>
      <c r="CP47" s="100">
        <v>9</v>
      </c>
      <c r="CQ47" s="100">
        <v>13748.4</v>
      </c>
      <c r="CR47" s="100">
        <v>11</v>
      </c>
      <c r="CS47" s="100">
        <v>16803.599999999999</v>
      </c>
      <c r="CT47" s="100">
        <v>8</v>
      </c>
      <c r="CU47" s="100">
        <v>12220.8</v>
      </c>
    </row>
    <row r="48" spans="2:99">
      <c r="C48" s="99" t="s">
        <v>214</v>
      </c>
      <c r="D48" s="100">
        <v>9</v>
      </c>
      <c r="E48" s="100">
        <v>7808.4000000000005</v>
      </c>
      <c r="F48" s="100">
        <v>7</v>
      </c>
      <c r="G48" s="100">
        <v>6073.2</v>
      </c>
      <c r="H48" s="100">
        <v>7</v>
      </c>
      <c r="I48" s="100">
        <v>6073.2</v>
      </c>
      <c r="J48" s="100">
        <v>10</v>
      </c>
      <c r="K48" s="100">
        <v>8676</v>
      </c>
      <c r="L48" s="100">
        <v>9</v>
      </c>
      <c r="M48" s="100">
        <v>7808.4000000000005</v>
      </c>
      <c r="N48" s="100">
        <v>10</v>
      </c>
      <c r="O48" s="100">
        <v>8676</v>
      </c>
      <c r="P48" s="100">
        <v>9</v>
      </c>
      <c r="Q48" s="100">
        <v>7808.4000000000005</v>
      </c>
      <c r="R48" s="100">
        <v>10</v>
      </c>
      <c r="S48" s="100">
        <v>8676</v>
      </c>
      <c r="T48" s="100">
        <v>8</v>
      </c>
      <c r="U48" s="100">
        <v>6940.8</v>
      </c>
      <c r="V48" s="100">
        <v>8</v>
      </c>
      <c r="W48" s="100">
        <v>6940.8</v>
      </c>
      <c r="X48" s="100">
        <v>7</v>
      </c>
      <c r="Y48" s="100">
        <v>6073.2</v>
      </c>
      <c r="Z48" s="100">
        <v>7</v>
      </c>
      <c r="AA48" s="100">
        <v>6073.2</v>
      </c>
      <c r="AB48" s="100">
        <v>10</v>
      </c>
      <c r="AC48" s="100">
        <v>8676</v>
      </c>
      <c r="AD48" s="100">
        <v>8</v>
      </c>
      <c r="AE48" s="100">
        <v>6940.8</v>
      </c>
      <c r="AF48" s="100">
        <v>7</v>
      </c>
      <c r="AG48" s="100">
        <v>6073.2</v>
      </c>
      <c r="AH48" s="100">
        <v>10</v>
      </c>
      <c r="AI48" s="100">
        <v>8676</v>
      </c>
      <c r="AJ48" s="100">
        <v>11</v>
      </c>
      <c r="AK48" s="100">
        <v>9543.6</v>
      </c>
      <c r="AL48" s="100">
        <v>8</v>
      </c>
      <c r="AM48" s="100">
        <v>6940.8</v>
      </c>
      <c r="AN48" s="100">
        <v>12</v>
      </c>
      <c r="AO48" s="100">
        <v>10411.200000000001</v>
      </c>
      <c r="AP48" s="100">
        <v>8</v>
      </c>
      <c r="AQ48" s="100">
        <v>6940.8</v>
      </c>
      <c r="AR48" s="100">
        <v>9</v>
      </c>
      <c r="AS48" s="100">
        <v>7808.4000000000005</v>
      </c>
      <c r="AT48" s="100">
        <v>12</v>
      </c>
      <c r="AU48" s="100">
        <v>10411.200000000001</v>
      </c>
      <c r="AV48" s="100">
        <v>11</v>
      </c>
      <c r="AW48" s="100">
        <v>9543.6</v>
      </c>
      <c r="AX48" s="100">
        <v>9</v>
      </c>
      <c r="AY48" s="100">
        <v>7808.4000000000005</v>
      </c>
      <c r="AZ48" s="100">
        <v>7</v>
      </c>
      <c r="BA48" s="100">
        <v>6073.2</v>
      </c>
      <c r="BB48" s="100">
        <v>10</v>
      </c>
      <c r="BC48" s="100">
        <v>8676</v>
      </c>
      <c r="BD48" s="100">
        <v>8</v>
      </c>
      <c r="BE48" s="100">
        <v>6940.8</v>
      </c>
      <c r="BF48" s="100">
        <v>10</v>
      </c>
      <c r="BG48" s="100">
        <v>8676</v>
      </c>
      <c r="BH48" s="100">
        <v>12</v>
      </c>
      <c r="BI48" s="100">
        <v>10411.200000000001</v>
      </c>
      <c r="BJ48" s="100">
        <v>13</v>
      </c>
      <c r="BK48" s="100">
        <v>11278.800000000001</v>
      </c>
      <c r="BL48" s="100">
        <v>7</v>
      </c>
      <c r="BM48" s="100">
        <v>6073.2</v>
      </c>
      <c r="BN48" s="100">
        <v>8</v>
      </c>
      <c r="BO48" s="100">
        <v>6940.8</v>
      </c>
      <c r="BP48" s="100">
        <v>12</v>
      </c>
      <c r="BQ48" s="100">
        <v>10411.200000000001</v>
      </c>
      <c r="BR48" s="100">
        <v>9</v>
      </c>
      <c r="BS48" s="100">
        <v>7808.4000000000005</v>
      </c>
      <c r="BT48" s="100">
        <v>10</v>
      </c>
      <c r="BU48" s="100">
        <v>8676</v>
      </c>
      <c r="BV48" s="100">
        <v>10</v>
      </c>
      <c r="BW48" s="100">
        <v>8676</v>
      </c>
      <c r="BX48" s="100">
        <v>12</v>
      </c>
      <c r="BY48" s="100">
        <v>10411.200000000001</v>
      </c>
      <c r="BZ48" s="100">
        <v>10</v>
      </c>
      <c r="CA48" s="100">
        <v>8676</v>
      </c>
      <c r="CB48" s="100">
        <v>9</v>
      </c>
      <c r="CC48" s="100">
        <v>7808.4000000000005</v>
      </c>
      <c r="CD48" s="100">
        <v>8</v>
      </c>
      <c r="CE48" s="100">
        <v>6940.8</v>
      </c>
      <c r="CF48" s="100">
        <v>12</v>
      </c>
      <c r="CG48" s="100">
        <v>10411.200000000001</v>
      </c>
      <c r="CH48" s="100">
        <v>9</v>
      </c>
      <c r="CI48" s="100">
        <v>7808.4000000000005</v>
      </c>
      <c r="CJ48" s="100">
        <v>10</v>
      </c>
      <c r="CK48" s="100">
        <v>8676</v>
      </c>
      <c r="CL48" s="100">
        <v>11</v>
      </c>
      <c r="CM48" s="100">
        <v>9543.6</v>
      </c>
      <c r="CN48" s="100">
        <v>9</v>
      </c>
      <c r="CO48" s="100">
        <v>7808.4000000000005</v>
      </c>
      <c r="CP48" s="100">
        <v>9</v>
      </c>
      <c r="CQ48" s="100">
        <v>7808.4000000000005</v>
      </c>
      <c r="CR48" s="100">
        <v>13</v>
      </c>
      <c r="CS48" s="100">
        <v>11278.800000000001</v>
      </c>
      <c r="CT48" s="100">
        <v>9</v>
      </c>
      <c r="CU48" s="100">
        <v>7808.4000000000005</v>
      </c>
    </row>
    <row r="49" spans="2:99">
      <c r="B49" s="99" t="s">
        <v>129</v>
      </c>
      <c r="C49" s="99" t="s">
        <v>215</v>
      </c>
      <c r="D49" s="100">
        <v>12</v>
      </c>
      <c r="E49" s="100">
        <v>11822.4</v>
      </c>
      <c r="F49" s="100">
        <v>11</v>
      </c>
      <c r="G49" s="100">
        <v>10837.199999999999</v>
      </c>
      <c r="H49" s="100">
        <v>11</v>
      </c>
      <c r="I49" s="100">
        <v>10837.199999999999</v>
      </c>
      <c r="J49" s="100">
        <v>8</v>
      </c>
      <c r="K49" s="100">
        <v>7881.5999999999995</v>
      </c>
      <c r="L49" s="100">
        <v>10</v>
      </c>
      <c r="M49" s="100">
        <v>9852</v>
      </c>
      <c r="N49" s="100">
        <v>11</v>
      </c>
      <c r="O49" s="100">
        <v>10837.199999999999</v>
      </c>
      <c r="P49" s="100">
        <v>9</v>
      </c>
      <c r="Q49" s="100">
        <v>8866.7999999999993</v>
      </c>
      <c r="R49" s="100">
        <v>6</v>
      </c>
      <c r="S49" s="100">
        <v>5911.2</v>
      </c>
      <c r="T49" s="100">
        <v>10</v>
      </c>
      <c r="U49" s="100">
        <v>9852</v>
      </c>
      <c r="V49" s="100">
        <v>7</v>
      </c>
      <c r="W49" s="100">
        <v>6896.4</v>
      </c>
      <c r="X49" s="100">
        <v>11</v>
      </c>
      <c r="Y49" s="100">
        <v>10837.199999999999</v>
      </c>
      <c r="Z49" s="100">
        <v>11</v>
      </c>
      <c r="AA49" s="100">
        <v>10837.199999999999</v>
      </c>
      <c r="AB49" s="100">
        <v>0</v>
      </c>
      <c r="AC49" s="100">
        <v>0</v>
      </c>
      <c r="AD49" s="100">
        <v>7</v>
      </c>
      <c r="AE49" s="100">
        <v>6896.4</v>
      </c>
      <c r="AF49" s="100">
        <v>9</v>
      </c>
      <c r="AG49" s="100">
        <v>8866.7999999999993</v>
      </c>
      <c r="AH49" s="100">
        <v>2.9263534401952334</v>
      </c>
      <c r="AI49" s="100">
        <v>2883.0434092803439</v>
      </c>
      <c r="AJ49" s="100">
        <v>0</v>
      </c>
      <c r="AK49" s="100">
        <v>0</v>
      </c>
      <c r="AL49" s="100">
        <v>6.9328647208870802</v>
      </c>
      <c r="AM49" s="100">
        <v>6830.2583230179507</v>
      </c>
      <c r="AN49" s="100">
        <v>0</v>
      </c>
      <c r="AO49" s="100">
        <v>0</v>
      </c>
      <c r="AP49" s="100">
        <v>3.1916180407466062</v>
      </c>
      <c r="AQ49" s="100">
        <v>3144.3820937435562</v>
      </c>
      <c r="AR49" s="100">
        <v>12</v>
      </c>
      <c r="AS49" s="100">
        <v>11822.4</v>
      </c>
      <c r="AT49" s="100">
        <v>2.9693714519755106</v>
      </c>
      <c r="AU49" s="100">
        <v>2925.4247544862728</v>
      </c>
      <c r="AV49" s="100">
        <v>9</v>
      </c>
      <c r="AW49" s="100">
        <v>8866.7999999999993</v>
      </c>
      <c r="AX49" s="100">
        <v>8</v>
      </c>
      <c r="AY49" s="100">
        <v>7881.5999999999995</v>
      </c>
      <c r="AZ49" s="100">
        <v>6</v>
      </c>
      <c r="BA49" s="100">
        <v>5911.2</v>
      </c>
      <c r="BB49" s="100">
        <v>4.002958805859377</v>
      </c>
      <c r="BC49" s="100">
        <v>3943.7150155326581</v>
      </c>
      <c r="BD49" s="100">
        <v>8</v>
      </c>
      <c r="BE49" s="100">
        <v>7881.5999999999995</v>
      </c>
      <c r="BF49" s="100">
        <v>0</v>
      </c>
      <c r="BG49" s="100">
        <v>0</v>
      </c>
      <c r="BH49" s="100">
        <v>9</v>
      </c>
      <c r="BI49" s="100">
        <v>8866.7999999999993</v>
      </c>
      <c r="BJ49" s="100">
        <v>3.3033621205231607</v>
      </c>
      <c r="BK49" s="100">
        <v>3254.4723611394179</v>
      </c>
      <c r="BL49" s="100">
        <v>0</v>
      </c>
      <c r="BM49" s="100">
        <v>0</v>
      </c>
      <c r="BN49" s="100">
        <v>2.821967986943906</v>
      </c>
      <c r="BO49" s="100">
        <v>2780.2028607371362</v>
      </c>
      <c r="BP49" s="100">
        <v>0</v>
      </c>
      <c r="BQ49" s="100">
        <v>0</v>
      </c>
      <c r="BR49" s="100">
        <v>2.588702048039651</v>
      </c>
      <c r="BS49" s="100">
        <v>2550.3892577286638</v>
      </c>
      <c r="BT49" s="100">
        <v>0</v>
      </c>
      <c r="BU49" s="100">
        <v>0</v>
      </c>
      <c r="BV49" s="100">
        <v>3.6461104973640848</v>
      </c>
      <c r="BW49" s="100">
        <v>3592.1480620030961</v>
      </c>
      <c r="BX49" s="100">
        <v>7</v>
      </c>
      <c r="BY49" s="100">
        <v>6896.4</v>
      </c>
      <c r="BZ49" s="100">
        <v>4.3967684078273797</v>
      </c>
      <c r="CA49" s="100">
        <v>4331.6962353915342</v>
      </c>
      <c r="CB49" s="100">
        <v>1.5105303144594142</v>
      </c>
      <c r="CC49" s="100">
        <v>1488.1744658054147</v>
      </c>
      <c r="CD49" s="100">
        <v>2.2799984093329706</v>
      </c>
      <c r="CE49" s="100">
        <v>2246.2544328748427</v>
      </c>
      <c r="CF49" s="100">
        <v>8</v>
      </c>
      <c r="CG49" s="100">
        <v>7881.5999999999995</v>
      </c>
      <c r="CH49" s="100">
        <v>5.1656884150891669</v>
      </c>
      <c r="CI49" s="100">
        <v>5089.2362265458469</v>
      </c>
      <c r="CJ49" s="100">
        <v>8</v>
      </c>
      <c r="CK49" s="100">
        <v>7881.5999999999995</v>
      </c>
      <c r="CL49" s="100">
        <v>6.4530977356872068</v>
      </c>
      <c r="CM49" s="100">
        <v>6357.5918891990359</v>
      </c>
      <c r="CN49" s="100">
        <v>7</v>
      </c>
      <c r="CO49" s="100">
        <v>6896.4</v>
      </c>
      <c r="CP49" s="100">
        <v>6.2911181327124348</v>
      </c>
      <c r="CQ49" s="100">
        <v>6198.0095843482904</v>
      </c>
      <c r="CR49" s="100">
        <v>8</v>
      </c>
      <c r="CS49" s="100">
        <v>7881.5999999999995</v>
      </c>
      <c r="CT49" s="100">
        <v>9.363978540170919</v>
      </c>
      <c r="CU49" s="100">
        <v>9225.3916577763885</v>
      </c>
    </row>
    <row r="50" spans="2:99">
      <c r="C50" s="99" t="s">
        <v>216</v>
      </c>
      <c r="D50" s="100">
        <v>12</v>
      </c>
      <c r="E50" s="100">
        <v>3384</v>
      </c>
      <c r="F50" s="100">
        <v>12</v>
      </c>
      <c r="G50" s="100">
        <v>3384</v>
      </c>
      <c r="H50" s="100">
        <v>12</v>
      </c>
      <c r="I50" s="100">
        <v>3384</v>
      </c>
      <c r="J50" s="100">
        <v>7</v>
      </c>
      <c r="K50" s="100">
        <v>1974</v>
      </c>
      <c r="L50" s="100">
        <v>12</v>
      </c>
      <c r="M50" s="100">
        <v>3384</v>
      </c>
      <c r="N50" s="100">
        <v>13</v>
      </c>
      <c r="O50" s="100">
        <v>3666</v>
      </c>
      <c r="P50" s="100">
        <v>8</v>
      </c>
      <c r="Q50" s="100">
        <v>2256</v>
      </c>
      <c r="R50" s="100">
        <v>7</v>
      </c>
      <c r="S50" s="100">
        <v>1974</v>
      </c>
      <c r="T50" s="100">
        <v>10</v>
      </c>
      <c r="U50" s="100">
        <v>2820</v>
      </c>
      <c r="V50" s="100">
        <v>7</v>
      </c>
      <c r="W50" s="100">
        <v>1974</v>
      </c>
      <c r="X50" s="100">
        <v>13</v>
      </c>
      <c r="Y50" s="100">
        <v>3666</v>
      </c>
      <c r="Z50" s="100">
        <v>11</v>
      </c>
      <c r="AA50" s="100">
        <v>3102</v>
      </c>
      <c r="AB50" s="100">
        <v>11</v>
      </c>
      <c r="AC50" s="100">
        <v>3102</v>
      </c>
      <c r="AD50" s="100">
        <v>8</v>
      </c>
      <c r="AE50" s="100">
        <v>2256</v>
      </c>
      <c r="AF50" s="100">
        <v>11</v>
      </c>
      <c r="AG50" s="100">
        <v>3102</v>
      </c>
      <c r="AH50" s="100">
        <v>8</v>
      </c>
      <c r="AI50" s="100">
        <v>2256</v>
      </c>
      <c r="AJ50" s="100">
        <v>7</v>
      </c>
      <c r="AK50" s="100">
        <v>1974</v>
      </c>
      <c r="AL50" s="100">
        <v>11</v>
      </c>
      <c r="AM50" s="100">
        <v>3102</v>
      </c>
      <c r="AN50" s="100">
        <v>12</v>
      </c>
      <c r="AO50" s="100">
        <v>3384</v>
      </c>
      <c r="AP50" s="100">
        <v>11</v>
      </c>
      <c r="AQ50" s="100">
        <v>3102</v>
      </c>
      <c r="AR50" s="100">
        <v>11</v>
      </c>
      <c r="AS50" s="100">
        <v>3102</v>
      </c>
      <c r="AT50" s="100">
        <v>10</v>
      </c>
      <c r="AU50" s="100">
        <v>2820</v>
      </c>
      <c r="AV50" s="100">
        <v>8</v>
      </c>
      <c r="AW50" s="100">
        <v>2256</v>
      </c>
      <c r="AX50" s="100">
        <v>8</v>
      </c>
      <c r="AY50" s="100">
        <v>2256</v>
      </c>
      <c r="AZ50" s="100">
        <v>6</v>
      </c>
      <c r="BA50" s="100">
        <v>1692</v>
      </c>
      <c r="BB50" s="100">
        <v>12</v>
      </c>
      <c r="BC50" s="100">
        <v>3384</v>
      </c>
      <c r="BD50" s="100">
        <v>7</v>
      </c>
      <c r="BE50" s="100">
        <v>1974</v>
      </c>
      <c r="BF50" s="100">
        <v>8</v>
      </c>
      <c r="BG50" s="100">
        <v>2256</v>
      </c>
      <c r="BH50" s="100">
        <v>10</v>
      </c>
      <c r="BI50" s="100">
        <v>2820</v>
      </c>
      <c r="BJ50" s="100">
        <v>9</v>
      </c>
      <c r="BK50" s="100">
        <v>2538</v>
      </c>
      <c r="BL50" s="100">
        <v>12</v>
      </c>
      <c r="BM50" s="100">
        <v>3384</v>
      </c>
      <c r="BN50" s="100">
        <v>8</v>
      </c>
      <c r="BO50" s="100">
        <v>2256</v>
      </c>
      <c r="BP50" s="100">
        <v>7</v>
      </c>
      <c r="BQ50" s="100">
        <v>1974</v>
      </c>
      <c r="BR50" s="100">
        <v>6</v>
      </c>
      <c r="BS50" s="100">
        <v>1692</v>
      </c>
      <c r="BT50" s="100">
        <v>7</v>
      </c>
      <c r="BU50" s="100">
        <v>1974</v>
      </c>
      <c r="BV50" s="100">
        <v>9</v>
      </c>
      <c r="BW50" s="100">
        <v>2538</v>
      </c>
      <c r="BX50" s="100">
        <v>9</v>
      </c>
      <c r="BY50" s="100">
        <v>2538</v>
      </c>
      <c r="BZ50" s="100">
        <v>8</v>
      </c>
      <c r="CA50" s="100">
        <v>2256</v>
      </c>
      <c r="CB50" s="100">
        <v>12</v>
      </c>
      <c r="CC50" s="100">
        <v>3384</v>
      </c>
      <c r="CD50" s="100">
        <v>11</v>
      </c>
      <c r="CE50" s="100">
        <v>3102</v>
      </c>
      <c r="CF50" s="100">
        <v>9</v>
      </c>
      <c r="CG50" s="100">
        <v>2538</v>
      </c>
      <c r="CH50" s="100">
        <v>12</v>
      </c>
      <c r="CI50" s="100">
        <v>3384</v>
      </c>
      <c r="CJ50" s="100">
        <v>9</v>
      </c>
      <c r="CK50" s="100">
        <v>2538</v>
      </c>
      <c r="CL50" s="100">
        <v>13</v>
      </c>
      <c r="CM50" s="100">
        <v>3666</v>
      </c>
      <c r="CN50" s="100">
        <v>7</v>
      </c>
      <c r="CO50" s="100">
        <v>1974</v>
      </c>
      <c r="CP50" s="100">
        <v>10</v>
      </c>
      <c r="CQ50" s="100">
        <v>2820</v>
      </c>
      <c r="CR50" s="100">
        <v>7</v>
      </c>
      <c r="CS50" s="100">
        <v>1974</v>
      </c>
      <c r="CT50" s="100">
        <v>13</v>
      </c>
      <c r="CU50" s="100">
        <v>3666</v>
      </c>
    </row>
    <row r="51" spans="2:99">
      <c r="C51" s="99" t="s">
        <v>217</v>
      </c>
      <c r="D51" s="100">
        <v>13</v>
      </c>
      <c r="E51" s="100">
        <v>11107.199999999999</v>
      </c>
      <c r="F51" s="100">
        <v>11</v>
      </c>
      <c r="G51" s="100">
        <v>9398.4</v>
      </c>
      <c r="H51" s="100">
        <v>11</v>
      </c>
      <c r="I51" s="100">
        <v>9398.4</v>
      </c>
      <c r="J51" s="100">
        <v>8</v>
      </c>
      <c r="K51" s="100">
        <v>6835.2</v>
      </c>
      <c r="L51" s="100">
        <v>10</v>
      </c>
      <c r="M51" s="100">
        <v>8544</v>
      </c>
      <c r="N51" s="100">
        <v>12</v>
      </c>
      <c r="O51" s="100">
        <v>10252.799999999999</v>
      </c>
      <c r="P51" s="100">
        <v>9</v>
      </c>
      <c r="Q51" s="100">
        <v>7689.5999999999995</v>
      </c>
      <c r="R51" s="100">
        <v>7</v>
      </c>
      <c r="S51" s="100">
        <v>5980.8</v>
      </c>
      <c r="T51" s="100">
        <v>11</v>
      </c>
      <c r="U51" s="100">
        <v>9398.4</v>
      </c>
      <c r="V51" s="100">
        <v>7</v>
      </c>
      <c r="W51" s="100">
        <v>5980.8</v>
      </c>
      <c r="X51" s="100">
        <v>11</v>
      </c>
      <c r="Y51" s="100">
        <v>9398.4</v>
      </c>
      <c r="Z51" s="100">
        <v>10</v>
      </c>
      <c r="AA51" s="100">
        <v>8544</v>
      </c>
      <c r="AB51" s="100">
        <v>11</v>
      </c>
      <c r="AC51" s="100">
        <v>9398.4</v>
      </c>
      <c r="AD51" s="100">
        <v>8</v>
      </c>
      <c r="AE51" s="100">
        <v>6835.2</v>
      </c>
      <c r="AF51" s="100">
        <v>10</v>
      </c>
      <c r="AG51" s="100">
        <v>8544</v>
      </c>
      <c r="AH51" s="100">
        <v>7</v>
      </c>
      <c r="AI51" s="100">
        <v>5980.8</v>
      </c>
      <c r="AJ51" s="100">
        <v>7</v>
      </c>
      <c r="AK51" s="100">
        <v>5980.8</v>
      </c>
      <c r="AL51" s="100">
        <v>11</v>
      </c>
      <c r="AM51" s="100">
        <v>9398.4</v>
      </c>
      <c r="AN51" s="100">
        <v>11</v>
      </c>
      <c r="AO51" s="100">
        <v>9398.4</v>
      </c>
      <c r="AP51" s="100">
        <v>10</v>
      </c>
      <c r="AQ51" s="100">
        <v>8544</v>
      </c>
      <c r="AR51" s="100">
        <v>11</v>
      </c>
      <c r="AS51" s="100">
        <v>9398.4</v>
      </c>
      <c r="AT51" s="100">
        <v>10</v>
      </c>
      <c r="AU51" s="100">
        <v>8544</v>
      </c>
      <c r="AV51" s="100">
        <v>8</v>
      </c>
      <c r="AW51" s="100">
        <v>6835.2</v>
      </c>
      <c r="AX51" s="100">
        <v>9</v>
      </c>
      <c r="AY51" s="100">
        <v>7689.5999999999995</v>
      </c>
      <c r="AZ51" s="100">
        <v>7</v>
      </c>
      <c r="BA51" s="100">
        <v>5980.8</v>
      </c>
      <c r="BB51" s="100">
        <v>11</v>
      </c>
      <c r="BC51" s="100">
        <v>9398.4</v>
      </c>
      <c r="BD51" s="100">
        <v>8</v>
      </c>
      <c r="BE51" s="100">
        <v>6835.2</v>
      </c>
      <c r="BF51" s="100">
        <v>7</v>
      </c>
      <c r="BG51" s="100">
        <v>5980.8</v>
      </c>
      <c r="BH51" s="100">
        <v>10</v>
      </c>
      <c r="BI51" s="100">
        <v>8544</v>
      </c>
      <c r="BJ51" s="100">
        <v>8</v>
      </c>
      <c r="BK51" s="100">
        <v>6835.2</v>
      </c>
      <c r="BL51" s="100">
        <v>11</v>
      </c>
      <c r="BM51" s="100">
        <v>9398.4</v>
      </c>
      <c r="BN51" s="100">
        <v>6</v>
      </c>
      <c r="BO51" s="100">
        <v>5126.3999999999996</v>
      </c>
      <c r="BP51" s="100">
        <v>7</v>
      </c>
      <c r="BQ51" s="100">
        <v>5980.8</v>
      </c>
      <c r="BR51" s="100">
        <v>6</v>
      </c>
      <c r="BS51" s="100">
        <v>5126.3999999999996</v>
      </c>
      <c r="BT51" s="100">
        <v>6</v>
      </c>
      <c r="BU51" s="100">
        <v>5126.3999999999996</v>
      </c>
      <c r="BV51" s="100">
        <v>10</v>
      </c>
      <c r="BW51" s="100">
        <v>8544</v>
      </c>
      <c r="BX51" s="100">
        <v>7</v>
      </c>
      <c r="BY51" s="100">
        <v>5980.8</v>
      </c>
      <c r="BZ51" s="100">
        <v>6</v>
      </c>
      <c r="CA51" s="100">
        <v>5126.3999999999996</v>
      </c>
      <c r="CB51" s="100">
        <v>11</v>
      </c>
      <c r="CC51" s="100">
        <v>9398.4</v>
      </c>
      <c r="CD51" s="100">
        <v>10</v>
      </c>
      <c r="CE51" s="100">
        <v>8544</v>
      </c>
      <c r="CF51" s="100">
        <v>8</v>
      </c>
      <c r="CG51" s="100">
        <v>6835.2</v>
      </c>
      <c r="CH51" s="100">
        <v>10</v>
      </c>
      <c r="CI51" s="100">
        <v>8544</v>
      </c>
      <c r="CJ51" s="100">
        <v>9</v>
      </c>
      <c r="CK51" s="100">
        <v>7689.5999999999995</v>
      </c>
      <c r="CL51" s="100">
        <v>11</v>
      </c>
      <c r="CM51" s="100">
        <v>9398.4</v>
      </c>
      <c r="CN51" s="100">
        <v>6</v>
      </c>
      <c r="CO51" s="100">
        <v>5126.3999999999996</v>
      </c>
      <c r="CP51" s="100">
        <v>9</v>
      </c>
      <c r="CQ51" s="100">
        <v>7689.5999999999995</v>
      </c>
      <c r="CR51" s="100">
        <v>7</v>
      </c>
      <c r="CS51" s="100">
        <v>5980.8</v>
      </c>
      <c r="CT51" s="100">
        <v>11</v>
      </c>
      <c r="CU51" s="100">
        <v>9398.4</v>
      </c>
    </row>
    <row r="52" spans="2:99">
      <c r="C52" s="99" t="s">
        <v>218</v>
      </c>
      <c r="D52" s="100">
        <v>11</v>
      </c>
      <c r="E52" s="100">
        <v>5940</v>
      </c>
      <c r="F52" s="100">
        <v>12</v>
      </c>
      <c r="G52" s="100">
        <v>6480</v>
      </c>
      <c r="H52" s="100">
        <v>12</v>
      </c>
      <c r="I52" s="100">
        <v>6480</v>
      </c>
      <c r="J52" s="100">
        <v>8</v>
      </c>
      <c r="K52" s="100">
        <v>4320</v>
      </c>
      <c r="L52" s="100">
        <v>12</v>
      </c>
      <c r="M52" s="100">
        <v>6480</v>
      </c>
      <c r="N52" s="100">
        <v>13</v>
      </c>
      <c r="O52" s="100">
        <v>7020</v>
      </c>
      <c r="P52" s="100">
        <v>9</v>
      </c>
      <c r="Q52" s="100">
        <v>4860</v>
      </c>
      <c r="R52" s="100">
        <v>7</v>
      </c>
      <c r="S52" s="100">
        <v>3780</v>
      </c>
      <c r="T52" s="100">
        <v>11</v>
      </c>
      <c r="U52" s="100">
        <v>5940</v>
      </c>
      <c r="V52" s="100">
        <v>7</v>
      </c>
      <c r="W52" s="100">
        <v>3780</v>
      </c>
      <c r="X52" s="100">
        <v>11</v>
      </c>
      <c r="Y52" s="100">
        <v>5940</v>
      </c>
      <c r="Z52" s="100">
        <v>11</v>
      </c>
      <c r="AA52" s="100">
        <v>5940</v>
      </c>
      <c r="AB52" s="100">
        <v>11</v>
      </c>
      <c r="AC52" s="100">
        <v>5940</v>
      </c>
      <c r="AD52" s="100">
        <v>8</v>
      </c>
      <c r="AE52" s="100">
        <v>4320</v>
      </c>
      <c r="AF52" s="100">
        <v>9</v>
      </c>
      <c r="AG52" s="100">
        <v>4860</v>
      </c>
      <c r="AH52" s="100">
        <v>8</v>
      </c>
      <c r="AI52" s="100">
        <v>4320</v>
      </c>
      <c r="AJ52" s="100">
        <v>8</v>
      </c>
      <c r="AK52" s="100">
        <v>4320</v>
      </c>
      <c r="AL52" s="100">
        <v>10</v>
      </c>
      <c r="AM52" s="100">
        <v>5400</v>
      </c>
      <c r="AN52" s="100">
        <v>11</v>
      </c>
      <c r="AO52" s="100">
        <v>5940</v>
      </c>
      <c r="AP52" s="100">
        <v>10</v>
      </c>
      <c r="AQ52" s="100">
        <v>5400</v>
      </c>
      <c r="AR52" s="100">
        <v>11</v>
      </c>
      <c r="AS52" s="100">
        <v>5940</v>
      </c>
      <c r="AT52" s="100">
        <v>11</v>
      </c>
      <c r="AU52" s="100">
        <v>5940</v>
      </c>
      <c r="AV52" s="100">
        <v>9</v>
      </c>
      <c r="AW52" s="100">
        <v>4860</v>
      </c>
      <c r="AX52" s="100">
        <v>9</v>
      </c>
      <c r="AY52" s="100">
        <v>4860</v>
      </c>
      <c r="AZ52" s="100">
        <v>7</v>
      </c>
      <c r="BA52" s="100">
        <v>3780</v>
      </c>
      <c r="BB52" s="100">
        <v>11</v>
      </c>
      <c r="BC52" s="100">
        <v>5940</v>
      </c>
      <c r="BD52" s="100">
        <v>8</v>
      </c>
      <c r="BE52" s="100">
        <v>4320</v>
      </c>
      <c r="BF52" s="100">
        <v>8</v>
      </c>
      <c r="BG52" s="100">
        <v>4320</v>
      </c>
      <c r="BH52" s="100">
        <v>8</v>
      </c>
      <c r="BI52" s="100">
        <v>4320</v>
      </c>
      <c r="BJ52" s="100">
        <v>10</v>
      </c>
      <c r="BK52" s="100">
        <v>5400</v>
      </c>
      <c r="BL52" s="100">
        <v>11</v>
      </c>
      <c r="BM52" s="100">
        <v>5940</v>
      </c>
      <c r="BN52" s="100">
        <v>8</v>
      </c>
      <c r="BO52" s="100">
        <v>4320</v>
      </c>
      <c r="BP52" s="100">
        <v>7</v>
      </c>
      <c r="BQ52" s="100">
        <v>3780</v>
      </c>
      <c r="BR52" s="100">
        <v>6</v>
      </c>
      <c r="BS52" s="100">
        <v>3240</v>
      </c>
      <c r="BT52" s="100">
        <v>6</v>
      </c>
      <c r="BU52" s="100">
        <v>3240</v>
      </c>
      <c r="BV52" s="100">
        <v>10</v>
      </c>
      <c r="BW52" s="100">
        <v>5400</v>
      </c>
      <c r="BX52" s="100">
        <v>7</v>
      </c>
      <c r="BY52" s="100">
        <v>3780</v>
      </c>
      <c r="BZ52" s="100">
        <v>7</v>
      </c>
      <c r="CA52" s="100">
        <v>3780</v>
      </c>
      <c r="CB52" s="100">
        <v>11</v>
      </c>
      <c r="CC52" s="100">
        <v>5940</v>
      </c>
      <c r="CD52" s="100">
        <v>10</v>
      </c>
      <c r="CE52" s="100">
        <v>5400</v>
      </c>
      <c r="CF52" s="100">
        <v>9</v>
      </c>
      <c r="CG52" s="100">
        <v>4860</v>
      </c>
      <c r="CH52" s="100">
        <v>12</v>
      </c>
      <c r="CI52" s="100">
        <v>6480</v>
      </c>
      <c r="CJ52" s="100">
        <v>9</v>
      </c>
      <c r="CK52" s="100">
        <v>4860</v>
      </c>
      <c r="CL52" s="100">
        <v>12</v>
      </c>
      <c r="CM52" s="100">
        <v>6480</v>
      </c>
      <c r="CN52" s="100">
        <v>7</v>
      </c>
      <c r="CO52" s="100">
        <v>3780</v>
      </c>
      <c r="CP52" s="100">
        <v>9</v>
      </c>
      <c r="CQ52" s="100">
        <v>4860</v>
      </c>
      <c r="CR52" s="100">
        <v>8</v>
      </c>
      <c r="CS52" s="100">
        <v>4320</v>
      </c>
      <c r="CT52" s="100">
        <v>12</v>
      </c>
      <c r="CU52" s="100">
        <v>6480</v>
      </c>
    </row>
    <row r="53" spans="2:99">
      <c r="C53" s="99" t="s">
        <v>219</v>
      </c>
      <c r="D53" s="100">
        <v>11</v>
      </c>
      <c r="E53" s="100">
        <v>4474.8</v>
      </c>
      <c r="F53" s="100">
        <v>13</v>
      </c>
      <c r="G53" s="100">
        <v>5288.4000000000005</v>
      </c>
      <c r="H53" s="100">
        <v>11</v>
      </c>
      <c r="I53" s="100">
        <v>4474.8</v>
      </c>
      <c r="J53" s="100">
        <v>7</v>
      </c>
      <c r="K53" s="100">
        <v>2847.6</v>
      </c>
      <c r="L53" s="100">
        <v>10</v>
      </c>
      <c r="M53" s="100">
        <v>4068</v>
      </c>
      <c r="N53" s="100">
        <v>13</v>
      </c>
      <c r="O53" s="100">
        <v>5288.4000000000005</v>
      </c>
      <c r="P53" s="100">
        <v>10</v>
      </c>
      <c r="Q53" s="100">
        <v>4068</v>
      </c>
      <c r="R53" s="100">
        <v>7</v>
      </c>
      <c r="S53" s="100">
        <v>2847.6</v>
      </c>
      <c r="T53" s="100">
        <v>10</v>
      </c>
      <c r="U53" s="100">
        <v>4068</v>
      </c>
      <c r="V53" s="100">
        <v>8</v>
      </c>
      <c r="W53" s="100">
        <v>3254.4</v>
      </c>
      <c r="X53" s="100">
        <v>13</v>
      </c>
      <c r="Y53" s="100">
        <v>5288.4000000000005</v>
      </c>
      <c r="Z53" s="100">
        <v>10</v>
      </c>
      <c r="AA53" s="100">
        <v>4068</v>
      </c>
      <c r="AB53" s="100">
        <v>12</v>
      </c>
      <c r="AC53" s="100">
        <v>4881.6000000000004</v>
      </c>
      <c r="AD53" s="100">
        <v>9</v>
      </c>
      <c r="AE53" s="100">
        <v>3661.2000000000003</v>
      </c>
      <c r="AF53" s="100">
        <v>11</v>
      </c>
      <c r="AG53" s="100">
        <v>4474.8</v>
      </c>
      <c r="AH53" s="100">
        <v>8</v>
      </c>
      <c r="AI53" s="100">
        <v>3254.4</v>
      </c>
      <c r="AJ53" s="100">
        <v>7</v>
      </c>
      <c r="AK53" s="100">
        <v>2847.6</v>
      </c>
      <c r="AL53" s="100">
        <v>11</v>
      </c>
      <c r="AM53" s="100">
        <v>4474.8</v>
      </c>
      <c r="AN53" s="100">
        <v>12</v>
      </c>
      <c r="AO53" s="100">
        <v>4881.6000000000004</v>
      </c>
      <c r="AP53" s="100">
        <v>9</v>
      </c>
      <c r="AQ53" s="100">
        <v>3661.2000000000003</v>
      </c>
      <c r="AR53" s="100">
        <v>11</v>
      </c>
      <c r="AS53" s="100">
        <v>4474.8</v>
      </c>
      <c r="AT53" s="100">
        <v>9</v>
      </c>
      <c r="AU53" s="100">
        <v>3661.2000000000003</v>
      </c>
      <c r="AV53" s="100">
        <v>9</v>
      </c>
      <c r="AW53" s="100">
        <v>3661.2000000000003</v>
      </c>
      <c r="AX53" s="100">
        <v>9</v>
      </c>
      <c r="AY53" s="100">
        <v>3661.2000000000003</v>
      </c>
      <c r="AZ53" s="100">
        <v>7</v>
      </c>
      <c r="BA53" s="100">
        <v>2847.6</v>
      </c>
      <c r="BB53" s="100">
        <v>13</v>
      </c>
      <c r="BC53" s="100">
        <v>5288.4000000000005</v>
      </c>
      <c r="BD53" s="100">
        <v>8</v>
      </c>
      <c r="BE53" s="100">
        <v>3254.4</v>
      </c>
      <c r="BF53" s="100">
        <v>7</v>
      </c>
      <c r="BG53" s="100">
        <v>2847.6</v>
      </c>
      <c r="BH53" s="100">
        <v>10</v>
      </c>
      <c r="BI53" s="100">
        <v>4068</v>
      </c>
      <c r="BJ53" s="100">
        <v>8</v>
      </c>
      <c r="BK53" s="100">
        <v>3254.4</v>
      </c>
      <c r="BL53" s="100">
        <v>11</v>
      </c>
      <c r="BM53" s="100">
        <v>4474.8</v>
      </c>
      <c r="BN53" s="100">
        <v>7</v>
      </c>
      <c r="BO53" s="100">
        <v>2847.6</v>
      </c>
      <c r="BP53" s="100">
        <v>7</v>
      </c>
      <c r="BQ53" s="100">
        <v>2847.6</v>
      </c>
      <c r="BR53" s="100">
        <v>6</v>
      </c>
      <c r="BS53" s="100">
        <v>2440.8000000000002</v>
      </c>
      <c r="BT53" s="100">
        <v>6</v>
      </c>
      <c r="BU53" s="100">
        <v>2440.8000000000002</v>
      </c>
      <c r="BV53" s="100">
        <v>10</v>
      </c>
      <c r="BW53" s="100">
        <v>4068</v>
      </c>
      <c r="BX53" s="100">
        <v>8</v>
      </c>
      <c r="BY53" s="100">
        <v>3254.4</v>
      </c>
      <c r="BZ53" s="100">
        <v>7</v>
      </c>
      <c r="CA53" s="100">
        <v>2847.6</v>
      </c>
      <c r="CB53" s="100">
        <v>12</v>
      </c>
      <c r="CC53" s="100">
        <v>4881.6000000000004</v>
      </c>
      <c r="CD53" s="100">
        <v>12</v>
      </c>
      <c r="CE53" s="100">
        <v>4881.6000000000004</v>
      </c>
      <c r="CF53" s="100">
        <v>8</v>
      </c>
      <c r="CG53" s="100">
        <v>3254.4</v>
      </c>
      <c r="CH53" s="100">
        <v>11</v>
      </c>
      <c r="CI53" s="100">
        <v>4474.8</v>
      </c>
      <c r="CJ53" s="100">
        <v>9</v>
      </c>
      <c r="CK53" s="100">
        <v>3661.2000000000003</v>
      </c>
      <c r="CL53" s="100">
        <v>12</v>
      </c>
      <c r="CM53" s="100">
        <v>4881.6000000000004</v>
      </c>
      <c r="CN53" s="100">
        <v>6</v>
      </c>
      <c r="CO53" s="100">
        <v>2440.8000000000002</v>
      </c>
      <c r="CP53" s="100">
        <v>9</v>
      </c>
      <c r="CQ53" s="100">
        <v>3661.2000000000003</v>
      </c>
      <c r="CR53" s="100">
        <v>7</v>
      </c>
      <c r="CS53" s="100">
        <v>2847.6</v>
      </c>
      <c r="CT53" s="100">
        <v>13</v>
      </c>
      <c r="CU53" s="100">
        <v>5288.4000000000005</v>
      </c>
    </row>
    <row r="54" spans="2:99">
      <c r="C54" s="99" t="s">
        <v>220</v>
      </c>
      <c r="D54" s="100">
        <v>11</v>
      </c>
      <c r="E54" s="100">
        <v>3682.8</v>
      </c>
      <c r="F54" s="100">
        <v>11</v>
      </c>
      <c r="G54" s="100">
        <v>3682.8</v>
      </c>
      <c r="H54" s="100">
        <v>12</v>
      </c>
      <c r="I54" s="100">
        <v>4017.6000000000004</v>
      </c>
      <c r="J54" s="100">
        <v>8</v>
      </c>
      <c r="K54" s="100">
        <v>2678.4</v>
      </c>
      <c r="L54" s="100">
        <v>12</v>
      </c>
      <c r="M54" s="100">
        <v>4017.6000000000004</v>
      </c>
      <c r="N54" s="100">
        <v>13</v>
      </c>
      <c r="O54" s="100">
        <v>4352.4000000000005</v>
      </c>
      <c r="P54" s="100">
        <v>9</v>
      </c>
      <c r="Q54" s="100">
        <v>3013.2000000000003</v>
      </c>
      <c r="R54" s="100">
        <v>6</v>
      </c>
      <c r="S54" s="100">
        <v>2008.8000000000002</v>
      </c>
      <c r="T54" s="100">
        <v>11</v>
      </c>
      <c r="U54" s="100">
        <v>3682.8</v>
      </c>
      <c r="V54" s="100">
        <v>7</v>
      </c>
      <c r="W54" s="100">
        <v>2343.6</v>
      </c>
      <c r="X54" s="100">
        <v>13</v>
      </c>
      <c r="Y54" s="100">
        <v>4352.4000000000005</v>
      </c>
      <c r="Z54" s="100">
        <v>12</v>
      </c>
      <c r="AA54" s="100">
        <v>4017.6000000000004</v>
      </c>
      <c r="AB54" s="100">
        <v>12</v>
      </c>
      <c r="AC54" s="100">
        <v>4017.6000000000004</v>
      </c>
      <c r="AD54" s="100">
        <v>9</v>
      </c>
      <c r="AE54" s="100">
        <v>3013.2000000000003</v>
      </c>
      <c r="AF54" s="100">
        <v>10</v>
      </c>
      <c r="AG54" s="100">
        <v>3348</v>
      </c>
      <c r="AH54" s="100">
        <v>9</v>
      </c>
      <c r="AI54" s="100">
        <v>3013.2000000000003</v>
      </c>
      <c r="AJ54" s="100">
        <v>8</v>
      </c>
      <c r="AK54" s="100">
        <v>2678.4</v>
      </c>
      <c r="AL54" s="100">
        <v>12</v>
      </c>
      <c r="AM54" s="100">
        <v>4017.6000000000004</v>
      </c>
      <c r="AN54" s="100">
        <v>11</v>
      </c>
      <c r="AO54" s="100">
        <v>3682.8</v>
      </c>
      <c r="AP54" s="100">
        <v>10</v>
      </c>
      <c r="AQ54" s="100">
        <v>3348</v>
      </c>
      <c r="AR54" s="100">
        <v>11</v>
      </c>
      <c r="AS54" s="100">
        <v>3682.8</v>
      </c>
      <c r="AT54" s="100">
        <v>10</v>
      </c>
      <c r="AU54" s="100">
        <v>3348</v>
      </c>
      <c r="AV54" s="100">
        <v>9</v>
      </c>
      <c r="AW54" s="100">
        <v>3013.2000000000003</v>
      </c>
      <c r="AX54" s="100">
        <v>8</v>
      </c>
      <c r="AY54" s="100">
        <v>2678.4</v>
      </c>
      <c r="AZ54" s="100">
        <v>6</v>
      </c>
      <c r="BA54" s="100">
        <v>2008.8000000000002</v>
      </c>
      <c r="BB54" s="100">
        <v>13</v>
      </c>
      <c r="BC54" s="100">
        <v>4352.4000000000005</v>
      </c>
      <c r="BD54" s="100">
        <v>8</v>
      </c>
      <c r="BE54" s="100">
        <v>2678.4</v>
      </c>
      <c r="BF54" s="100">
        <v>8</v>
      </c>
      <c r="BG54" s="100">
        <v>2678.4</v>
      </c>
      <c r="BH54" s="100">
        <v>10</v>
      </c>
      <c r="BI54" s="100">
        <v>3348</v>
      </c>
      <c r="BJ54" s="100">
        <v>9</v>
      </c>
      <c r="BK54" s="100">
        <v>3013.2000000000003</v>
      </c>
      <c r="BL54" s="100">
        <v>12</v>
      </c>
      <c r="BM54" s="100">
        <v>4017.6000000000004</v>
      </c>
      <c r="BN54" s="100">
        <v>7</v>
      </c>
      <c r="BO54" s="100">
        <v>2343.6</v>
      </c>
      <c r="BP54" s="100">
        <v>7</v>
      </c>
      <c r="BQ54" s="100">
        <v>2343.6</v>
      </c>
      <c r="BR54" s="100">
        <v>6</v>
      </c>
      <c r="BS54" s="100">
        <v>2008.8000000000002</v>
      </c>
      <c r="BT54" s="100">
        <v>7</v>
      </c>
      <c r="BU54" s="100">
        <v>2343.6</v>
      </c>
      <c r="BV54" s="100">
        <v>10</v>
      </c>
      <c r="BW54" s="100">
        <v>3348</v>
      </c>
      <c r="BX54" s="100">
        <v>9</v>
      </c>
      <c r="BY54" s="100">
        <v>3013.2000000000003</v>
      </c>
      <c r="BZ54" s="100">
        <v>7</v>
      </c>
      <c r="CA54" s="100">
        <v>2343.6</v>
      </c>
      <c r="CB54" s="100">
        <v>12</v>
      </c>
      <c r="CC54" s="100">
        <v>4017.6000000000004</v>
      </c>
      <c r="CD54" s="100">
        <v>12</v>
      </c>
      <c r="CE54" s="100">
        <v>4017.6000000000004</v>
      </c>
      <c r="CF54" s="100">
        <v>9</v>
      </c>
      <c r="CG54" s="100">
        <v>3013.2000000000003</v>
      </c>
      <c r="CH54" s="100">
        <v>11</v>
      </c>
      <c r="CI54" s="100">
        <v>3682.8</v>
      </c>
      <c r="CJ54" s="100">
        <v>9</v>
      </c>
      <c r="CK54" s="100">
        <v>3013.2000000000003</v>
      </c>
      <c r="CL54" s="100">
        <v>12</v>
      </c>
      <c r="CM54" s="100">
        <v>4017.6000000000004</v>
      </c>
      <c r="CN54" s="100">
        <v>6</v>
      </c>
      <c r="CO54" s="100">
        <v>2008.8000000000002</v>
      </c>
      <c r="CP54" s="100">
        <v>9</v>
      </c>
      <c r="CQ54" s="100">
        <v>3013.2000000000003</v>
      </c>
      <c r="CR54" s="100">
        <v>8</v>
      </c>
      <c r="CS54" s="100">
        <v>2678.4</v>
      </c>
      <c r="CT54" s="100">
        <v>13</v>
      </c>
      <c r="CU54" s="100">
        <v>4352.4000000000005</v>
      </c>
    </row>
    <row r="55" spans="2:99">
      <c r="C55" s="99" t="s">
        <v>221</v>
      </c>
      <c r="D55" s="100">
        <v>12</v>
      </c>
      <c r="E55" s="100">
        <v>7963.2000000000007</v>
      </c>
      <c r="F55" s="100">
        <v>11</v>
      </c>
      <c r="G55" s="100">
        <v>7299.6</v>
      </c>
      <c r="H55" s="100">
        <v>12</v>
      </c>
      <c r="I55" s="100">
        <v>7963.2000000000007</v>
      </c>
      <c r="J55" s="100">
        <v>8</v>
      </c>
      <c r="K55" s="100">
        <v>5308.8</v>
      </c>
      <c r="L55" s="100">
        <v>12</v>
      </c>
      <c r="M55" s="100">
        <v>7963.2000000000007</v>
      </c>
      <c r="N55" s="100">
        <v>12</v>
      </c>
      <c r="O55" s="100">
        <v>7963.2000000000007</v>
      </c>
      <c r="P55" s="100">
        <v>10</v>
      </c>
      <c r="Q55" s="100">
        <v>6636</v>
      </c>
      <c r="R55" s="100">
        <v>7</v>
      </c>
      <c r="S55" s="100">
        <v>4645.2</v>
      </c>
      <c r="T55" s="100">
        <v>10</v>
      </c>
      <c r="U55" s="100">
        <v>6636</v>
      </c>
      <c r="V55" s="100">
        <v>7</v>
      </c>
      <c r="W55" s="100">
        <v>4645.2</v>
      </c>
      <c r="X55" s="100">
        <v>11</v>
      </c>
      <c r="Y55" s="100">
        <v>7299.6</v>
      </c>
      <c r="Z55" s="100">
        <v>12</v>
      </c>
      <c r="AA55" s="100">
        <v>7963.2000000000007</v>
      </c>
      <c r="AB55" s="100">
        <v>11</v>
      </c>
      <c r="AC55" s="100">
        <v>7299.6</v>
      </c>
      <c r="AD55" s="100">
        <v>8</v>
      </c>
      <c r="AE55" s="100">
        <v>5308.8</v>
      </c>
      <c r="AF55" s="100">
        <v>9</v>
      </c>
      <c r="AG55" s="100">
        <v>5972.4000000000005</v>
      </c>
      <c r="AH55" s="100">
        <v>7</v>
      </c>
      <c r="AI55" s="100">
        <v>4645.2</v>
      </c>
      <c r="AJ55" s="100">
        <v>7</v>
      </c>
      <c r="AK55" s="100">
        <v>4645.2</v>
      </c>
      <c r="AL55" s="100">
        <v>10</v>
      </c>
      <c r="AM55" s="100">
        <v>6636</v>
      </c>
      <c r="AN55" s="100">
        <v>11</v>
      </c>
      <c r="AO55" s="100">
        <v>7299.6</v>
      </c>
      <c r="AP55" s="100">
        <v>9</v>
      </c>
      <c r="AQ55" s="100">
        <v>5972.4000000000005</v>
      </c>
      <c r="AR55" s="100">
        <v>12</v>
      </c>
      <c r="AS55" s="100">
        <v>7963.2000000000007</v>
      </c>
      <c r="AT55" s="100">
        <v>10</v>
      </c>
      <c r="AU55" s="100">
        <v>6636</v>
      </c>
      <c r="AV55" s="100">
        <v>9</v>
      </c>
      <c r="AW55" s="100">
        <v>5972.4000000000005</v>
      </c>
      <c r="AX55" s="100">
        <v>9</v>
      </c>
      <c r="AY55" s="100">
        <v>5972.4000000000005</v>
      </c>
      <c r="AZ55" s="100">
        <v>7</v>
      </c>
      <c r="BA55" s="100">
        <v>4645.2</v>
      </c>
      <c r="BB55" s="100">
        <v>12</v>
      </c>
      <c r="BC55" s="100">
        <v>7963.2000000000007</v>
      </c>
      <c r="BD55" s="100">
        <v>8</v>
      </c>
      <c r="BE55" s="100">
        <v>5308.8</v>
      </c>
      <c r="BF55" s="100">
        <v>7</v>
      </c>
      <c r="BG55" s="100">
        <v>4645.2</v>
      </c>
      <c r="BH55" s="100">
        <v>9</v>
      </c>
      <c r="BI55" s="100">
        <v>5972.4000000000005</v>
      </c>
      <c r="BJ55" s="100">
        <v>8</v>
      </c>
      <c r="BK55" s="100">
        <v>5308.8</v>
      </c>
      <c r="BL55" s="100">
        <v>10</v>
      </c>
      <c r="BM55" s="100">
        <v>6636</v>
      </c>
      <c r="BN55" s="100">
        <v>7</v>
      </c>
      <c r="BO55" s="100">
        <v>4645.2</v>
      </c>
      <c r="BP55" s="100">
        <v>7</v>
      </c>
      <c r="BQ55" s="100">
        <v>4645.2</v>
      </c>
      <c r="BR55" s="100">
        <v>6</v>
      </c>
      <c r="BS55" s="100">
        <v>3981.6000000000004</v>
      </c>
      <c r="BT55" s="100">
        <v>7</v>
      </c>
      <c r="BU55" s="100">
        <v>4645.2</v>
      </c>
      <c r="BV55" s="100">
        <v>9</v>
      </c>
      <c r="BW55" s="100">
        <v>5972.4000000000005</v>
      </c>
      <c r="BX55" s="100">
        <v>7</v>
      </c>
      <c r="BY55" s="100">
        <v>4645.2</v>
      </c>
      <c r="BZ55" s="100">
        <v>7</v>
      </c>
      <c r="CA55" s="100">
        <v>4645.2</v>
      </c>
      <c r="CB55" s="100">
        <v>11</v>
      </c>
      <c r="CC55" s="100">
        <v>7299.6</v>
      </c>
      <c r="CD55" s="100">
        <v>10</v>
      </c>
      <c r="CE55" s="100">
        <v>6636</v>
      </c>
      <c r="CF55" s="100">
        <v>9</v>
      </c>
      <c r="CG55" s="100">
        <v>5972.4000000000005</v>
      </c>
      <c r="CH55" s="100">
        <v>10</v>
      </c>
      <c r="CI55" s="100">
        <v>6636</v>
      </c>
      <c r="CJ55" s="100">
        <v>8</v>
      </c>
      <c r="CK55" s="100">
        <v>5308.8</v>
      </c>
      <c r="CL55" s="100">
        <v>12</v>
      </c>
      <c r="CM55" s="100">
        <v>7963.2000000000007</v>
      </c>
      <c r="CN55" s="100">
        <v>7</v>
      </c>
      <c r="CO55" s="100">
        <v>4645.2</v>
      </c>
      <c r="CP55" s="100">
        <v>9</v>
      </c>
      <c r="CQ55" s="100">
        <v>5972.4000000000005</v>
      </c>
      <c r="CR55" s="100">
        <v>7</v>
      </c>
      <c r="CS55" s="100">
        <v>4645.2</v>
      </c>
      <c r="CT55" s="100">
        <v>11</v>
      </c>
      <c r="CU55" s="100">
        <v>7299.6</v>
      </c>
    </row>
    <row r="56" spans="2:99">
      <c r="C56" s="99" t="s">
        <v>222</v>
      </c>
      <c r="D56" s="100">
        <v>11</v>
      </c>
      <c r="E56" s="100">
        <v>12658.8</v>
      </c>
      <c r="F56" s="100">
        <v>11</v>
      </c>
      <c r="G56" s="100">
        <v>12658.8</v>
      </c>
      <c r="H56" s="100">
        <v>11</v>
      </c>
      <c r="I56" s="100">
        <v>12658.8</v>
      </c>
      <c r="J56" s="100">
        <v>7</v>
      </c>
      <c r="K56" s="100">
        <v>8055.5999999999995</v>
      </c>
      <c r="L56" s="100">
        <v>11</v>
      </c>
      <c r="M56" s="100">
        <v>12658.8</v>
      </c>
      <c r="N56" s="100">
        <v>11</v>
      </c>
      <c r="O56" s="100">
        <v>12658.8</v>
      </c>
      <c r="P56" s="100">
        <v>9</v>
      </c>
      <c r="Q56" s="100">
        <v>10357.199999999999</v>
      </c>
      <c r="R56" s="100">
        <v>7</v>
      </c>
      <c r="S56" s="100">
        <v>8055.5999999999995</v>
      </c>
      <c r="T56" s="100">
        <v>9</v>
      </c>
      <c r="U56" s="100">
        <v>10357.199999999999</v>
      </c>
      <c r="V56" s="100">
        <v>6</v>
      </c>
      <c r="W56" s="100">
        <v>6904.7999999999993</v>
      </c>
      <c r="X56" s="100">
        <v>11</v>
      </c>
      <c r="Y56" s="100">
        <v>12658.8</v>
      </c>
      <c r="Z56" s="100">
        <v>10</v>
      </c>
      <c r="AA56" s="100">
        <v>11508</v>
      </c>
      <c r="AB56" s="100">
        <v>0</v>
      </c>
      <c r="AC56" s="100">
        <v>0</v>
      </c>
      <c r="AD56" s="100">
        <v>8</v>
      </c>
      <c r="AE56" s="100">
        <v>9206.4</v>
      </c>
      <c r="AF56" s="100">
        <v>9</v>
      </c>
      <c r="AG56" s="100">
        <v>10357.199999999999</v>
      </c>
      <c r="AH56" s="100">
        <v>3.3444039316516951</v>
      </c>
      <c r="AI56" s="100">
        <v>3848.7400445447706</v>
      </c>
      <c r="AJ56" s="100">
        <v>0</v>
      </c>
      <c r="AK56" s="100">
        <v>0</v>
      </c>
      <c r="AL56" s="100">
        <v>6.2395782487983729</v>
      </c>
      <c r="AM56" s="100">
        <v>7180.5066487171671</v>
      </c>
      <c r="AN56" s="100">
        <v>0</v>
      </c>
      <c r="AO56" s="100">
        <v>0</v>
      </c>
      <c r="AP56" s="100">
        <v>3.5462422674962295</v>
      </c>
      <c r="AQ56" s="100">
        <v>4081.0156014346608</v>
      </c>
      <c r="AR56" s="100">
        <v>10</v>
      </c>
      <c r="AS56" s="100">
        <v>11508</v>
      </c>
      <c r="AT56" s="100">
        <v>3.2993016133061226</v>
      </c>
      <c r="AU56" s="100">
        <v>3796.8362965926858</v>
      </c>
      <c r="AV56" s="100">
        <v>8</v>
      </c>
      <c r="AW56" s="100">
        <v>9206.4</v>
      </c>
      <c r="AX56" s="100">
        <v>8</v>
      </c>
      <c r="AY56" s="100">
        <v>9206.4</v>
      </c>
      <c r="AZ56" s="100">
        <v>6</v>
      </c>
      <c r="BA56" s="100">
        <v>6904.7999999999993</v>
      </c>
      <c r="BB56" s="100">
        <v>3.6390534598721604</v>
      </c>
      <c r="BC56" s="100">
        <v>4187.8227216208825</v>
      </c>
      <c r="BD56" s="100">
        <v>8</v>
      </c>
      <c r="BE56" s="100">
        <v>9206.4</v>
      </c>
      <c r="BF56" s="100">
        <v>0</v>
      </c>
      <c r="BG56" s="100">
        <v>0</v>
      </c>
      <c r="BH56" s="100">
        <v>9</v>
      </c>
      <c r="BI56" s="100">
        <v>10357.199999999999</v>
      </c>
      <c r="BJ56" s="100">
        <v>3.3033621205231607</v>
      </c>
      <c r="BK56" s="100">
        <v>3801.5091282980534</v>
      </c>
      <c r="BL56" s="100">
        <v>0</v>
      </c>
      <c r="BM56" s="100">
        <v>0</v>
      </c>
      <c r="BN56" s="100">
        <v>3.292295984767891</v>
      </c>
      <c r="BO56" s="100">
        <v>3788.7742192708888</v>
      </c>
      <c r="BP56" s="100">
        <v>0</v>
      </c>
      <c r="BQ56" s="100">
        <v>0</v>
      </c>
      <c r="BR56" s="100">
        <v>2.588702048039651</v>
      </c>
      <c r="BS56" s="100">
        <v>2979.0783168840303</v>
      </c>
      <c r="BT56" s="100">
        <v>0</v>
      </c>
      <c r="BU56" s="100">
        <v>0</v>
      </c>
      <c r="BV56" s="100">
        <v>3.2409871087680755</v>
      </c>
      <c r="BW56" s="100">
        <v>3729.7279647703012</v>
      </c>
      <c r="BX56" s="100">
        <v>7</v>
      </c>
      <c r="BY56" s="100">
        <v>8055.5999999999995</v>
      </c>
      <c r="BZ56" s="100">
        <v>4.3967684078273797</v>
      </c>
      <c r="CA56" s="100">
        <v>5059.8010837277479</v>
      </c>
      <c r="CB56" s="100">
        <v>1.5105303144594142</v>
      </c>
      <c r="CC56" s="100">
        <v>1738.3182858798939</v>
      </c>
      <c r="CD56" s="100">
        <v>2.0727258266663369</v>
      </c>
      <c r="CE56" s="100">
        <v>2385.2928813276203</v>
      </c>
      <c r="CF56" s="100">
        <v>9</v>
      </c>
      <c r="CG56" s="100">
        <v>10357.199999999999</v>
      </c>
      <c r="CH56" s="100">
        <v>4.3047403459076392</v>
      </c>
      <c r="CI56" s="100">
        <v>4953.8951900705106</v>
      </c>
      <c r="CJ56" s="100">
        <v>8</v>
      </c>
      <c r="CK56" s="100">
        <v>9206.4</v>
      </c>
      <c r="CL56" s="100">
        <v>7.0397429843860442</v>
      </c>
      <c r="CM56" s="100">
        <v>8101.3362264314592</v>
      </c>
      <c r="CN56" s="100">
        <v>6</v>
      </c>
      <c r="CO56" s="100">
        <v>6904.7999999999993</v>
      </c>
      <c r="CP56" s="100">
        <v>7.077507899301489</v>
      </c>
      <c r="CQ56" s="100">
        <v>8144.7960905161535</v>
      </c>
      <c r="CR56" s="100">
        <v>7</v>
      </c>
      <c r="CS56" s="100">
        <v>8055.5999999999995</v>
      </c>
      <c r="CT56" s="100">
        <v>9.363978540170919</v>
      </c>
      <c r="CU56" s="100">
        <v>10776.066504028693</v>
      </c>
    </row>
    <row r="57" spans="2:99">
      <c r="C57" s="99" t="s">
        <v>223</v>
      </c>
      <c r="D57" s="100">
        <v>10</v>
      </c>
      <c r="E57" s="100">
        <v>14112</v>
      </c>
      <c r="F57" s="100">
        <v>10</v>
      </c>
      <c r="G57" s="100">
        <v>14112</v>
      </c>
      <c r="H57" s="100">
        <v>11</v>
      </c>
      <c r="I57" s="100">
        <v>15523.2</v>
      </c>
      <c r="J57" s="100">
        <v>7</v>
      </c>
      <c r="K57" s="100">
        <v>9878.4</v>
      </c>
      <c r="L57" s="100">
        <v>9</v>
      </c>
      <c r="M57" s="100">
        <v>12700.800000000001</v>
      </c>
      <c r="N57" s="100">
        <v>12</v>
      </c>
      <c r="O57" s="100">
        <v>16934.400000000001</v>
      </c>
      <c r="P57" s="100">
        <v>9</v>
      </c>
      <c r="Q57" s="100">
        <v>12700.800000000001</v>
      </c>
      <c r="R57" s="100">
        <v>6</v>
      </c>
      <c r="S57" s="100">
        <v>8467.2000000000007</v>
      </c>
      <c r="T57" s="100">
        <v>9</v>
      </c>
      <c r="U57" s="100">
        <v>12700.800000000001</v>
      </c>
      <c r="V57" s="100">
        <v>6</v>
      </c>
      <c r="W57" s="100">
        <v>8467.2000000000007</v>
      </c>
      <c r="X57" s="100">
        <v>12</v>
      </c>
      <c r="Y57" s="100">
        <v>16934.400000000001</v>
      </c>
      <c r="Z57" s="100">
        <v>11</v>
      </c>
      <c r="AA57" s="100">
        <v>15523.2</v>
      </c>
      <c r="AB57" s="100">
        <v>11</v>
      </c>
      <c r="AC57" s="100">
        <v>15523.2</v>
      </c>
      <c r="AD57" s="100">
        <v>7</v>
      </c>
      <c r="AE57" s="100">
        <v>9878.4</v>
      </c>
      <c r="AF57" s="100">
        <v>9</v>
      </c>
      <c r="AG57" s="100">
        <v>12700.800000000001</v>
      </c>
      <c r="AH57" s="100">
        <v>7</v>
      </c>
      <c r="AI57" s="100">
        <v>9878.4</v>
      </c>
      <c r="AJ57" s="100">
        <v>7</v>
      </c>
      <c r="AK57" s="100">
        <v>9878.4</v>
      </c>
      <c r="AL57" s="100">
        <v>11</v>
      </c>
      <c r="AM57" s="100">
        <v>15523.2</v>
      </c>
      <c r="AN57" s="100">
        <v>9</v>
      </c>
      <c r="AO57" s="100">
        <v>12700.800000000001</v>
      </c>
      <c r="AP57" s="100">
        <v>9</v>
      </c>
      <c r="AQ57" s="100">
        <v>12700.800000000001</v>
      </c>
      <c r="AR57" s="100">
        <v>11</v>
      </c>
      <c r="AS57" s="100">
        <v>15523.2</v>
      </c>
      <c r="AT57" s="100">
        <v>8</v>
      </c>
      <c r="AU57" s="100">
        <v>11289.6</v>
      </c>
      <c r="AV57" s="100">
        <v>8</v>
      </c>
      <c r="AW57" s="100">
        <v>11289.6</v>
      </c>
      <c r="AX57" s="100">
        <v>8</v>
      </c>
      <c r="AY57" s="100">
        <v>11289.6</v>
      </c>
      <c r="AZ57" s="100">
        <v>6</v>
      </c>
      <c r="BA57" s="100">
        <v>8467.2000000000007</v>
      </c>
      <c r="BB57" s="100">
        <v>12</v>
      </c>
      <c r="BC57" s="100">
        <v>16934.400000000001</v>
      </c>
      <c r="BD57" s="100">
        <v>7</v>
      </c>
      <c r="BE57" s="100">
        <v>9878.4</v>
      </c>
      <c r="BF57" s="100">
        <v>7</v>
      </c>
      <c r="BG57" s="100">
        <v>9878.4</v>
      </c>
      <c r="BH57" s="100">
        <v>9</v>
      </c>
      <c r="BI57" s="100">
        <v>12700.800000000001</v>
      </c>
      <c r="BJ57" s="100">
        <v>9</v>
      </c>
      <c r="BK57" s="100">
        <v>12700.800000000001</v>
      </c>
      <c r="BL57" s="100">
        <v>10</v>
      </c>
      <c r="BM57" s="100">
        <v>14112</v>
      </c>
      <c r="BN57" s="100">
        <v>7</v>
      </c>
      <c r="BO57" s="100">
        <v>9878.4</v>
      </c>
      <c r="BP57" s="100">
        <v>6</v>
      </c>
      <c r="BQ57" s="100">
        <v>8467.2000000000007</v>
      </c>
      <c r="BR57" s="100">
        <v>5</v>
      </c>
      <c r="BS57" s="100">
        <v>7056</v>
      </c>
      <c r="BT57" s="100">
        <v>6</v>
      </c>
      <c r="BU57" s="100">
        <v>8467.2000000000007</v>
      </c>
      <c r="BV57" s="100">
        <v>9</v>
      </c>
      <c r="BW57" s="100">
        <v>12700.800000000001</v>
      </c>
      <c r="BX57" s="100">
        <v>8</v>
      </c>
      <c r="BY57" s="100">
        <v>11289.6</v>
      </c>
      <c r="BZ57" s="100">
        <v>7</v>
      </c>
      <c r="CA57" s="100">
        <v>9878.4</v>
      </c>
      <c r="CB57" s="100">
        <v>10</v>
      </c>
      <c r="CC57" s="100">
        <v>14112</v>
      </c>
      <c r="CD57" s="100">
        <v>11</v>
      </c>
      <c r="CE57" s="100">
        <v>15523.2</v>
      </c>
      <c r="CF57" s="100">
        <v>8</v>
      </c>
      <c r="CG57" s="100">
        <v>11289.6</v>
      </c>
      <c r="CH57" s="100">
        <v>11</v>
      </c>
      <c r="CI57" s="100">
        <v>15523.2</v>
      </c>
      <c r="CJ57" s="100">
        <v>9</v>
      </c>
      <c r="CK57" s="100">
        <v>12700.800000000001</v>
      </c>
      <c r="CL57" s="100">
        <v>10</v>
      </c>
      <c r="CM57" s="100">
        <v>14112</v>
      </c>
      <c r="CN57" s="100">
        <v>7</v>
      </c>
      <c r="CO57" s="100">
        <v>9878.4</v>
      </c>
      <c r="CP57" s="100">
        <v>9</v>
      </c>
      <c r="CQ57" s="100">
        <v>12700.800000000001</v>
      </c>
      <c r="CR57" s="100">
        <v>7</v>
      </c>
      <c r="CS57" s="100">
        <v>9878.4</v>
      </c>
      <c r="CT57" s="100">
        <v>10</v>
      </c>
      <c r="CU57" s="100">
        <v>14112</v>
      </c>
    </row>
    <row r="58" spans="2:99">
      <c r="C58" s="99" t="s">
        <v>224</v>
      </c>
      <c r="D58" s="100">
        <v>11</v>
      </c>
      <c r="E58" s="100">
        <v>12949.2</v>
      </c>
      <c r="F58" s="100">
        <v>12</v>
      </c>
      <c r="G58" s="100">
        <v>14126.400000000001</v>
      </c>
      <c r="H58" s="100">
        <v>11</v>
      </c>
      <c r="I58" s="100">
        <v>12949.2</v>
      </c>
      <c r="J58" s="100">
        <v>7</v>
      </c>
      <c r="K58" s="100">
        <v>8240.4</v>
      </c>
      <c r="L58" s="100">
        <v>11</v>
      </c>
      <c r="M58" s="100">
        <v>12949.2</v>
      </c>
      <c r="N58" s="100">
        <v>11</v>
      </c>
      <c r="O58" s="100">
        <v>12949.2</v>
      </c>
      <c r="P58" s="100">
        <v>8</v>
      </c>
      <c r="Q58" s="100">
        <v>9417.6</v>
      </c>
      <c r="R58" s="100">
        <v>7</v>
      </c>
      <c r="S58" s="100">
        <v>8240.4</v>
      </c>
      <c r="T58" s="100">
        <v>10</v>
      </c>
      <c r="U58" s="100">
        <v>11772</v>
      </c>
      <c r="V58" s="100">
        <v>6</v>
      </c>
      <c r="W58" s="100">
        <v>7063.2000000000007</v>
      </c>
      <c r="X58" s="100">
        <v>11</v>
      </c>
      <c r="Y58" s="100">
        <v>12949.2</v>
      </c>
      <c r="Z58" s="100">
        <v>11</v>
      </c>
      <c r="AA58" s="100">
        <v>12949.2</v>
      </c>
      <c r="AB58" s="100">
        <v>0</v>
      </c>
      <c r="AC58" s="100">
        <v>0</v>
      </c>
      <c r="AD58" s="100">
        <v>8</v>
      </c>
      <c r="AE58" s="100">
        <v>9417.6</v>
      </c>
      <c r="AF58" s="100">
        <v>9</v>
      </c>
      <c r="AG58" s="100">
        <v>10594.800000000001</v>
      </c>
      <c r="AH58" s="100">
        <v>3.3444039316516951</v>
      </c>
      <c r="AI58" s="100">
        <v>3937.0323083403755</v>
      </c>
      <c r="AJ58" s="100">
        <v>0</v>
      </c>
      <c r="AK58" s="100">
        <v>0</v>
      </c>
      <c r="AL58" s="100">
        <v>6.9328647208870802</v>
      </c>
      <c r="AM58" s="100">
        <v>8161.3683494282714</v>
      </c>
      <c r="AN58" s="100">
        <v>0</v>
      </c>
      <c r="AO58" s="100">
        <v>0</v>
      </c>
      <c r="AP58" s="100">
        <v>3.1916180407466062</v>
      </c>
      <c r="AQ58" s="100">
        <v>3757.1727575669047</v>
      </c>
      <c r="AR58" s="100">
        <v>10</v>
      </c>
      <c r="AS58" s="100">
        <v>11772</v>
      </c>
      <c r="AT58" s="100">
        <v>3.2993016133061226</v>
      </c>
      <c r="AU58" s="100">
        <v>3883.9378591839677</v>
      </c>
      <c r="AV58" s="100">
        <v>8</v>
      </c>
      <c r="AW58" s="100">
        <v>9417.6</v>
      </c>
      <c r="AX58" s="100">
        <v>8</v>
      </c>
      <c r="AY58" s="100">
        <v>9417.6</v>
      </c>
      <c r="AZ58" s="100">
        <v>7</v>
      </c>
      <c r="BA58" s="100">
        <v>8240.4</v>
      </c>
      <c r="BB58" s="100">
        <v>4.002958805859377</v>
      </c>
      <c r="BC58" s="100">
        <v>4712.2831062576588</v>
      </c>
      <c r="BD58" s="100">
        <v>7</v>
      </c>
      <c r="BE58" s="100">
        <v>8240.4</v>
      </c>
      <c r="BF58" s="100">
        <v>0</v>
      </c>
      <c r="BG58" s="100">
        <v>0</v>
      </c>
      <c r="BH58" s="100">
        <v>9</v>
      </c>
      <c r="BI58" s="100">
        <v>10594.800000000001</v>
      </c>
      <c r="BJ58" s="100">
        <v>3.3033621205231607</v>
      </c>
      <c r="BK58" s="100">
        <v>3888.7178882798648</v>
      </c>
      <c r="BL58" s="100">
        <v>0</v>
      </c>
      <c r="BM58" s="100">
        <v>0</v>
      </c>
      <c r="BN58" s="100">
        <v>3.292295984767891</v>
      </c>
      <c r="BO58" s="100">
        <v>3875.6908332687613</v>
      </c>
      <c r="BP58" s="100">
        <v>0</v>
      </c>
      <c r="BQ58" s="100">
        <v>0</v>
      </c>
      <c r="BR58" s="100">
        <v>2.1572517066997094</v>
      </c>
      <c r="BS58" s="100">
        <v>2539.5167091268981</v>
      </c>
      <c r="BT58" s="100">
        <v>0</v>
      </c>
      <c r="BU58" s="100">
        <v>0</v>
      </c>
      <c r="BV58" s="100">
        <v>3.6461104973640848</v>
      </c>
      <c r="BW58" s="100">
        <v>4292.2012774970008</v>
      </c>
      <c r="BX58" s="100">
        <v>8</v>
      </c>
      <c r="BY58" s="100">
        <v>9417.6</v>
      </c>
      <c r="BZ58" s="100">
        <v>4.3967684078273797</v>
      </c>
      <c r="CA58" s="100">
        <v>5175.8757696943912</v>
      </c>
      <c r="CB58" s="100">
        <v>1.6478512521375426</v>
      </c>
      <c r="CC58" s="100">
        <v>1939.8504940163152</v>
      </c>
      <c r="CD58" s="100">
        <v>2.2799984093329706</v>
      </c>
      <c r="CE58" s="100">
        <v>2684.0141274667731</v>
      </c>
      <c r="CF58" s="100">
        <v>9</v>
      </c>
      <c r="CG58" s="100">
        <v>10594.800000000001</v>
      </c>
      <c r="CH58" s="100">
        <v>4.3047403459076392</v>
      </c>
      <c r="CI58" s="100">
        <v>5067.5403352024732</v>
      </c>
      <c r="CJ58" s="100">
        <v>8</v>
      </c>
      <c r="CK58" s="100">
        <v>9417.6</v>
      </c>
      <c r="CL58" s="100">
        <v>6.4530977356872068</v>
      </c>
      <c r="CM58" s="100">
        <v>7596.5866544509799</v>
      </c>
      <c r="CN58" s="100">
        <v>7</v>
      </c>
      <c r="CO58" s="100">
        <v>8240.4</v>
      </c>
      <c r="CP58" s="100">
        <v>6.2911181327124348</v>
      </c>
      <c r="CQ58" s="100">
        <v>7405.9042658290782</v>
      </c>
      <c r="CR58" s="100">
        <v>7</v>
      </c>
      <c r="CS58" s="100">
        <v>8240.4</v>
      </c>
      <c r="CT58" s="100">
        <v>9.363978540170919</v>
      </c>
      <c r="CU58" s="100">
        <v>11023.275537489206</v>
      </c>
    </row>
    <row r="59" spans="2:99">
      <c r="C59" s="99" t="s">
        <v>225</v>
      </c>
      <c r="D59" s="100">
        <v>13</v>
      </c>
      <c r="E59" s="100">
        <v>3946.7999999999997</v>
      </c>
      <c r="F59" s="100">
        <v>12</v>
      </c>
      <c r="G59" s="100">
        <v>3643.2</v>
      </c>
      <c r="H59" s="100">
        <v>11</v>
      </c>
      <c r="I59" s="100">
        <v>3339.5999999999995</v>
      </c>
      <c r="J59" s="100">
        <v>7</v>
      </c>
      <c r="K59" s="100">
        <v>2125.1999999999998</v>
      </c>
      <c r="L59" s="100">
        <v>11</v>
      </c>
      <c r="M59" s="100">
        <v>3339.5999999999995</v>
      </c>
      <c r="N59" s="100">
        <v>13</v>
      </c>
      <c r="O59" s="100">
        <v>3946.7999999999997</v>
      </c>
      <c r="P59" s="100">
        <v>9</v>
      </c>
      <c r="Q59" s="100">
        <v>2732.3999999999996</v>
      </c>
      <c r="R59" s="100">
        <v>7</v>
      </c>
      <c r="S59" s="100">
        <v>2125.1999999999998</v>
      </c>
      <c r="T59" s="100">
        <v>10</v>
      </c>
      <c r="U59" s="100">
        <v>3035.9999999999995</v>
      </c>
      <c r="V59" s="100">
        <v>8</v>
      </c>
      <c r="W59" s="100">
        <v>2428.7999999999997</v>
      </c>
      <c r="X59" s="100">
        <v>11</v>
      </c>
      <c r="Y59" s="100">
        <v>3339.5999999999995</v>
      </c>
      <c r="Z59" s="100">
        <v>12</v>
      </c>
      <c r="AA59" s="100">
        <v>3643.2</v>
      </c>
      <c r="AB59" s="100">
        <v>11</v>
      </c>
      <c r="AC59" s="100">
        <v>3339.5999999999995</v>
      </c>
      <c r="AD59" s="100">
        <v>8</v>
      </c>
      <c r="AE59" s="100">
        <v>2428.7999999999997</v>
      </c>
      <c r="AF59" s="100">
        <v>9</v>
      </c>
      <c r="AG59" s="100">
        <v>2732.3999999999996</v>
      </c>
      <c r="AH59" s="100">
        <v>8</v>
      </c>
      <c r="AI59" s="100">
        <v>2428.7999999999997</v>
      </c>
      <c r="AJ59" s="100">
        <v>7</v>
      </c>
      <c r="AK59" s="100">
        <v>2125.1999999999998</v>
      </c>
      <c r="AL59" s="100">
        <v>11</v>
      </c>
      <c r="AM59" s="100">
        <v>3339.5999999999995</v>
      </c>
      <c r="AN59" s="100">
        <v>12</v>
      </c>
      <c r="AO59" s="100">
        <v>3643.2</v>
      </c>
      <c r="AP59" s="100">
        <v>9</v>
      </c>
      <c r="AQ59" s="100">
        <v>2732.3999999999996</v>
      </c>
      <c r="AR59" s="100">
        <v>11</v>
      </c>
      <c r="AS59" s="100">
        <v>3339.5999999999995</v>
      </c>
      <c r="AT59" s="100">
        <v>10</v>
      </c>
      <c r="AU59" s="100">
        <v>3035.9999999999995</v>
      </c>
      <c r="AV59" s="100">
        <v>9</v>
      </c>
      <c r="AW59" s="100">
        <v>2732.3999999999996</v>
      </c>
      <c r="AX59" s="100">
        <v>8</v>
      </c>
      <c r="AY59" s="100">
        <v>2428.7999999999997</v>
      </c>
      <c r="AZ59" s="100">
        <v>7</v>
      </c>
      <c r="BA59" s="100">
        <v>2125.1999999999998</v>
      </c>
      <c r="BB59" s="100">
        <v>12</v>
      </c>
      <c r="BC59" s="100">
        <v>3643.2</v>
      </c>
      <c r="BD59" s="100">
        <v>8</v>
      </c>
      <c r="BE59" s="100">
        <v>2428.7999999999997</v>
      </c>
      <c r="BF59" s="100">
        <v>7</v>
      </c>
      <c r="BG59" s="100">
        <v>2125.1999999999998</v>
      </c>
      <c r="BH59" s="100">
        <v>8</v>
      </c>
      <c r="BI59" s="100">
        <v>2428.7999999999997</v>
      </c>
      <c r="BJ59" s="100">
        <v>9</v>
      </c>
      <c r="BK59" s="100">
        <v>2732.3999999999996</v>
      </c>
      <c r="BL59" s="100">
        <v>12</v>
      </c>
      <c r="BM59" s="100">
        <v>3643.2</v>
      </c>
      <c r="BN59" s="100">
        <v>7</v>
      </c>
      <c r="BO59" s="100">
        <v>2125.1999999999998</v>
      </c>
      <c r="BP59" s="100">
        <v>7</v>
      </c>
      <c r="BQ59" s="100">
        <v>2125.1999999999998</v>
      </c>
      <c r="BR59" s="100">
        <v>7</v>
      </c>
      <c r="BS59" s="100">
        <v>2125.1999999999998</v>
      </c>
      <c r="BT59" s="100">
        <v>6</v>
      </c>
      <c r="BU59" s="100">
        <v>1821.6</v>
      </c>
      <c r="BV59" s="100">
        <v>10</v>
      </c>
      <c r="BW59" s="100">
        <v>3035.9999999999995</v>
      </c>
      <c r="BX59" s="100">
        <v>8</v>
      </c>
      <c r="BY59" s="100">
        <v>2428.7999999999997</v>
      </c>
      <c r="BZ59" s="100">
        <v>8</v>
      </c>
      <c r="CA59" s="100">
        <v>2428.7999999999997</v>
      </c>
      <c r="CB59" s="100">
        <v>11</v>
      </c>
      <c r="CC59" s="100">
        <v>3339.5999999999995</v>
      </c>
      <c r="CD59" s="100">
        <v>11</v>
      </c>
      <c r="CE59" s="100">
        <v>3339.5999999999995</v>
      </c>
      <c r="CF59" s="100">
        <v>9</v>
      </c>
      <c r="CG59" s="100">
        <v>2732.3999999999996</v>
      </c>
      <c r="CH59" s="100">
        <v>12</v>
      </c>
      <c r="CI59" s="100">
        <v>3643.2</v>
      </c>
      <c r="CJ59" s="100">
        <v>8</v>
      </c>
      <c r="CK59" s="100">
        <v>2428.7999999999997</v>
      </c>
      <c r="CL59" s="100">
        <v>12</v>
      </c>
      <c r="CM59" s="100">
        <v>3643.2</v>
      </c>
      <c r="CN59" s="100">
        <v>7</v>
      </c>
      <c r="CO59" s="100">
        <v>2125.1999999999998</v>
      </c>
      <c r="CP59" s="100">
        <v>9</v>
      </c>
      <c r="CQ59" s="100">
        <v>2732.3999999999996</v>
      </c>
      <c r="CR59" s="100">
        <v>8</v>
      </c>
      <c r="CS59" s="100">
        <v>2428.7999999999997</v>
      </c>
      <c r="CT59" s="100">
        <v>12</v>
      </c>
      <c r="CU59" s="100">
        <v>3643.2</v>
      </c>
    </row>
    <row r="60" spans="2:99">
      <c r="C60" s="99" t="s">
        <v>226</v>
      </c>
      <c r="D60" s="100">
        <v>12</v>
      </c>
      <c r="E60" s="100">
        <v>7819.2000000000007</v>
      </c>
      <c r="F60" s="100">
        <v>11</v>
      </c>
      <c r="G60" s="100">
        <v>7167.6</v>
      </c>
      <c r="H60" s="100">
        <v>11</v>
      </c>
      <c r="I60" s="100">
        <v>7167.6</v>
      </c>
      <c r="J60" s="100">
        <v>7</v>
      </c>
      <c r="K60" s="100">
        <v>4561.2</v>
      </c>
      <c r="L60" s="100">
        <v>11</v>
      </c>
      <c r="M60" s="100">
        <v>7167.6</v>
      </c>
      <c r="N60" s="100">
        <v>11</v>
      </c>
      <c r="O60" s="100">
        <v>7167.6</v>
      </c>
      <c r="P60" s="100">
        <v>10</v>
      </c>
      <c r="Q60" s="100">
        <v>6516</v>
      </c>
      <c r="R60" s="100">
        <v>7</v>
      </c>
      <c r="S60" s="100">
        <v>4561.2</v>
      </c>
      <c r="T60" s="100">
        <v>10</v>
      </c>
      <c r="U60" s="100">
        <v>6516</v>
      </c>
      <c r="V60" s="100">
        <v>7</v>
      </c>
      <c r="W60" s="100">
        <v>4561.2</v>
      </c>
      <c r="X60" s="100">
        <v>12</v>
      </c>
      <c r="Y60" s="100">
        <v>7819.2000000000007</v>
      </c>
      <c r="Z60" s="100">
        <v>11</v>
      </c>
      <c r="AA60" s="100">
        <v>7167.6</v>
      </c>
      <c r="AB60" s="100">
        <v>11</v>
      </c>
      <c r="AC60" s="100">
        <v>7167.6</v>
      </c>
      <c r="AD60" s="100">
        <v>8</v>
      </c>
      <c r="AE60" s="100">
        <v>5212.8</v>
      </c>
      <c r="AF60" s="100">
        <v>9</v>
      </c>
      <c r="AG60" s="100">
        <v>5864.4000000000005</v>
      </c>
      <c r="AH60" s="100">
        <v>8</v>
      </c>
      <c r="AI60" s="100">
        <v>5212.8</v>
      </c>
      <c r="AJ60" s="100">
        <v>7</v>
      </c>
      <c r="AK60" s="100">
        <v>4561.2</v>
      </c>
      <c r="AL60" s="100">
        <v>11</v>
      </c>
      <c r="AM60" s="100">
        <v>7167.6</v>
      </c>
      <c r="AN60" s="100">
        <v>10</v>
      </c>
      <c r="AO60" s="100">
        <v>6516</v>
      </c>
      <c r="AP60" s="100">
        <v>10</v>
      </c>
      <c r="AQ60" s="100">
        <v>6516</v>
      </c>
      <c r="AR60" s="100">
        <v>10</v>
      </c>
      <c r="AS60" s="100">
        <v>6516</v>
      </c>
      <c r="AT60" s="100">
        <v>11</v>
      </c>
      <c r="AU60" s="100">
        <v>7167.6</v>
      </c>
      <c r="AV60" s="100">
        <v>9</v>
      </c>
      <c r="AW60" s="100">
        <v>5864.4000000000005</v>
      </c>
      <c r="AX60" s="100">
        <v>8</v>
      </c>
      <c r="AY60" s="100">
        <v>5212.8</v>
      </c>
      <c r="AZ60" s="100">
        <v>7</v>
      </c>
      <c r="BA60" s="100">
        <v>4561.2</v>
      </c>
      <c r="BB60" s="100">
        <v>11</v>
      </c>
      <c r="BC60" s="100">
        <v>7167.6</v>
      </c>
      <c r="BD60" s="100">
        <v>7</v>
      </c>
      <c r="BE60" s="100">
        <v>4561.2</v>
      </c>
      <c r="BF60" s="100">
        <v>7</v>
      </c>
      <c r="BG60" s="100">
        <v>4561.2</v>
      </c>
      <c r="BH60" s="100">
        <v>9</v>
      </c>
      <c r="BI60" s="100">
        <v>5864.4000000000005</v>
      </c>
      <c r="BJ60" s="100">
        <v>9</v>
      </c>
      <c r="BK60" s="100">
        <v>5864.4000000000005</v>
      </c>
      <c r="BL60" s="100">
        <v>11</v>
      </c>
      <c r="BM60" s="100">
        <v>7167.6</v>
      </c>
      <c r="BN60" s="100">
        <v>6</v>
      </c>
      <c r="BO60" s="100">
        <v>3909.6000000000004</v>
      </c>
      <c r="BP60" s="100">
        <v>6</v>
      </c>
      <c r="BQ60" s="100">
        <v>3909.6000000000004</v>
      </c>
      <c r="BR60" s="100">
        <v>6</v>
      </c>
      <c r="BS60" s="100">
        <v>3909.6000000000004</v>
      </c>
      <c r="BT60" s="100">
        <v>6</v>
      </c>
      <c r="BU60" s="100">
        <v>3909.6000000000004</v>
      </c>
      <c r="BV60" s="100">
        <v>10</v>
      </c>
      <c r="BW60" s="100">
        <v>6516</v>
      </c>
      <c r="BX60" s="100">
        <v>8</v>
      </c>
      <c r="BY60" s="100">
        <v>5212.8</v>
      </c>
      <c r="BZ60" s="100">
        <v>7</v>
      </c>
      <c r="CA60" s="100">
        <v>4561.2</v>
      </c>
      <c r="CB60" s="100">
        <v>12</v>
      </c>
      <c r="CC60" s="100">
        <v>7819.2000000000007</v>
      </c>
      <c r="CD60" s="100">
        <v>12</v>
      </c>
      <c r="CE60" s="100">
        <v>7819.2000000000007</v>
      </c>
      <c r="CF60" s="100">
        <v>8</v>
      </c>
      <c r="CG60" s="100">
        <v>5212.8</v>
      </c>
      <c r="CH60" s="100">
        <v>11</v>
      </c>
      <c r="CI60" s="100">
        <v>7167.6</v>
      </c>
      <c r="CJ60" s="100">
        <v>9</v>
      </c>
      <c r="CK60" s="100">
        <v>5864.4000000000005</v>
      </c>
      <c r="CL60" s="100">
        <v>12</v>
      </c>
      <c r="CM60" s="100">
        <v>7819.2000000000007</v>
      </c>
      <c r="CN60" s="100">
        <v>6</v>
      </c>
      <c r="CO60" s="100">
        <v>3909.6000000000004</v>
      </c>
      <c r="CP60" s="100">
        <v>9</v>
      </c>
      <c r="CQ60" s="100">
        <v>5864.4000000000005</v>
      </c>
      <c r="CR60" s="100">
        <v>7</v>
      </c>
      <c r="CS60" s="100">
        <v>4561.2</v>
      </c>
      <c r="CT60" s="100">
        <v>12</v>
      </c>
      <c r="CU60" s="100">
        <v>7819.2000000000007</v>
      </c>
    </row>
    <row r="61" spans="2:99">
      <c r="C61" s="99" t="s">
        <v>227</v>
      </c>
      <c r="D61" s="100">
        <v>12</v>
      </c>
      <c r="E61" s="100">
        <v>11419.199999999999</v>
      </c>
      <c r="F61" s="100">
        <v>11</v>
      </c>
      <c r="G61" s="100">
        <v>10467.599999999999</v>
      </c>
      <c r="H61" s="100">
        <v>12</v>
      </c>
      <c r="I61" s="100">
        <v>11419.199999999999</v>
      </c>
      <c r="J61" s="100">
        <v>7</v>
      </c>
      <c r="K61" s="100">
        <v>6661.1999999999989</v>
      </c>
      <c r="L61" s="100">
        <v>11</v>
      </c>
      <c r="M61" s="100">
        <v>10467.599999999999</v>
      </c>
      <c r="N61" s="100">
        <v>12</v>
      </c>
      <c r="O61" s="100">
        <v>11419.199999999999</v>
      </c>
      <c r="P61" s="100">
        <v>9</v>
      </c>
      <c r="Q61" s="100">
        <v>8564.4</v>
      </c>
      <c r="R61" s="100">
        <v>6</v>
      </c>
      <c r="S61" s="100">
        <v>5709.5999999999995</v>
      </c>
      <c r="T61" s="100">
        <v>9</v>
      </c>
      <c r="U61" s="100">
        <v>8564.4</v>
      </c>
      <c r="V61" s="100">
        <v>7</v>
      </c>
      <c r="W61" s="100">
        <v>6661.1999999999989</v>
      </c>
      <c r="X61" s="100">
        <v>11</v>
      </c>
      <c r="Y61" s="100">
        <v>10467.599999999999</v>
      </c>
      <c r="Z61" s="100">
        <v>12</v>
      </c>
      <c r="AA61" s="100">
        <v>11419.199999999999</v>
      </c>
      <c r="AB61" s="100">
        <v>12</v>
      </c>
      <c r="AC61" s="100">
        <v>11419.199999999999</v>
      </c>
      <c r="AD61" s="100">
        <v>8</v>
      </c>
      <c r="AE61" s="100">
        <v>7612.7999999999993</v>
      </c>
      <c r="AF61" s="100">
        <v>8</v>
      </c>
      <c r="AG61" s="100">
        <v>7612.7999999999993</v>
      </c>
      <c r="AH61" s="100">
        <v>8</v>
      </c>
      <c r="AI61" s="100">
        <v>7612.7999999999993</v>
      </c>
      <c r="AJ61" s="100">
        <v>7</v>
      </c>
      <c r="AK61" s="100">
        <v>6661.1999999999989</v>
      </c>
      <c r="AL61" s="100">
        <v>10</v>
      </c>
      <c r="AM61" s="100">
        <v>9516</v>
      </c>
      <c r="AN61" s="100">
        <v>10</v>
      </c>
      <c r="AO61" s="100">
        <v>9516</v>
      </c>
      <c r="AP61" s="100">
        <v>9</v>
      </c>
      <c r="AQ61" s="100">
        <v>8564.4</v>
      </c>
      <c r="AR61" s="100">
        <v>12</v>
      </c>
      <c r="AS61" s="100">
        <v>11419.199999999999</v>
      </c>
      <c r="AT61" s="100">
        <v>9</v>
      </c>
      <c r="AU61" s="100">
        <v>8564.4</v>
      </c>
      <c r="AV61" s="100">
        <v>9</v>
      </c>
      <c r="AW61" s="100">
        <v>8564.4</v>
      </c>
      <c r="AX61" s="100">
        <v>8</v>
      </c>
      <c r="AY61" s="100">
        <v>7612.7999999999993</v>
      </c>
      <c r="AZ61" s="100">
        <v>6</v>
      </c>
      <c r="BA61" s="100">
        <v>5709.5999999999995</v>
      </c>
      <c r="BB61" s="100">
        <v>11</v>
      </c>
      <c r="BC61" s="100">
        <v>10467.599999999999</v>
      </c>
      <c r="BD61" s="100">
        <v>8</v>
      </c>
      <c r="BE61" s="100">
        <v>7612.7999999999993</v>
      </c>
      <c r="BF61" s="100">
        <v>7</v>
      </c>
      <c r="BG61" s="100">
        <v>6661.1999999999989</v>
      </c>
      <c r="BH61" s="100">
        <v>8</v>
      </c>
      <c r="BI61" s="100">
        <v>7612.7999999999993</v>
      </c>
      <c r="BJ61" s="100">
        <v>8</v>
      </c>
      <c r="BK61" s="100">
        <v>7612.7999999999993</v>
      </c>
      <c r="BL61" s="100">
        <v>11</v>
      </c>
      <c r="BM61" s="100">
        <v>10467.599999999999</v>
      </c>
      <c r="BN61" s="100">
        <v>6</v>
      </c>
      <c r="BO61" s="100">
        <v>5709.5999999999995</v>
      </c>
      <c r="BP61" s="100">
        <v>6</v>
      </c>
      <c r="BQ61" s="100">
        <v>5709.5999999999995</v>
      </c>
      <c r="BR61" s="100">
        <v>6</v>
      </c>
      <c r="BS61" s="100">
        <v>5709.5999999999995</v>
      </c>
      <c r="BT61" s="100">
        <v>6</v>
      </c>
      <c r="BU61" s="100">
        <v>5709.5999999999995</v>
      </c>
      <c r="BV61" s="100">
        <v>9</v>
      </c>
      <c r="BW61" s="100">
        <v>8564.4</v>
      </c>
      <c r="BX61" s="100">
        <v>8</v>
      </c>
      <c r="BY61" s="100">
        <v>7612.7999999999993</v>
      </c>
      <c r="BZ61" s="100">
        <v>7</v>
      </c>
      <c r="CA61" s="100">
        <v>6661.1999999999989</v>
      </c>
      <c r="CB61" s="100">
        <v>11</v>
      </c>
      <c r="CC61" s="100">
        <v>10467.599999999999</v>
      </c>
      <c r="CD61" s="100">
        <v>10</v>
      </c>
      <c r="CE61" s="100">
        <v>9516</v>
      </c>
      <c r="CF61" s="100">
        <v>9</v>
      </c>
      <c r="CG61" s="100">
        <v>8564.4</v>
      </c>
      <c r="CH61" s="100">
        <v>11</v>
      </c>
      <c r="CI61" s="100">
        <v>10467.599999999999</v>
      </c>
      <c r="CJ61" s="100">
        <v>9</v>
      </c>
      <c r="CK61" s="100">
        <v>8564.4</v>
      </c>
      <c r="CL61" s="100">
        <v>11</v>
      </c>
      <c r="CM61" s="100">
        <v>10467.599999999999</v>
      </c>
      <c r="CN61" s="100">
        <v>6</v>
      </c>
      <c r="CO61" s="100">
        <v>5709.5999999999995</v>
      </c>
      <c r="CP61" s="100">
        <v>9</v>
      </c>
      <c r="CQ61" s="100">
        <v>8564.4</v>
      </c>
      <c r="CR61" s="100">
        <v>6</v>
      </c>
      <c r="CS61" s="100">
        <v>5709.5999999999995</v>
      </c>
      <c r="CT61" s="100">
        <v>11</v>
      </c>
      <c r="CU61" s="100">
        <v>10467.599999999999</v>
      </c>
    </row>
    <row r="62" spans="2:99">
      <c r="C62" s="99" t="s">
        <v>228</v>
      </c>
      <c r="D62" s="100">
        <v>12</v>
      </c>
      <c r="E62" s="100">
        <v>20462.400000000001</v>
      </c>
      <c r="F62" s="100">
        <v>11</v>
      </c>
      <c r="G62" s="100">
        <v>18757.2</v>
      </c>
      <c r="H62" s="100">
        <v>10</v>
      </c>
      <c r="I62" s="100">
        <v>17052</v>
      </c>
      <c r="J62" s="100">
        <v>7</v>
      </c>
      <c r="K62" s="100">
        <v>11936.4</v>
      </c>
      <c r="L62" s="100">
        <v>10</v>
      </c>
      <c r="M62" s="100">
        <v>17052</v>
      </c>
      <c r="N62" s="100">
        <v>10</v>
      </c>
      <c r="O62" s="100">
        <v>17052</v>
      </c>
      <c r="P62" s="100">
        <v>8</v>
      </c>
      <c r="Q62" s="100">
        <v>13641.6</v>
      </c>
      <c r="R62" s="100">
        <v>6</v>
      </c>
      <c r="S62" s="100">
        <v>10231.200000000001</v>
      </c>
      <c r="T62" s="100">
        <v>10</v>
      </c>
      <c r="U62" s="100">
        <v>17052</v>
      </c>
      <c r="V62" s="100">
        <v>6</v>
      </c>
      <c r="W62" s="100">
        <v>10231.200000000001</v>
      </c>
      <c r="X62" s="100">
        <v>12</v>
      </c>
      <c r="Y62" s="100">
        <v>20462.400000000001</v>
      </c>
      <c r="Z62" s="100">
        <v>11</v>
      </c>
      <c r="AA62" s="100">
        <v>18757.2</v>
      </c>
      <c r="AB62" s="100">
        <v>11</v>
      </c>
      <c r="AC62" s="100">
        <v>18757.2</v>
      </c>
      <c r="AD62" s="100">
        <v>7</v>
      </c>
      <c r="AE62" s="100">
        <v>11936.4</v>
      </c>
      <c r="AF62" s="100">
        <v>9</v>
      </c>
      <c r="AG62" s="100">
        <v>15346.800000000001</v>
      </c>
      <c r="AH62" s="100">
        <v>7</v>
      </c>
      <c r="AI62" s="100">
        <v>11936.4</v>
      </c>
      <c r="AJ62" s="100">
        <v>7</v>
      </c>
      <c r="AK62" s="100">
        <v>11936.4</v>
      </c>
      <c r="AL62" s="100">
        <v>10</v>
      </c>
      <c r="AM62" s="100">
        <v>17052</v>
      </c>
      <c r="AN62" s="100">
        <v>10</v>
      </c>
      <c r="AO62" s="100">
        <v>17052</v>
      </c>
      <c r="AP62" s="100">
        <v>8</v>
      </c>
      <c r="AQ62" s="100">
        <v>13641.6</v>
      </c>
      <c r="AR62" s="100">
        <v>10</v>
      </c>
      <c r="AS62" s="100">
        <v>17052</v>
      </c>
      <c r="AT62" s="100">
        <v>9</v>
      </c>
      <c r="AU62" s="100">
        <v>15346.800000000001</v>
      </c>
      <c r="AV62" s="100">
        <v>8</v>
      </c>
      <c r="AW62" s="100">
        <v>13641.6</v>
      </c>
      <c r="AX62" s="100">
        <v>8</v>
      </c>
      <c r="AY62" s="100">
        <v>13641.6</v>
      </c>
      <c r="AZ62" s="100">
        <v>6</v>
      </c>
      <c r="BA62" s="100">
        <v>10231.200000000001</v>
      </c>
      <c r="BB62" s="100">
        <v>12</v>
      </c>
      <c r="BC62" s="100">
        <v>20462.400000000001</v>
      </c>
      <c r="BD62" s="100">
        <v>8</v>
      </c>
      <c r="BE62" s="100">
        <v>13641.6</v>
      </c>
      <c r="BF62" s="100">
        <v>7</v>
      </c>
      <c r="BG62" s="100">
        <v>11936.4</v>
      </c>
      <c r="BH62" s="100">
        <v>7</v>
      </c>
      <c r="BI62" s="100">
        <v>11936.4</v>
      </c>
      <c r="BJ62" s="100">
        <v>7</v>
      </c>
      <c r="BK62" s="100">
        <v>11936.4</v>
      </c>
      <c r="BL62" s="100">
        <v>9</v>
      </c>
      <c r="BM62" s="100">
        <v>15346.800000000001</v>
      </c>
      <c r="BN62" s="100">
        <v>6</v>
      </c>
      <c r="BO62" s="100">
        <v>10231.200000000001</v>
      </c>
      <c r="BP62" s="100">
        <v>6</v>
      </c>
      <c r="BQ62" s="100">
        <v>10231.200000000001</v>
      </c>
      <c r="BR62" s="100">
        <v>6</v>
      </c>
      <c r="BS62" s="100">
        <v>10231.200000000001</v>
      </c>
      <c r="BT62" s="100">
        <v>6</v>
      </c>
      <c r="BU62" s="100">
        <v>10231.200000000001</v>
      </c>
      <c r="BV62" s="100">
        <v>9</v>
      </c>
      <c r="BW62" s="100">
        <v>15346.800000000001</v>
      </c>
      <c r="BX62" s="100">
        <v>7</v>
      </c>
      <c r="BY62" s="100">
        <v>11936.4</v>
      </c>
      <c r="BZ62" s="100">
        <v>6</v>
      </c>
      <c r="CA62" s="100">
        <v>10231.200000000001</v>
      </c>
      <c r="CB62" s="100">
        <v>11</v>
      </c>
      <c r="CC62" s="100">
        <v>18757.2</v>
      </c>
      <c r="CD62" s="100">
        <v>9</v>
      </c>
      <c r="CE62" s="100">
        <v>15346.800000000001</v>
      </c>
      <c r="CF62" s="100">
        <v>8</v>
      </c>
      <c r="CG62" s="100">
        <v>13641.6</v>
      </c>
      <c r="CH62" s="100">
        <v>10</v>
      </c>
      <c r="CI62" s="100">
        <v>17052</v>
      </c>
      <c r="CJ62" s="100">
        <v>8</v>
      </c>
      <c r="CK62" s="100">
        <v>13641.6</v>
      </c>
      <c r="CL62" s="100">
        <v>10</v>
      </c>
      <c r="CM62" s="100">
        <v>17052</v>
      </c>
      <c r="CN62" s="100">
        <v>5</v>
      </c>
      <c r="CO62" s="100">
        <v>8526</v>
      </c>
      <c r="CP62" s="100">
        <v>8</v>
      </c>
      <c r="CQ62" s="100">
        <v>13641.6</v>
      </c>
      <c r="CR62" s="100">
        <v>6</v>
      </c>
      <c r="CS62" s="100">
        <v>10231.200000000001</v>
      </c>
      <c r="CT62" s="100">
        <v>11</v>
      </c>
      <c r="CU62" s="100">
        <v>18757.2</v>
      </c>
    </row>
    <row r="63" spans="2:99">
      <c r="C63" s="99" t="s">
        <v>229</v>
      </c>
      <c r="D63" s="100">
        <v>11</v>
      </c>
      <c r="E63" s="100">
        <v>8751.6</v>
      </c>
      <c r="F63" s="100">
        <v>11</v>
      </c>
      <c r="G63" s="100">
        <v>8751.6</v>
      </c>
      <c r="H63" s="100">
        <v>12</v>
      </c>
      <c r="I63" s="100">
        <v>9547.2000000000007</v>
      </c>
      <c r="J63" s="100">
        <v>8</v>
      </c>
      <c r="K63" s="100">
        <v>6364.8</v>
      </c>
      <c r="L63" s="100">
        <v>11</v>
      </c>
      <c r="M63" s="100">
        <v>8751.6</v>
      </c>
      <c r="N63" s="100">
        <v>12</v>
      </c>
      <c r="O63" s="100">
        <v>9547.2000000000007</v>
      </c>
      <c r="P63" s="100">
        <v>10</v>
      </c>
      <c r="Q63" s="100">
        <v>7956</v>
      </c>
      <c r="R63" s="100">
        <v>6</v>
      </c>
      <c r="S63" s="100">
        <v>4773.6000000000004</v>
      </c>
      <c r="T63" s="100">
        <v>9</v>
      </c>
      <c r="U63" s="100">
        <v>7160.4000000000005</v>
      </c>
      <c r="V63" s="100">
        <v>7</v>
      </c>
      <c r="W63" s="100">
        <v>5569.2</v>
      </c>
      <c r="X63" s="100">
        <v>12</v>
      </c>
      <c r="Y63" s="100">
        <v>9547.2000000000007</v>
      </c>
      <c r="Z63" s="100">
        <v>10</v>
      </c>
      <c r="AA63" s="100">
        <v>7956</v>
      </c>
      <c r="AB63" s="100">
        <v>11</v>
      </c>
      <c r="AC63" s="100">
        <v>8751.6</v>
      </c>
      <c r="AD63" s="100">
        <v>8</v>
      </c>
      <c r="AE63" s="100">
        <v>6364.8</v>
      </c>
      <c r="AF63" s="100">
        <v>10</v>
      </c>
      <c r="AG63" s="100">
        <v>7956</v>
      </c>
      <c r="AH63" s="100">
        <v>8</v>
      </c>
      <c r="AI63" s="100">
        <v>6364.8</v>
      </c>
      <c r="AJ63" s="100">
        <v>7</v>
      </c>
      <c r="AK63" s="100">
        <v>5569.2</v>
      </c>
      <c r="AL63" s="100">
        <v>10</v>
      </c>
      <c r="AM63" s="100">
        <v>7956</v>
      </c>
      <c r="AN63" s="100">
        <v>10</v>
      </c>
      <c r="AO63" s="100">
        <v>7956</v>
      </c>
      <c r="AP63" s="100">
        <v>9</v>
      </c>
      <c r="AQ63" s="100">
        <v>7160.4000000000005</v>
      </c>
      <c r="AR63" s="100">
        <v>10</v>
      </c>
      <c r="AS63" s="100">
        <v>7956</v>
      </c>
      <c r="AT63" s="100">
        <v>10</v>
      </c>
      <c r="AU63" s="100">
        <v>7956</v>
      </c>
      <c r="AV63" s="100">
        <v>8</v>
      </c>
      <c r="AW63" s="100">
        <v>6364.8</v>
      </c>
      <c r="AX63" s="100">
        <v>7</v>
      </c>
      <c r="AY63" s="100">
        <v>5569.2</v>
      </c>
      <c r="AZ63" s="100">
        <v>6</v>
      </c>
      <c r="BA63" s="100">
        <v>4773.6000000000004</v>
      </c>
      <c r="BB63" s="100">
        <v>12</v>
      </c>
      <c r="BC63" s="100">
        <v>9547.2000000000007</v>
      </c>
      <c r="BD63" s="100">
        <v>8</v>
      </c>
      <c r="BE63" s="100">
        <v>6364.8</v>
      </c>
      <c r="BF63" s="100">
        <v>7</v>
      </c>
      <c r="BG63" s="100">
        <v>5569.2</v>
      </c>
      <c r="BH63" s="100">
        <v>8</v>
      </c>
      <c r="BI63" s="100">
        <v>6364.8</v>
      </c>
      <c r="BJ63" s="100">
        <v>8</v>
      </c>
      <c r="BK63" s="100">
        <v>6364.8</v>
      </c>
      <c r="BL63" s="100">
        <v>11</v>
      </c>
      <c r="BM63" s="100">
        <v>8751.6</v>
      </c>
      <c r="BN63" s="100">
        <v>6</v>
      </c>
      <c r="BO63" s="100">
        <v>4773.6000000000004</v>
      </c>
      <c r="BP63" s="100">
        <v>7</v>
      </c>
      <c r="BQ63" s="100">
        <v>5569.2</v>
      </c>
      <c r="BR63" s="100">
        <v>7</v>
      </c>
      <c r="BS63" s="100">
        <v>5569.2</v>
      </c>
      <c r="BT63" s="100">
        <v>6</v>
      </c>
      <c r="BU63" s="100">
        <v>4773.6000000000004</v>
      </c>
      <c r="BV63" s="100">
        <v>10</v>
      </c>
      <c r="BW63" s="100">
        <v>7956</v>
      </c>
      <c r="BX63" s="100">
        <v>8</v>
      </c>
      <c r="BY63" s="100">
        <v>6364.8</v>
      </c>
      <c r="BZ63" s="100">
        <v>7</v>
      </c>
      <c r="CA63" s="100">
        <v>5569.2</v>
      </c>
      <c r="CB63" s="100">
        <v>12</v>
      </c>
      <c r="CC63" s="100">
        <v>9547.2000000000007</v>
      </c>
      <c r="CD63" s="100">
        <v>12</v>
      </c>
      <c r="CE63" s="100">
        <v>9547.2000000000007</v>
      </c>
      <c r="CF63" s="100">
        <v>8</v>
      </c>
      <c r="CG63" s="100">
        <v>6364.8</v>
      </c>
      <c r="CH63" s="100">
        <v>12</v>
      </c>
      <c r="CI63" s="100">
        <v>9547.2000000000007</v>
      </c>
      <c r="CJ63" s="100">
        <v>8</v>
      </c>
      <c r="CK63" s="100">
        <v>6364.8</v>
      </c>
      <c r="CL63" s="100">
        <v>13</v>
      </c>
      <c r="CM63" s="100">
        <v>10342.800000000001</v>
      </c>
      <c r="CN63" s="100">
        <v>6</v>
      </c>
      <c r="CO63" s="100">
        <v>4773.6000000000004</v>
      </c>
      <c r="CP63" s="100">
        <v>9</v>
      </c>
      <c r="CQ63" s="100">
        <v>7160.4000000000005</v>
      </c>
      <c r="CR63" s="100">
        <v>7</v>
      </c>
      <c r="CS63" s="100">
        <v>5569.2</v>
      </c>
      <c r="CT63" s="100">
        <v>13</v>
      </c>
      <c r="CU63" s="100">
        <v>10342.800000000001</v>
      </c>
    </row>
    <row r="64" spans="2:99">
      <c r="C64" s="99" t="s">
        <v>230</v>
      </c>
      <c r="D64" s="100">
        <v>12</v>
      </c>
      <c r="E64" s="100">
        <v>12110.399999999998</v>
      </c>
      <c r="F64" s="100">
        <v>10</v>
      </c>
      <c r="G64" s="100">
        <v>10091.999999999998</v>
      </c>
      <c r="H64" s="100">
        <v>12</v>
      </c>
      <c r="I64" s="100">
        <v>12110.399999999998</v>
      </c>
      <c r="J64" s="100">
        <v>8</v>
      </c>
      <c r="K64" s="100">
        <v>8073.5999999999985</v>
      </c>
      <c r="L64" s="100">
        <v>11</v>
      </c>
      <c r="M64" s="100">
        <v>11101.199999999997</v>
      </c>
      <c r="N64" s="100">
        <v>11</v>
      </c>
      <c r="O64" s="100">
        <v>11101.199999999997</v>
      </c>
      <c r="P64" s="100">
        <v>10</v>
      </c>
      <c r="Q64" s="100">
        <v>10091.999999999998</v>
      </c>
      <c r="R64" s="100">
        <v>7</v>
      </c>
      <c r="S64" s="100">
        <v>7064.3999999999987</v>
      </c>
      <c r="T64" s="100">
        <v>10</v>
      </c>
      <c r="U64" s="100">
        <v>10091.999999999998</v>
      </c>
      <c r="V64" s="100">
        <v>7</v>
      </c>
      <c r="W64" s="100">
        <v>7064.3999999999987</v>
      </c>
      <c r="X64" s="100">
        <v>12</v>
      </c>
      <c r="Y64" s="100">
        <v>12110.399999999998</v>
      </c>
      <c r="Z64" s="100">
        <v>10</v>
      </c>
      <c r="AA64" s="100">
        <v>10091.999999999998</v>
      </c>
      <c r="AB64" s="100">
        <v>10</v>
      </c>
      <c r="AC64" s="100">
        <v>10091.999999999998</v>
      </c>
      <c r="AD64" s="100">
        <v>8</v>
      </c>
      <c r="AE64" s="100">
        <v>8073.5999999999985</v>
      </c>
      <c r="AF64" s="100">
        <v>10</v>
      </c>
      <c r="AG64" s="100">
        <v>10091.999999999998</v>
      </c>
      <c r="AH64" s="100">
        <v>8</v>
      </c>
      <c r="AI64" s="100">
        <v>8073.5999999999985</v>
      </c>
      <c r="AJ64" s="100">
        <v>7</v>
      </c>
      <c r="AK64" s="100">
        <v>7064.3999999999987</v>
      </c>
      <c r="AL64" s="100">
        <v>10</v>
      </c>
      <c r="AM64" s="100">
        <v>10091.999999999998</v>
      </c>
      <c r="AN64" s="100">
        <v>11</v>
      </c>
      <c r="AO64" s="100">
        <v>11101.199999999997</v>
      </c>
      <c r="AP64" s="100">
        <v>10</v>
      </c>
      <c r="AQ64" s="100">
        <v>10091.999999999998</v>
      </c>
      <c r="AR64" s="100">
        <v>11</v>
      </c>
      <c r="AS64" s="100">
        <v>11101.199999999997</v>
      </c>
      <c r="AT64" s="100">
        <v>9</v>
      </c>
      <c r="AU64" s="100">
        <v>9082.7999999999993</v>
      </c>
      <c r="AV64" s="100">
        <v>8</v>
      </c>
      <c r="AW64" s="100">
        <v>8073.5999999999985</v>
      </c>
      <c r="AX64" s="100">
        <v>8</v>
      </c>
      <c r="AY64" s="100">
        <v>8073.5999999999985</v>
      </c>
      <c r="AZ64" s="100">
        <v>6</v>
      </c>
      <c r="BA64" s="100">
        <v>6055.1999999999989</v>
      </c>
      <c r="BB64" s="100">
        <v>12</v>
      </c>
      <c r="BC64" s="100">
        <v>12110.399999999998</v>
      </c>
      <c r="BD64" s="100">
        <v>7</v>
      </c>
      <c r="BE64" s="100">
        <v>7064.3999999999987</v>
      </c>
      <c r="BF64" s="100">
        <v>7</v>
      </c>
      <c r="BG64" s="100">
        <v>7064.3999999999987</v>
      </c>
      <c r="BH64" s="100">
        <v>8</v>
      </c>
      <c r="BI64" s="100">
        <v>8073.5999999999985</v>
      </c>
      <c r="BJ64" s="100">
        <v>8</v>
      </c>
      <c r="BK64" s="100">
        <v>8073.5999999999985</v>
      </c>
      <c r="BL64" s="100">
        <v>10</v>
      </c>
      <c r="BM64" s="100">
        <v>10091.999999999998</v>
      </c>
      <c r="BN64" s="100">
        <v>7</v>
      </c>
      <c r="BO64" s="100">
        <v>7064.3999999999987</v>
      </c>
      <c r="BP64" s="100">
        <v>7</v>
      </c>
      <c r="BQ64" s="100">
        <v>7064.3999999999987</v>
      </c>
      <c r="BR64" s="100">
        <v>6</v>
      </c>
      <c r="BS64" s="100">
        <v>6055.1999999999989</v>
      </c>
      <c r="BT64" s="100">
        <v>7</v>
      </c>
      <c r="BU64" s="100">
        <v>7064.3999999999987</v>
      </c>
      <c r="BV64" s="100">
        <v>9</v>
      </c>
      <c r="BW64" s="100">
        <v>9082.7999999999993</v>
      </c>
      <c r="BX64" s="100">
        <v>8</v>
      </c>
      <c r="BY64" s="100">
        <v>8073.5999999999985</v>
      </c>
      <c r="BZ64" s="100">
        <v>7</v>
      </c>
      <c r="CA64" s="100">
        <v>7064.3999999999987</v>
      </c>
      <c r="CB64" s="100">
        <v>11</v>
      </c>
      <c r="CC64" s="100">
        <v>11101.199999999997</v>
      </c>
      <c r="CD64" s="100">
        <v>10</v>
      </c>
      <c r="CE64" s="100">
        <v>10091.999999999998</v>
      </c>
      <c r="CF64" s="100">
        <v>9</v>
      </c>
      <c r="CG64" s="100">
        <v>9082.7999999999993</v>
      </c>
      <c r="CH64" s="100">
        <v>10</v>
      </c>
      <c r="CI64" s="100">
        <v>10091.999999999998</v>
      </c>
      <c r="CJ64" s="100">
        <v>9</v>
      </c>
      <c r="CK64" s="100">
        <v>9082.7999999999993</v>
      </c>
      <c r="CL64" s="100">
        <v>12</v>
      </c>
      <c r="CM64" s="100">
        <v>12110.399999999998</v>
      </c>
      <c r="CN64" s="100">
        <v>7</v>
      </c>
      <c r="CO64" s="100">
        <v>7064.3999999999987</v>
      </c>
      <c r="CP64" s="100">
        <v>8</v>
      </c>
      <c r="CQ64" s="100">
        <v>8073.5999999999985</v>
      </c>
      <c r="CR64" s="100">
        <v>7</v>
      </c>
      <c r="CS64" s="100">
        <v>7064.3999999999987</v>
      </c>
      <c r="CT64" s="100">
        <v>12</v>
      </c>
      <c r="CU64" s="100">
        <v>12110.399999999998</v>
      </c>
    </row>
    <row r="65" spans="2:99">
      <c r="C65" s="99" t="s">
        <v>231</v>
      </c>
      <c r="D65" s="100">
        <v>12</v>
      </c>
      <c r="E65" s="100">
        <v>12312</v>
      </c>
      <c r="F65" s="100">
        <v>12</v>
      </c>
      <c r="G65" s="100">
        <v>12312</v>
      </c>
      <c r="H65" s="100">
        <v>10</v>
      </c>
      <c r="I65" s="100">
        <v>10260</v>
      </c>
      <c r="J65" s="100">
        <v>8</v>
      </c>
      <c r="K65" s="100">
        <v>8208</v>
      </c>
      <c r="L65" s="100">
        <v>10</v>
      </c>
      <c r="M65" s="100">
        <v>10260</v>
      </c>
      <c r="N65" s="100">
        <v>12</v>
      </c>
      <c r="O65" s="100">
        <v>12312</v>
      </c>
      <c r="P65" s="100">
        <v>9</v>
      </c>
      <c r="Q65" s="100">
        <v>9234</v>
      </c>
      <c r="R65" s="100">
        <v>6</v>
      </c>
      <c r="S65" s="100">
        <v>6156</v>
      </c>
      <c r="T65" s="100">
        <v>10</v>
      </c>
      <c r="U65" s="100">
        <v>10260</v>
      </c>
      <c r="V65" s="100">
        <v>7</v>
      </c>
      <c r="W65" s="100">
        <v>7182</v>
      </c>
      <c r="X65" s="100">
        <v>11</v>
      </c>
      <c r="Y65" s="100">
        <v>11286</v>
      </c>
      <c r="Z65" s="100">
        <v>11</v>
      </c>
      <c r="AA65" s="100">
        <v>11286</v>
      </c>
      <c r="AB65" s="100">
        <v>12</v>
      </c>
      <c r="AC65" s="100">
        <v>12312</v>
      </c>
      <c r="AD65" s="100">
        <v>7</v>
      </c>
      <c r="AE65" s="100">
        <v>7182</v>
      </c>
      <c r="AF65" s="100">
        <v>9</v>
      </c>
      <c r="AG65" s="100">
        <v>9234</v>
      </c>
      <c r="AH65" s="100">
        <v>8</v>
      </c>
      <c r="AI65" s="100">
        <v>8208</v>
      </c>
      <c r="AJ65" s="100">
        <v>7</v>
      </c>
      <c r="AK65" s="100">
        <v>7182</v>
      </c>
      <c r="AL65" s="100">
        <v>11</v>
      </c>
      <c r="AM65" s="100">
        <v>11286</v>
      </c>
      <c r="AN65" s="100">
        <v>10</v>
      </c>
      <c r="AO65" s="100">
        <v>10260</v>
      </c>
      <c r="AP65" s="100">
        <v>9</v>
      </c>
      <c r="AQ65" s="100">
        <v>9234</v>
      </c>
      <c r="AR65" s="100">
        <v>10</v>
      </c>
      <c r="AS65" s="100">
        <v>10260</v>
      </c>
      <c r="AT65" s="100">
        <v>9</v>
      </c>
      <c r="AU65" s="100">
        <v>9234</v>
      </c>
      <c r="AV65" s="100">
        <v>9</v>
      </c>
      <c r="AW65" s="100">
        <v>9234</v>
      </c>
      <c r="AX65" s="100">
        <v>9</v>
      </c>
      <c r="AY65" s="100">
        <v>9234</v>
      </c>
      <c r="AZ65" s="100">
        <v>7</v>
      </c>
      <c r="BA65" s="100">
        <v>7182</v>
      </c>
      <c r="BB65" s="100">
        <v>12</v>
      </c>
      <c r="BC65" s="100">
        <v>12312</v>
      </c>
      <c r="BD65" s="100">
        <v>8</v>
      </c>
      <c r="BE65" s="100">
        <v>8208</v>
      </c>
      <c r="BF65" s="100">
        <v>6</v>
      </c>
      <c r="BG65" s="100">
        <v>6156</v>
      </c>
      <c r="BH65" s="100">
        <v>9</v>
      </c>
      <c r="BI65" s="100">
        <v>9234</v>
      </c>
      <c r="BJ65" s="100">
        <v>9</v>
      </c>
      <c r="BK65" s="100">
        <v>9234</v>
      </c>
      <c r="BL65" s="100">
        <v>11</v>
      </c>
      <c r="BM65" s="100">
        <v>11286</v>
      </c>
      <c r="BN65" s="100">
        <v>7</v>
      </c>
      <c r="BO65" s="100">
        <v>7182</v>
      </c>
      <c r="BP65" s="100">
        <v>6</v>
      </c>
      <c r="BQ65" s="100">
        <v>6156</v>
      </c>
      <c r="BR65" s="100">
        <v>6</v>
      </c>
      <c r="BS65" s="100">
        <v>6156</v>
      </c>
      <c r="BT65" s="100">
        <v>7</v>
      </c>
      <c r="BU65" s="100">
        <v>7182</v>
      </c>
      <c r="BV65" s="100">
        <v>10</v>
      </c>
      <c r="BW65" s="100">
        <v>10260</v>
      </c>
      <c r="BX65" s="100">
        <v>8</v>
      </c>
      <c r="BY65" s="100">
        <v>8208</v>
      </c>
      <c r="BZ65" s="100">
        <v>6</v>
      </c>
      <c r="CA65" s="100">
        <v>6156</v>
      </c>
      <c r="CB65" s="100">
        <v>11</v>
      </c>
      <c r="CC65" s="100">
        <v>11286</v>
      </c>
      <c r="CD65" s="100">
        <v>10</v>
      </c>
      <c r="CE65" s="100">
        <v>10260</v>
      </c>
      <c r="CF65" s="100">
        <v>9</v>
      </c>
      <c r="CG65" s="100">
        <v>9234</v>
      </c>
      <c r="CH65" s="100">
        <v>12</v>
      </c>
      <c r="CI65" s="100">
        <v>12312</v>
      </c>
      <c r="CJ65" s="100">
        <v>8</v>
      </c>
      <c r="CK65" s="100">
        <v>8208</v>
      </c>
      <c r="CL65" s="100">
        <v>12</v>
      </c>
      <c r="CM65" s="100">
        <v>12312</v>
      </c>
      <c r="CN65" s="100">
        <v>6</v>
      </c>
      <c r="CO65" s="100">
        <v>6156</v>
      </c>
      <c r="CP65" s="100">
        <v>9</v>
      </c>
      <c r="CQ65" s="100">
        <v>9234</v>
      </c>
      <c r="CR65" s="100">
        <v>7</v>
      </c>
      <c r="CS65" s="100">
        <v>7182</v>
      </c>
      <c r="CT65" s="100">
        <v>11</v>
      </c>
      <c r="CU65" s="100">
        <v>11286</v>
      </c>
    </row>
    <row r="66" spans="2:99">
      <c r="C66" s="99" t="s">
        <v>232</v>
      </c>
      <c r="D66" s="100">
        <v>10</v>
      </c>
      <c r="E66" s="100">
        <v>11903.999999999998</v>
      </c>
      <c r="F66" s="100">
        <v>11</v>
      </c>
      <c r="G66" s="100">
        <v>13094.399999999998</v>
      </c>
      <c r="H66" s="100">
        <v>11</v>
      </c>
      <c r="I66" s="100">
        <v>13094.399999999998</v>
      </c>
      <c r="J66" s="100">
        <v>7</v>
      </c>
      <c r="K66" s="100">
        <v>8332.7999999999993</v>
      </c>
      <c r="L66" s="100">
        <v>10</v>
      </c>
      <c r="M66" s="100">
        <v>11903.999999999998</v>
      </c>
      <c r="N66" s="100">
        <v>11</v>
      </c>
      <c r="O66" s="100">
        <v>13094.399999999998</v>
      </c>
      <c r="P66" s="100">
        <v>9</v>
      </c>
      <c r="Q66" s="100">
        <v>10713.599999999999</v>
      </c>
      <c r="R66" s="100">
        <v>6</v>
      </c>
      <c r="S66" s="100">
        <v>7142.4</v>
      </c>
      <c r="T66" s="100">
        <v>11</v>
      </c>
      <c r="U66" s="100">
        <v>13094.399999999998</v>
      </c>
      <c r="V66" s="100">
        <v>7</v>
      </c>
      <c r="W66" s="100">
        <v>8332.7999999999993</v>
      </c>
      <c r="X66" s="100">
        <v>12</v>
      </c>
      <c r="Y66" s="100">
        <v>14284.8</v>
      </c>
      <c r="Z66" s="100">
        <v>12</v>
      </c>
      <c r="AA66" s="100">
        <v>14284.8</v>
      </c>
      <c r="AB66" s="100">
        <v>10</v>
      </c>
      <c r="AC66" s="100">
        <v>11903.999999999998</v>
      </c>
      <c r="AD66" s="100">
        <v>8</v>
      </c>
      <c r="AE66" s="100">
        <v>9523.1999999999989</v>
      </c>
      <c r="AF66" s="100">
        <v>8</v>
      </c>
      <c r="AG66" s="100">
        <v>9523.1999999999989</v>
      </c>
      <c r="AH66" s="100">
        <v>7</v>
      </c>
      <c r="AI66" s="100">
        <v>8332.7999999999993</v>
      </c>
      <c r="AJ66" s="100">
        <v>6</v>
      </c>
      <c r="AK66" s="100">
        <v>7142.4</v>
      </c>
      <c r="AL66" s="100">
        <v>10</v>
      </c>
      <c r="AM66" s="100">
        <v>11903.999999999998</v>
      </c>
      <c r="AN66" s="100">
        <v>11</v>
      </c>
      <c r="AO66" s="100">
        <v>13094.399999999998</v>
      </c>
      <c r="AP66" s="100">
        <v>10</v>
      </c>
      <c r="AQ66" s="100">
        <v>11903.999999999998</v>
      </c>
      <c r="AR66" s="100">
        <v>12</v>
      </c>
      <c r="AS66" s="100">
        <v>14284.8</v>
      </c>
      <c r="AT66" s="100">
        <v>9</v>
      </c>
      <c r="AU66" s="100">
        <v>10713.599999999999</v>
      </c>
      <c r="AV66" s="100">
        <v>8</v>
      </c>
      <c r="AW66" s="100">
        <v>9523.1999999999989</v>
      </c>
      <c r="AX66" s="100">
        <v>8</v>
      </c>
      <c r="AY66" s="100">
        <v>9523.1999999999989</v>
      </c>
      <c r="AZ66" s="100">
        <v>7</v>
      </c>
      <c r="BA66" s="100">
        <v>8332.7999999999993</v>
      </c>
      <c r="BB66" s="100">
        <v>12</v>
      </c>
      <c r="BC66" s="100">
        <v>14284.8</v>
      </c>
      <c r="BD66" s="100">
        <v>8</v>
      </c>
      <c r="BE66" s="100">
        <v>9523.1999999999989</v>
      </c>
      <c r="BF66" s="100">
        <v>7</v>
      </c>
      <c r="BG66" s="100">
        <v>8332.7999999999993</v>
      </c>
      <c r="BH66" s="100">
        <v>9</v>
      </c>
      <c r="BI66" s="100">
        <v>10713.599999999999</v>
      </c>
      <c r="BJ66" s="100">
        <v>9</v>
      </c>
      <c r="BK66" s="100">
        <v>10713.599999999999</v>
      </c>
      <c r="BL66" s="100">
        <v>11</v>
      </c>
      <c r="BM66" s="100">
        <v>13094.399999999998</v>
      </c>
      <c r="BN66" s="100">
        <v>6</v>
      </c>
      <c r="BO66" s="100">
        <v>7142.4</v>
      </c>
      <c r="BP66" s="100">
        <v>6</v>
      </c>
      <c r="BQ66" s="100">
        <v>7142.4</v>
      </c>
      <c r="BR66" s="100">
        <v>6</v>
      </c>
      <c r="BS66" s="100">
        <v>7142.4</v>
      </c>
      <c r="BT66" s="100">
        <v>6</v>
      </c>
      <c r="BU66" s="100">
        <v>7142.4</v>
      </c>
      <c r="BV66" s="100">
        <v>10</v>
      </c>
      <c r="BW66" s="100">
        <v>11903.999999999998</v>
      </c>
      <c r="BX66" s="100">
        <v>8</v>
      </c>
      <c r="BY66" s="100">
        <v>9523.1999999999989</v>
      </c>
      <c r="BZ66" s="100">
        <v>7</v>
      </c>
      <c r="CA66" s="100">
        <v>8332.7999999999993</v>
      </c>
      <c r="CB66" s="100">
        <v>11</v>
      </c>
      <c r="CC66" s="100">
        <v>13094.399999999998</v>
      </c>
      <c r="CD66" s="100">
        <v>11</v>
      </c>
      <c r="CE66" s="100">
        <v>13094.399999999998</v>
      </c>
      <c r="CF66" s="100">
        <v>9</v>
      </c>
      <c r="CG66" s="100">
        <v>10713.599999999999</v>
      </c>
      <c r="CH66" s="100">
        <v>10</v>
      </c>
      <c r="CI66" s="100">
        <v>11903.999999999998</v>
      </c>
      <c r="CJ66" s="100">
        <v>8</v>
      </c>
      <c r="CK66" s="100">
        <v>9523.1999999999989</v>
      </c>
      <c r="CL66" s="100">
        <v>10</v>
      </c>
      <c r="CM66" s="100">
        <v>11903.999999999998</v>
      </c>
      <c r="CN66" s="100">
        <v>6</v>
      </c>
      <c r="CO66" s="100">
        <v>7142.4</v>
      </c>
      <c r="CP66" s="100">
        <v>8</v>
      </c>
      <c r="CQ66" s="100">
        <v>9523.1999999999989</v>
      </c>
      <c r="CR66" s="100">
        <v>7</v>
      </c>
      <c r="CS66" s="100">
        <v>8332.7999999999993</v>
      </c>
      <c r="CT66" s="100">
        <v>12</v>
      </c>
      <c r="CU66" s="100">
        <v>14284.8</v>
      </c>
    </row>
    <row r="67" spans="2:99">
      <c r="C67" s="99" t="s">
        <v>233</v>
      </c>
      <c r="D67" s="100">
        <v>10</v>
      </c>
      <c r="E67" s="100">
        <v>11232</v>
      </c>
      <c r="F67" s="100">
        <v>11</v>
      </c>
      <c r="G67" s="100">
        <v>12355.2</v>
      </c>
      <c r="H67" s="100">
        <v>10</v>
      </c>
      <c r="I67" s="100">
        <v>11232</v>
      </c>
      <c r="J67" s="100">
        <v>7</v>
      </c>
      <c r="K67" s="100">
        <v>7862.4000000000005</v>
      </c>
      <c r="L67" s="100">
        <v>10</v>
      </c>
      <c r="M67" s="100">
        <v>11232</v>
      </c>
      <c r="N67" s="100">
        <v>12</v>
      </c>
      <c r="O67" s="100">
        <v>13478.400000000001</v>
      </c>
      <c r="P67" s="100">
        <v>9</v>
      </c>
      <c r="Q67" s="100">
        <v>10108.800000000001</v>
      </c>
      <c r="R67" s="100">
        <v>7</v>
      </c>
      <c r="S67" s="100">
        <v>7862.4000000000005</v>
      </c>
      <c r="T67" s="100">
        <v>10</v>
      </c>
      <c r="U67" s="100">
        <v>11232</v>
      </c>
      <c r="V67" s="100">
        <v>7</v>
      </c>
      <c r="W67" s="100">
        <v>7862.4000000000005</v>
      </c>
      <c r="X67" s="100">
        <v>12</v>
      </c>
      <c r="Y67" s="100">
        <v>13478.400000000001</v>
      </c>
      <c r="Z67" s="100">
        <v>11</v>
      </c>
      <c r="AA67" s="100">
        <v>12355.2</v>
      </c>
      <c r="AB67" s="100">
        <v>12</v>
      </c>
      <c r="AC67" s="100">
        <v>13478.400000000001</v>
      </c>
      <c r="AD67" s="100">
        <v>8</v>
      </c>
      <c r="AE67" s="100">
        <v>8985.6</v>
      </c>
      <c r="AF67" s="100">
        <v>10</v>
      </c>
      <c r="AG67" s="100">
        <v>11232</v>
      </c>
      <c r="AH67" s="100">
        <v>8</v>
      </c>
      <c r="AI67" s="100">
        <v>8985.6</v>
      </c>
      <c r="AJ67" s="100">
        <v>7</v>
      </c>
      <c r="AK67" s="100">
        <v>7862.4000000000005</v>
      </c>
      <c r="AL67" s="100">
        <v>9</v>
      </c>
      <c r="AM67" s="100">
        <v>10108.800000000001</v>
      </c>
      <c r="AN67" s="100">
        <v>10</v>
      </c>
      <c r="AO67" s="100">
        <v>11232</v>
      </c>
      <c r="AP67" s="100">
        <v>10</v>
      </c>
      <c r="AQ67" s="100">
        <v>11232</v>
      </c>
      <c r="AR67" s="100">
        <v>11</v>
      </c>
      <c r="AS67" s="100">
        <v>12355.2</v>
      </c>
      <c r="AT67" s="100">
        <v>10</v>
      </c>
      <c r="AU67" s="100">
        <v>11232</v>
      </c>
      <c r="AV67" s="100">
        <v>8</v>
      </c>
      <c r="AW67" s="100">
        <v>8985.6</v>
      </c>
      <c r="AX67" s="100">
        <v>9</v>
      </c>
      <c r="AY67" s="100">
        <v>10108.800000000001</v>
      </c>
      <c r="AZ67" s="100">
        <v>6</v>
      </c>
      <c r="BA67" s="100">
        <v>6739.2000000000007</v>
      </c>
      <c r="BB67" s="100">
        <v>11</v>
      </c>
      <c r="BC67" s="100">
        <v>12355.2</v>
      </c>
      <c r="BD67" s="100">
        <v>7</v>
      </c>
      <c r="BE67" s="100">
        <v>7862.4000000000005</v>
      </c>
      <c r="BF67" s="100">
        <v>7</v>
      </c>
      <c r="BG67" s="100">
        <v>7862.4000000000005</v>
      </c>
      <c r="BH67" s="100">
        <v>8</v>
      </c>
      <c r="BI67" s="100">
        <v>8985.6</v>
      </c>
      <c r="BJ67" s="100">
        <v>9</v>
      </c>
      <c r="BK67" s="100">
        <v>10108.800000000001</v>
      </c>
      <c r="BL67" s="100">
        <v>10</v>
      </c>
      <c r="BM67" s="100">
        <v>11232</v>
      </c>
      <c r="BN67" s="100">
        <v>6</v>
      </c>
      <c r="BO67" s="100">
        <v>6739.2000000000007</v>
      </c>
      <c r="BP67" s="100">
        <v>6</v>
      </c>
      <c r="BQ67" s="100">
        <v>6739.2000000000007</v>
      </c>
      <c r="BR67" s="100">
        <v>6</v>
      </c>
      <c r="BS67" s="100">
        <v>6739.2000000000007</v>
      </c>
      <c r="BT67" s="100">
        <v>6</v>
      </c>
      <c r="BU67" s="100">
        <v>6739.2000000000007</v>
      </c>
      <c r="BV67" s="100">
        <v>10</v>
      </c>
      <c r="BW67" s="100">
        <v>11232</v>
      </c>
      <c r="BX67" s="100">
        <v>8</v>
      </c>
      <c r="BY67" s="100">
        <v>8985.6</v>
      </c>
      <c r="BZ67" s="100">
        <v>6</v>
      </c>
      <c r="CA67" s="100">
        <v>6739.2000000000007</v>
      </c>
      <c r="CB67" s="100">
        <v>12</v>
      </c>
      <c r="CC67" s="100">
        <v>13478.400000000001</v>
      </c>
      <c r="CD67" s="100">
        <v>10</v>
      </c>
      <c r="CE67" s="100">
        <v>11232</v>
      </c>
      <c r="CF67" s="100">
        <v>8</v>
      </c>
      <c r="CG67" s="100">
        <v>8985.6</v>
      </c>
      <c r="CH67" s="100">
        <v>12</v>
      </c>
      <c r="CI67" s="100">
        <v>13478.400000000001</v>
      </c>
      <c r="CJ67" s="100">
        <v>9</v>
      </c>
      <c r="CK67" s="100">
        <v>10108.800000000001</v>
      </c>
      <c r="CL67" s="100">
        <v>12</v>
      </c>
      <c r="CM67" s="100">
        <v>13478.400000000001</v>
      </c>
      <c r="CN67" s="100">
        <v>6</v>
      </c>
      <c r="CO67" s="100">
        <v>6739.2000000000007</v>
      </c>
      <c r="CP67" s="100">
        <v>9</v>
      </c>
      <c r="CQ67" s="100">
        <v>10108.800000000001</v>
      </c>
      <c r="CR67" s="100">
        <v>6</v>
      </c>
      <c r="CS67" s="100">
        <v>6739.2000000000007</v>
      </c>
      <c r="CT67" s="100">
        <v>11</v>
      </c>
      <c r="CU67" s="100">
        <v>12355.2</v>
      </c>
    </row>
    <row r="68" spans="2:99">
      <c r="C68" s="99" t="s">
        <v>234</v>
      </c>
      <c r="D68" s="100">
        <v>11</v>
      </c>
      <c r="E68" s="100">
        <v>11365.2</v>
      </c>
      <c r="F68" s="100">
        <v>11</v>
      </c>
      <c r="G68" s="100">
        <v>11365.2</v>
      </c>
      <c r="H68" s="100">
        <v>12</v>
      </c>
      <c r="I68" s="100">
        <v>12398.400000000001</v>
      </c>
      <c r="J68" s="100">
        <v>8</v>
      </c>
      <c r="K68" s="100">
        <v>8265.6</v>
      </c>
      <c r="L68" s="100">
        <v>11</v>
      </c>
      <c r="M68" s="100">
        <v>11365.2</v>
      </c>
      <c r="N68" s="100">
        <v>11</v>
      </c>
      <c r="O68" s="100">
        <v>11365.2</v>
      </c>
      <c r="P68" s="100">
        <v>9</v>
      </c>
      <c r="Q68" s="100">
        <v>9298.8000000000011</v>
      </c>
      <c r="R68" s="100">
        <v>7</v>
      </c>
      <c r="S68" s="100">
        <v>7232.4000000000005</v>
      </c>
      <c r="T68" s="100">
        <v>11</v>
      </c>
      <c r="U68" s="100">
        <v>11365.2</v>
      </c>
      <c r="V68" s="100">
        <v>6</v>
      </c>
      <c r="W68" s="100">
        <v>6199.2000000000007</v>
      </c>
      <c r="X68" s="100">
        <v>12</v>
      </c>
      <c r="Y68" s="100">
        <v>12398.400000000001</v>
      </c>
      <c r="Z68" s="100">
        <v>10</v>
      </c>
      <c r="AA68" s="100">
        <v>10332</v>
      </c>
      <c r="AB68" s="100">
        <v>12</v>
      </c>
      <c r="AC68" s="100">
        <v>12398.400000000001</v>
      </c>
      <c r="AD68" s="100">
        <v>8</v>
      </c>
      <c r="AE68" s="100">
        <v>8265.6</v>
      </c>
      <c r="AF68" s="100">
        <v>9</v>
      </c>
      <c r="AG68" s="100">
        <v>9298.8000000000011</v>
      </c>
      <c r="AH68" s="100">
        <v>7</v>
      </c>
      <c r="AI68" s="100">
        <v>7232.4000000000005</v>
      </c>
      <c r="AJ68" s="100">
        <v>7</v>
      </c>
      <c r="AK68" s="100">
        <v>7232.4000000000005</v>
      </c>
      <c r="AL68" s="100">
        <v>11</v>
      </c>
      <c r="AM68" s="100">
        <v>11365.2</v>
      </c>
      <c r="AN68" s="100">
        <v>9</v>
      </c>
      <c r="AO68" s="100">
        <v>9298.8000000000011</v>
      </c>
      <c r="AP68" s="100">
        <v>9</v>
      </c>
      <c r="AQ68" s="100">
        <v>9298.8000000000011</v>
      </c>
      <c r="AR68" s="100">
        <v>11</v>
      </c>
      <c r="AS68" s="100">
        <v>11365.2</v>
      </c>
      <c r="AT68" s="100">
        <v>10</v>
      </c>
      <c r="AU68" s="100">
        <v>10332</v>
      </c>
      <c r="AV68" s="100">
        <v>9</v>
      </c>
      <c r="AW68" s="100">
        <v>9298.8000000000011</v>
      </c>
      <c r="AX68" s="100">
        <v>8</v>
      </c>
      <c r="AY68" s="100">
        <v>8265.6</v>
      </c>
      <c r="AZ68" s="100">
        <v>6</v>
      </c>
      <c r="BA68" s="100">
        <v>6199.2000000000007</v>
      </c>
      <c r="BB68" s="100">
        <v>12</v>
      </c>
      <c r="BC68" s="100">
        <v>12398.400000000001</v>
      </c>
      <c r="BD68" s="100">
        <v>7</v>
      </c>
      <c r="BE68" s="100">
        <v>7232.4000000000005</v>
      </c>
      <c r="BF68" s="100">
        <v>7</v>
      </c>
      <c r="BG68" s="100">
        <v>7232.4000000000005</v>
      </c>
      <c r="BH68" s="100">
        <v>9</v>
      </c>
      <c r="BI68" s="100">
        <v>9298.8000000000011</v>
      </c>
      <c r="BJ68" s="100">
        <v>9</v>
      </c>
      <c r="BK68" s="100">
        <v>9298.8000000000011</v>
      </c>
      <c r="BL68" s="100">
        <v>11</v>
      </c>
      <c r="BM68" s="100">
        <v>11365.2</v>
      </c>
      <c r="BN68" s="100">
        <v>7</v>
      </c>
      <c r="BO68" s="100">
        <v>7232.4000000000005</v>
      </c>
      <c r="BP68" s="100">
        <v>7</v>
      </c>
      <c r="BQ68" s="100">
        <v>7232.4000000000005</v>
      </c>
      <c r="BR68" s="100">
        <v>6</v>
      </c>
      <c r="BS68" s="100">
        <v>6199.2000000000007</v>
      </c>
      <c r="BT68" s="100">
        <v>6</v>
      </c>
      <c r="BU68" s="100">
        <v>6199.2000000000007</v>
      </c>
      <c r="BV68" s="100">
        <v>9</v>
      </c>
      <c r="BW68" s="100">
        <v>9298.8000000000011</v>
      </c>
      <c r="BX68" s="100">
        <v>8</v>
      </c>
      <c r="BY68" s="100">
        <v>8265.6</v>
      </c>
      <c r="BZ68" s="100">
        <v>7</v>
      </c>
      <c r="CA68" s="100">
        <v>7232.4000000000005</v>
      </c>
      <c r="CB68" s="100">
        <v>11</v>
      </c>
      <c r="CC68" s="100">
        <v>11365.2</v>
      </c>
      <c r="CD68" s="100">
        <v>11</v>
      </c>
      <c r="CE68" s="100">
        <v>11365.2</v>
      </c>
      <c r="CF68" s="100">
        <v>8</v>
      </c>
      <c r="CG68" s="100">
        <v>8265.6</v>
      </c>
      <c r="CH68" s="100">
        <v>11</v>
      </c>
      <c r="CI68" s="100">
        <v>11365.2</v>
      </c>
      <c r="CJ68" s="100">
        <v>9</v>
      </c>
      <c r="CK68" s="100">
        <v>9298.8000000000011</v>
      </c>
      <c r="CL68" s="100">
        <v>12</v>
      </c>
      <c r="CM68" s="100">
        <v>12398.400000000001</v>
      </c>
      <c r="CN68" s="100">
        <v>7</v>
      </c>
      <c r="CO68" s="100">
        <v>7232.4000000000005</v>
      </c>
      <c r="CP68" s="100">
        <v>8</v>
      </c>
      <c r="CQ68" s="100">
        <v>8265.6</v>
      </c>
      <c r="CR68" s="100">
        <v>7</v>
      </c>
      <c r="CS68" s="100">
        <v>7232.4000000000005</v>
      </c>
      <c r="CT68" s="100">
        <v>13</v>
      </c>
      <c r="CU68" s="100">
        <v>13431.6</v>
      </c>
    </row>
    <row r="69" spans="2:99">
      <c r="C69" s="99" t="s">
        <v>235</v>
      </c>
      <c r="D69" s="100">
        <v>13</v>
      </c>
      <c r="E69" s="100">
        <v>9859.1999999999989</v>
      </c>
      <c r="F69" s="100">
        <v>12</v>
      </c>
      <c r="G69" s="100">
        <v>9100.7999999999993</v>
      </c>
      <c r="H69" s="100">
        <v>12</v>
      </c>
      <c r="I69" s="100">
        <v>9100.7999999999993</v>
      </c>
      <c r="J69" s="100">
        <v>8</v>
      </c>
      <c r="K69" s="100">
        <v>6067.2</v>
      </c>
      <c r="L69" s="100">
        <v>10</v>
      </c>
      <c r="M69" s="100">
        <v>7584</v>
      </c>
      <c r="N69" s="100">
        <v>12</v>
      </c>
      <c r="O69" s="100">
        <v>9100.7999999999993</v>
      </c>
      <c r="P69" s="100">
        <v>10</v>
      </c>
      <c r="Q69" s="100">
        <v>7584</v>
      </c>
      <c r="R69" s="100">
        <v>7</v>
      </c>
      <c r="S69" s="100">
        <v>5308.8</v>
      </c>
      <c r="T69" s="100">
        <v>10</v>
      </c>
      <c r="U69" s="100">
        <v>7584</v>
      </c>
      <c r="V69" s="100">
        <v>8</v>
      </c>
      <c r="W69" s="100">
        <v>6067.2</v>
      </c>
      <c r="X69" s="100">
        <v>13</v>
      </c>
      <c r="Y69" s="100">
        <v>9859.1999999999989</v>
      </c>
      <c r="Z69" s="100">
        <v>12</v>
      </c>
      <c r="AA69" s="100">
        <v>9100.7999999999993</v>
      </c>
      <c r="AB69" s="100">
        <v>12</v>
      </c>
      <c r="AC69" s="100">
        <v>9100.7999999999993</v>
      </c>
      <c r="AD69" s="100">
        <v>7</v>
      </c>
      <c r="AE69" s="100">
        <v>5308.8</v>
      </c>
      <c r="AF69" s="100">
        <v>9</v>
      </c>
      <c r="AG69" s="100">
        <v>6825.5999999999995</v>
      </c>
      <c r="AH69" s="100">
        <v>8</v>
      </c>
      <c r="AI69" s="100">
        <v>6067.2</v>
      </c>
      <c r="AJ69" s="100">
        <v>7</v>
      </c>
      <c r="AK69" s="100">
        <v>5308.8</v>
      </c>
      <c r="AL69" s="100">
        <v>11</v>
      </c>
      <c r="AM69" s="100">
        <v>8342.4</v>
      </c>
      <c r="AN69" s="100">
        <v>11</v>
      </c>
      <c r="AO69" s="100">
        <v>8342.4</v>
      </c>
      <c r="AP69" s="100">
        <v>10</v>
      </c>
      <c r="AQ69" s="100">
        <v>7584</v>
      </c>
      <c r="AR69" s="100">
        <v>11</v>
      </c>
      <c r="AS69" s="100">
        <v>8342.4</v>
      </c>
      <c r="AT69" s="100">
        <v>9</v>
      </c>
      <c r="AU69" s="100">
        <v>6825.5999999999995</v>
      </c>
      <c r="AV69" s="100">
        <v>8</v>
      </c>
      <c r="AW69" s="100">
        <v>6067.2</v>
      </c>
      <c r="AX69" s="100">
        <v>8</v>
      </c>
      <c r="AY69" s="100">
        <v>6067.2</v>
      </c>
      <c r="AZ69" s="100">
        <v>7</v>
      </c>
      <c r="BA69" s="100">
        <v>5308.8</v>
      </c>
      <c r="BB69" s="100">
        <v>13</v>
      </c>
      <c r="BC69" s="100">
        <v>9859.1999999999989</v>
      </c>
      <c r="BD69" s="100">
        <v>8</v>
      </c>
      <c r="BE69" s="100">
        <v>6067.2</v>
      </c>
      <c r="BF69" s="100">
        <v>7</v>
      </c>
      <c r="BG69" s="100">
        <v>5308.8</v>
      </c>
      <c r="BH69" s="100">
        <v>9</v>
      </c>
      <c r="BI69" s="100">
        <v>6825.5999999999995</v>
      </c>
      <c r="BJ69" s="100">
        <v>9</v>
      </c>
      <c r="BK69" s="100">
        <v>6825.5999999999995</v>
      </c>
      <c r="BL69" s="100">
        <v>11</v>
      </c>
      <c r="BM69" s="100">
        <v>8342.4</v>
      </c>
      <c r="BN69" s="100">
        <v>7</v>
      </c>
      <c r="BO69" s="100">
        <v>5308.8</v>
      </c>
      <c r="BP69" s="100">
        <v>7</v>
      </c>
      <c r="BQ69" s="100">
        <v>5308.8</v>
      </c>
      <c r="BR69" s="100">
        <v>7</v>
      </c>
      <c r="BS69" s="100">
        <v>5308.8</v>
      </c>
      <c r="BT69" s="100">
        <v>6</v>
      </c>
      <c r="BU69" s="100">
        <v>4550.3999999999996</v>
      </c>
      <c r="BV69" s="100">
        <v>10</v>
      </c>
      <c r="BW69" s="100">
        <v>7584</v>
      </c>
      <c r="BX69" s="100">
        <v>8</v>
      </c>
      <c r="BY69" s="100">
        <v>6067.2</v>
      </c>
      <c r="BZ69" s="100">
        <v>7</v>
      </c>
      <c r="CA69" s="100">
        <v>5308.8</v>
      </c>
      <c r="CB69" s="100">
        <v>10</v>
      </c>
      <c r="CC69" s="100">
        <v>7584</v>
      </c>
      <c r="CD69" s="100">
        <v>12</v>
      </c>
      <c r="CE69" s="100">
        <v>9100.7999999999993</v>
      </c>
      <c r="CF69" s="100">
        <v>8</v>
      </c>
      <c r="CG69" s="100">
        <v>6067.2</v>
      </c>
      <c r="CH69" s="100">
        <v>12</v>
      </c>
      <c r="CI69" s="100">
        <v>9100.7999999999993</v>
      </c>
      <c r="CJ69" s="100">
        <v>9</v>
      </c>
      <c r="CK69" s="100">
        <v>6825.5999999999995</v>
      </c>
      <c r="CL69" s="100">
        <v>11</v>
      </c>
      <c r="CM69" s="100">
        <v>8342.4</v>
      </c>
      <c r="CN69" s="100">
        <v>6</v>
      </c>
      <c r="CO69" s="100">
        <v>4550.3999999999996</v>
      </c>
      <c r="CP69" s="100">
        <v>9</v>
      </c>
      <c r="CQ69" s="100">
        <v>6825.5999999999995</v>
      </c>
      <c r="CR69" s="100">
        <v>8</v>
      </c>
      <c r="CS69" s="100">
        <v>6067.2</v>
      </c>
      <c r="CT69" s="100">
        <v>11</v>
      </c>
      <c r="CU69" s="100">
        <v>8342.4</v>
      </c>
    </row>
    <row r="70" spans="2:99">
      <c r="C70" s="99" t="s">
        <v>236</v>
      </c>
      <c r="D70" s="100">
        <v>13</v>
      </c>
      <c r="E70" s="100">
        <v>6957.5999999999995</v>
      </c>
      <c r="F70" s="100">
        <v>11</v>
      </c>
      <c r="G70" s="100">
        <v>5887.1999999999989</v>
      </c>
      <c r="H70" s="100">
        <v>12</v>
      </c>
      <c r="I70" s="100">
        <v>6422.4</v>
      </c>
      <c r="J70" s="100">
        <v>8</v>
      </c>
      <c r="K70" s="100">
        <v>4281.5999999999995</v>
      </c>
      <c r="L70" s="100">
        <v>12</v>
      </c>
      <c r="M70" s="100">
        <v>6422.4</v>
      </c>
      <c r="N70" s="100">
        <v>12</v>
      </c>
      <c r="O70" s="100">
        <v>6422.4</v>
      </c>
      <c r="P70" s="100">
        <v>9</v>
      </c>
      <c r="Q70" s="100">
        <v>4816.7999999999993</v>
      </c>
      <c r="R70" s="100">
        <v>6</v>
      </c>
      <c r="S70" s="100">
        <v>3211.2</v>
      </c>
      <c r="T70" s="100">
        <v>9</v>
      </c>
      <c r="U70" s="100">
        <v>4816.7999999999993</v>
      </c>
      <c r="V70" s="100">
        <v>7</v>
      </c>
      <c r="W70" s="100">
        <v>3746.3999999999996</v>
      </c>
      <c r="X70" s="100">
        <v>12</v>
      </c>
      <c r="Y70" s="100">
        <v>6422.4</v>
      </c>
      <c r="Z70" s="100">
        <v>12</v>
      </c>
      <c r="AA70" s="100">
        <v>6422.4</v>
      </c>
      <c r="AB70" s="100">
        <v>12</v>
      </c>
      <c r="AC70" s="100">
        <v>6422.4</v>
      </c>
      <c r="AD70" s="100">
        <v>9</v>
      </c>
      <c r="AE70" s="100">
        <v>4816.7999999999993</v>
      </c>
      <c r="AF70" s="100">
        <v>10</v>
      </c>
      <c r="AG70" s="100">
        <v>5351.9999999999991</v>
      </c>
      <c r="AH70" s="100">
        <v>7</v>
      </c>
      <c r="AI70" s="100">
        <v>3746.3999999999996</v>
      </c>
      <c r="AJ70" s="100">
        <v>8</v>
      </c>
      <c r="AK70" s="100">
        <v>4281.5999999999995</v>
      </c>
      <c r="AL70" s="100">
        <v>11</v>
      </c>
      <c r="AM70" s="100">
        <v>5887.1999999999989</v>
      </c>
      <c r="AN70" s="100">
        <v>12</v>
      </c>
      <c r="AO70" s="100">
        <v>6422.4</v>
      </c>
      <c r="AP70" s="100">
        <v>9</v>
      </c>
      <c r="AQ70" s="100">
        <v>4816.7999999999993</v>
      </c>
      <c r="AR70" s="100">
        <v>12</v>
      </c>
      <c r="AS70" s="100">
        <v>6422.4</v>
      </c>
      <c r="AT70" s="100">
        <v>10</v>
      </c>
      <c r="AU70" s="100">
        <v>5351.9999999999991</v>
      </c>
      <c r="AV70" s="100">
        <v>9</v>
      </c>
      <c r="AW70" s="100">
        <v>4816.7999999999993</v>
      </c>
      <c r="AX70" s="100">
        <v>8</v>
      </c>
      <c r="AY70" s="100">
        <v>4281.5999999999995</v>
      </c>
      <c r="AZ70" s="100">
        <v>7</v>
      </c>
      <c r="BA70" s="100">
        <v>3746.3999999999996</v>
      </c>
      <c r="BB70" s="100">
        <v>11</v>
      </c>
      <c r="BC70" s="100">
        <v>5887.1999999999989</v>
      </c>
      <c r="BD70" s="100">
        <v>8</v>
      </c>
      <c r="BE70" s="100">
        <v>4281.5999999999995</v>
      </c>
      <c r="BF70" s="100">
        <v>8</v>
      </c>
      <c r="BG70" s="100">
        <v>4281.5999999999995</v>
      </c>
      <c r="BH70" s="100">
        <v>9</v>
      </c>
      <c r="BI70" s="100">
        <v>4816.7999999999993</v>
      </c>
      <c r="BJ70" s="100">
        <v>9</v>
      </c>
      <c r="BK70" s="100">
        <v>4816.7999999999993</v>
      </c>
      <c r="BL70" s="100">
        <v>12</v>
      </c>
      <c r="BM70" s="100">
        <v>6422.4</v>
      </c>
      <c r="BN70" s="100">
        <v>7</v>
      </c>
      <c r="BO70" s="100">
        <v>3746.3999999999996</v>
      </c>
      <c r="BP70" s="100">
        <v>7</v>
      </c>
      <c r="BQ70" s="100">
        <v>3746.3999999999996</v>
      </c>
      <c r="BR70" s="100">
        <v>6</v>
      </c>
      <c r="BS70" s="100">
        <v>3211.2</v>
      </c>
      <c r="BT70" s="100">
        <v>6</v>
      </c>
      <c r="BU70" s="100">
        <v>3211.2</v>
      </c>
      <c r="BV70" s="100">
        <v>9</v>
      </c>
      <c r="BW70" s="100">
        <v>4816.7999999999993</v>
      </c>
      <c r="BX70" s="100">
        <v>9</v>
      </c>
      <c r="BY70" s="100">
        <v>4816.7999999999993</v>
      </c>
      <c r="BZ70" s="100">
        <v>7</v>
      </c>
      <c r="CA70" s="100">
        <v>3746.3999999999996</v>
      </c>
      <c r="CB70" s="100">
        <v>11</v>
      </c>
      <c r="CC70" s="100">
        <v>5887.1999999999989</v>
      </c>
      <c r="CD70" s="100">
        <v>11</v>
      </c>
      <c r="CE70" s="100">
        <v>5887.1999999999989</v>
      </c>
      <c r="CF70" s="100">
        <v>9</v>
      </c>
      <c r="CG70" s="100">
        <v>4816.7999999999993</v>
      </c>
      <c r="CH70" s="100">
        <v>10</v>
      </c>
      <c r="CI70" s="100">
        <v>5351.9999999999991</v>
      </c>
      <c r="CJ70" s="100">
        <v>9</v>
      </c>
      <c r="CK70" s="100">
        <v>4816.7999999999993</v>
      </c>
      <c r="CL70" s="100">
        <v>12</v>
      </c>
      <c r="CM70" s="100">
        <v>6422.4</v>
      </c>
      <c r="CN70" s="100">
        <v>6</v>
      </c>
      <c r="CO70" s="100">
        <v>3211.2</v>
      </c>
      <c r="CP70" s="100">
        <v>9</v>
      </c>
      <c r="CQ70" s="100">
        <v>4816.7999999999993</v>
      </c>
      <c r="CR70" s="100">
        <v>7</v>
      </c>
      <c r="CS70" s="100">
        <v>3746.3999999999996</v>
      </c>
      <c r="CT70" s="100">
        <v>11</v>
      </c>
      <c r="CU70" s="100">
        <v>5887.1999999999989</v>
      </c>
    </row>
    <row r="71" spans="2:99">
      <c r="B71" s="99" t="s">
        <v>130</v>
      </c>
      <c r="C71" s="99" t="s">
        <v>237</v>
      </c>
      <c r="D71" s="100">
        <v>11</v>
      </c>
      <c r="E71" s="100">
        <v>6204</v>
      </c>
      <c r="F71" s="100">
        <v>7</v>
      </c>
      <c r="G71" s="100">
        <v>3948</v>
      </c>
      <c r="H71" s="100">
        <v>8</v>
      </c>
      <c r="I71" s="100">
        <v>4512</v>
      </c>
      <c r="J71" s="100">
        <v>8</v>
      </c>
      <c r="K71" s="100">
        <v>4512</v>
      </c>
      <c r="L71" s="100">
        <v>9</v>
      </c>
      <c r="M71" s="100">
        <v>5076</v>
      </c>
      <c r="N71" s="100">
        <v>7</v>
      </c>
      <c r="O71" s="100">
        <v>3948</v>
      </c>
      <c r="P71" s="100">
        <v>9</v>
      </c>
      <c r="Q71" s="100">
        <v>5076</v>
      </c>
      <c r="R71" s="100">
        <v>6</v>
      </c>
      <c r="S71" s="100">
        <v>3384</v>
      </c>
      <c r="T71" s="100">
        <v>7</v>
      </c>
      <c r="U71" s="100">
        <v>3948</v>
      </c>
      <c r="V71" s="100">
        <v>9</v>
      </c>
      <c r="W71" s="100">
        <v>5076</v>
      </c>
      <c r="X71" s="100">
        <v>8</v>
      </c>
      <c r="Y71" s="100">
        <v>4512</v>
      </c>
      <c r="Z71" s="100">
        <v>8</v>
      </c>
      <c r="AA71" s="100">
        <v>4512</v>
      </c>
      <c r="AB71" s="100">
        <v>0</v>
      </c>
      <c r="AC71" s="100">
        <v>0</v>
      </c>
      <c r="AD71" s="100">
        <v>9</v>
      </c>
      <c r="AE71" s="100">
        <v>5076</v>
      </c>
      <c r="AF71" s="100">
        <v>9</v>
      </c>
      <c r="AG71" s="100">
        <v>5076</v>
      </c>
      <c r="AH71" s="100">
        <v>4.5985554060210809</v>
      </c>
      <c r="AI71" s="100">
        <v>2593.5852489958897</v>
      </c>
      <c r="AJ71" s="100">
        <v>0</v>
      </c>
      <c r="AK71" s="100">
        <v>0</v>
      </c>
      <c r="AL71" s="100">
        <v>5.5462917767096638</v>
      </c>
      <c r="AM71" s="100">
        <v>3128.1085620642502</v>
      </c>
      <c r="AN71" s="100">
        <v>0</v>
      </c>
      <c r="AO71" s="100">
        <v>0</v>
      </c>
      <c r="AP71" s="100">
        <v>3.900866494245852</v>
      </c>
      <c r="AQ71" s="100">
        <v>2200.0887027546605</v>
      </c>
      <c r="AR71" s="100">
        <v>9</v>
      </c>
      <c r="AS71" s="100">
        <v>5076</v>
      </c>
      <c r="AT71" s="100">
        <v>2.9693714519755106</v>
      </c>
      <c r="AU71" s="100">
        <v>1674.7254989141879</v>
      </c>
      <c r="AV71" s="100">
        <v>6</v>
      </c>
      <c r="AW71" s="100">
        <v>3384</v>
      </c>
      <c r="AX71" s="100">
        <v>5</v>
      </c>
      <c r="AY71" s="100">
        <v>2820</v>
      </c>
      <c r="AZ71" s="100">
        <v>7</v>
      </c>
      <c r="BA71" s="100">
        <v>3948</v>
      </c>
      <c r="BB71" s="100">
        <v>3.2751481138849443</v>
      </c>
      <c r="BC71" s="100">
        <v>1847.1835362311085</v>
      </c>
      <c r="BD71" s="100">
        <v>6</v>
      </c>
      <c r="BE71" s="100">
        <v>3384</v>
      </c>
      <c r="BF71" s="100">
        <v>0</v>
      </c>
      <c r="BG71" s="100">
        <v>0</v>
      </c>
      <c r="BH71" s="100">
        <v>8</v>
      </c>
      <c r="BI71" s="100">
        <v>4512</v>
      </c>
      <c r="BJ71" s="100">
        <v>4.1292026506539514</v>
      </c>
      <c r="BK71" s="100">
        <v>2328.8702949688286</v>
      </c>
      <c r="BL71" s="100">
        <v>0</v>
      </c>
      <c r="BM71" s="100">
        <v>0</v>
      </c>
      <c r="BN71" s="100">
        <v>5.1736079760638285</v>
      </c>
      <c r="BO71" s="100">
        <v>2917.9148984999993</v>
      </c>
      <c r="BP71" s="100">
        <v>0</v>
      </c>
      <c r="BQ71" s="100">
        <v>0</v>
      </c>
      <c r="BR71" s="100">
        <v>3.020152389379593</v>
      </c>
      <c r="BS71" s="100">
        <v>1703.3659476100904</v>
      </c>
      <c r="BT71" s="100">
        <v>0</v>
      </c>
      <c r="BU71" s="100">
        <v>0</v>
      </c>
      <c r="BV71" s="100">
        <v>2.8358637201720662</v>
      </c>
      <c r="BW71" s="100">
        <v>1599.4271381770454</v>
      </c>
      <c r="BX71" s="100">
        <v>9</v>
      </c>
      <c r="BY71" s="100">
        <v>5076</v>
      </c>
      <c r="BZ71" s="100">
        <v>5.6529879529209159</v>
      </c>
      <c r="CA71" s="100">
        <v>3188.2852054473965</v>
      </c>
      <c r="CB71" s="100">
        <v>1.235888439103157</v>
      </c>
      <c r="CC71" s="100">
        <v>697.04107965418052</v>
      </c>
      <c r="CD71" s="100">
        <v>1.4509080786664359</v>
      </c>
      <c r="CE71" s="100">
        <v>818.31215636786987</v>
      </c>
      <c r="CF71" s="100">
        <v>11</v>
      </c>
      <c r="CG71" s="100">
        <v>6204</v>
      </c>
      <c r="CH71" s="100">
        <v>3.0133182421353473</v>
      </c>
      <c r="CI71" s="100">
        <v>1699.5114885643359</v>
      </c>
      <c r="CJ71" s="100">
        <v>9</v>
      </c>
      <c r="CK71" s="100">
        <v>5076</v>
      </c>
      <c r="CL71" s="100">
        <v>3.5198714921930221</v>
      </c>
      <c r="CM71" s="100">
        <v>1985.2075215968644</v>
      </c>
      <c r="CN71" s="100">
        <v>10</v>
      </c>
      <c r="CO71" s="100">
        <v>5640</v>
      </c>
      <c r="CP71" s="100">
        <v>6.2911181327124348</v>
      </c>
      <c r="CQ71" s="100">
        <v>3548.1906268498133</v>
      </c>
      <c r="CR71" s="100">
        <v>6</v>
      </c>
      <c r="CS71" s="100">
        <v>3384</v>
      </c>
      <c r="CT71" s="100">
        <v>8.5127077637917452</v>
      </c>
      <c r="CU71" s="100">
        <v>4801.1671787785444</v>
      </c>
    </row>
    <row r="72" spans="2:99">
      <c r="C72" s="99" t="s">
        <v>238</v>
      </c>
      <c r="D72" s="100">
        <v>10</v>
      </c>
      <c r="E72" s="100">
        <v>743.99999999999989</v>
      </c>
      <c r="F72" s="100">
        <v>8</v>
      </c>
      <c r="G72" s="100">
        <v>595.19999999999993</v>
      </c>
      <c r="H72" s="100">
        <v>9</v>
      </c>
      <c r="I72" s="100">
        <v>669.59999999999991</v>
      </c>
      <c r="J72" s="100">
        <v>9</v>
      </c>
      <c r="K72" s="100">
        <v>669.59999999999991</v>
      </c>
      <c r="L72" s="100">
        <v>10</v>
      </c>
      <c r="M72" s="100">
        <v>743.99999999999989</v>
      </c>
      <c r="N72" s="100">
        <v>8</v>
      </c>
      <c r="O72" s="100">
        <v>595.19999999999993</v>
      </c>
      <c r="P72" s="100">
        <v>9</v>
      </c>
      <c r="Q72" s="100">
        <v>669.59999999999991</v>
      </c>
      <c r="R72" s="100">
        <v>7</v>
      </c>
      <c r="S72" s="100">
        <v>520.79999999999995</v>
      </c>
      <c r="T72" s="100">
        <v>7</v>
      </c>
      <c r="U72" s="100">
        <v>520.79999999999995</v>
      </c>
      <c r="V72" s="100">
        <v>9</v>
      </c>
      <c r="W72" s="100">
        <v>669.59999999999991</v>
      </c>
      <c r="X72" s="100">
        <v>7</v>
      </c>
      <c r="Y72" s="100">
        <v>520.79999999999995</v>
      </c>
      <c r="Z72" s="100">
        <v>9</v>
      </c>
      <c r="AA72" s="100">
        <v>669.59999999999991</v>
      </c>
      <c r="AB72" s="100">
        <v>0</v>
      </c>
      <c r="AC72" s="100">
        <v>0</v>
      </c>
      <c r="AD72" s="100">
        <v>9</v>
      </c>
      <c r="AE72" s="100">
        <v>669.59999999999991</v>
      </c>
      <c r="AF72" s="100">
        <v>9</v>
      </c>
      <c r="AG72" s="100">
        <v>669.59999999999991</v>
      </c>
      <c r="AH72" s="100">
        <v>5.0166058974775423</v>
      </c>
      <c r="AI72" s="100">
        <v>373.23547877232909</v>
      </c>
      <c r="AJ72" s="100">
        <v>0</v>
      </c>
      <c r="AK72" s="100">
        <v>0</v>
      </c>
      <c r="AL72" s="100">
        <v>6.2395782487983729</v>
      </c>
      <c r="AM72" s="100">
        <v>464.22462171059891</v>
      </c>
      <c r="AN72" s="100">
        <v>0</v>
      </c>
      <c r="AO72" s="100">
        <v>0</v>
      </c>
      <c r="AP72" s="100">
        <v>3.900866494245852</v>
      </c>
      <c r="AQ72" s="100">
        <v>290.22446717189138</v>
      </c>
      <c r="AR72" s="100">
        <v>9</v>
      </c>
      <c r="AS72" s="100">
        <v>669.59999999999991</v>
      </c>
      <c r="AT72" s="100">
        <v>3.2993016133061226</v>
      </c>
      <c r="AU72" s="100">
        <v>245.4680400299755</v>
      </c>
      <c r="AV72" s="100">
        <v>6</v>
      </c>
      <c r="AW72" s="100">
        <v>446.4</v>
      </c>
      <c r="AX72" s="100">
        <v>5</v>
      </c>
      <c r="AY72" s="100">
        <v>371.99999999999994</v>
      </c>
      <c r="AZ72" s="100">
        <v>7</v>
      </c>
      <c r="BA72" s="100">
        <v>520.79999999999995</v>
      </c>
      <c r="BB72" s="100">
        <v>3.6390534598721604</v>
      </c>
      <c r="BC72" s="100">
        <v>270.74557741448871</v>
      </c>
      <c r="BD72" s="100">
        <v>6</v>
      </c>
      <c r="BE72" s="100">
        <v>446.4</v>
      </c>
      <c r="BF72" s="100">
        <v>0</v>
      </c>
      <c r="BG72" s="100">
        <v>0</v>
      </c>
      <c r="BH72" s="100">
        <v>9</v>
      </c>
      <c r="BI72" s="100">
        <v>669.59999999999991</v>
      </c>
      <c r="BJ72" s="100">
        <v>4.5421229157193466</v>
      </c>
      <c r="BK72" s="100">
        <v>337.93394492951933</v>
      </c>
      <c r="BL72" s="100">
        <v>0</v>
      </c>
      <c r="BM72" s="100">
        <v>0</v>
      </c>
      <c r="BN72" s="100">
        <v>4.7032799782398431</v>
      </c>
      <c r="BO72" s="100">
        <v>349.9240303810443</v>
      </c>
      <c r="BP72" s="100">
        <v>0</v>
      </c>
      <c r="BQ72" s="100">
        <v>0</v>
      </c>
      <c r="BR72" s="100">
        <v>3.8830530720594765</v>
      </c>
      <c r="BS72" s="100">
        <v>288.89914856122499</v>
      </c>
      <c r="BT72" s="100">
        <v>0</v>
      </c>
      <c r="BU72" s="100">
        <v>0</v>
      </c>
      <c r="BV72" s="100">
        <v>3.2409871087680755</v>
      </c>
      <c r="BW72" s="100">
        <v>241.1294408923448</v>
      </c>
      <c r="BX72" s="100">
        <v>9</v>
      </c>
      <c r="BY72" s="100">
        <v>669.59999999999991</v>
      </c>
      <c r="BZ72" s="100">
        <v>6.281097725467685</v>
      </c>
      <c r="CA72" s="100">
        <v>467.3136707747957</v>
      </c>
      <c r="CB72" s="100">
        <v>1.3732093767812856</v>
      </c>
      <c r="CC72" s="100">
        <v>102.16677763252764</v>
      </c>
      <c r="CD72" s="100">
        <v>1.4509080786664359</v>
      </c>
      <c r="CE72" s="100">
        <v>107.94756105278282</v>
      </c>
      <c r="CF72" s="100">
        <v>11</v>
      </c>
      <c r="CG72" s="100">
        <v>818.39999999999986</v>
      </c>
      <c r="CH72" s="100">
        <v>3.4437922767261111</v>
      </c>
      <c r="CI72" s="100">
        <v>256.21814538842261</v>
      </c>
      <c r="CJ72" s="100">
        <v>9</v>
      </c>
      <c r="CK72" s="100">
        <v>669.59999999999991</v>
      </c>
      <c r="CL72" s="100">
        <v>3.5198714921930221</v>
      </c>
      <c r="CM72" s="100">
        <v>261.87843901916079</v>
      </c>
      <c r="CN72" s="100">
        <v>10</v>
      </c>
      <c r="CO72" s="100">
        <v>743.99999999999989</v>
      </c>
      <c r="CP72" s="100">
        <v>6.2911181327124348</v>
      </c>
      <c r="CQ72" s="100">
        <v>468.0591890738051</v>
      </c>
      <c r="CR72" s="100">
        <v>6</v>
      </c>
      <c r="CS72" s="100">
        <v>446.4</v>
      </c>
      <c r="CT72" s="100">
        <v>8.5127077637917452</v>
      </c>
      <c r="CU72" s="100">
        <v>633.34545762610583</v>
      </c>
    </row>
    <row r="73" spans="2:99">
      <c r="C73" s="99" t="s">
        <v>239</v>
      </c>
      <c r="D73" s="100">
        <v>11</v>
      </c>
      <c r="E73" s="100">
        <v>6151.1999999999989</v>
      </c>
      <c r="F73" s="100">
        <v>8</v>
      </c>
      <c r="G73" s="100">
        <v>4473.5999999999995</v>
      </c>
      <c r="H73" s="100">
        <v>9</v>
      </c>
      <c r="I73" s="100">
        <v>5032.7999999999993</v>
      </c>
      <c r="J73" s="100">
        <v>8</v>
      </c>
      <c r="K73" s="100">
        <v>4473.5999999999995</v>
      </c>
      <c r="L73" s="100">
        <v>9</v>
      </c>
      <c r="M73" s="100">
        <v>5032.7999999999993</v>
      </c>
      <c r="N73" s="100">
        <v>8</v>
      </c>
      <c r="O73" s="100">
        <v>4473.5999999999995</v>
      </c>
      <c r="P73" s="100">
        <v>9</v>
      </c>
      <c r="Q73" s="100">
        <v>5032.7999999999993</v>
      </c>
      <c r="R73" s="100">
        <v>6</v>
      </c>
      <c r="S73" s="100">
        <v>3355.2</v>
      </c>
      <c r="T73" s="100">
        <v>6</v>
      </c>
      <c r="U73" s="100">
        <v>3355.2</v>
      </c>
      <c r="V73" s="100">
        <v>10</v>
      </c>
      <c r="W73" s="100">
        <v>5591.9999999999991</v>
      </c>
      <c r="X73" s="100">
        <v>7</v>
      </c>
      <c r="Y73" s="100">
        <v>3914.3999999999996</v>
      </c>
      <c r="Z73" s="100">
        <v>8</v>
      </c>
      <c r="AA73" s="100">
        <v>4473.5999999999995</v>
      </c>
      <c r="AB73" s="100">
        <v>0</v>
      </c>
      <c r="AC73" s="100">
        <v>0</v>
      </c>
      <c r="AD73" s="100">
        <v>9</v>
      </c>
      <c r="AE73" s="100">
        <v>5032.7999999999993</v>
      </c>
      <c r="AF73" s="100">
        <v>9</v>
      </c>
      <c r="AG73" s="100">
        <v>5032.7999999999993</v>
      </c>
      <c r="AH73" s="100">
        <v>4.1805049145646196</v>
      </c>
      <c r="AI73" s="100">
        <v>2337.738348224535</v>
      </c>
      <c r="AJ73" s="100">
        <v>0</v>
      </c>
      <c r="AK73" s="100">
        <v>0</v>
      </c>
      <c r="AL73" s="100">
        <v>4.8530053046209565</v>
      </c>
      <c r="AM73" s="100">
        <v>2713.8005663440385</v>
      </c>
      <c r="AN73" s="100">
        <v>0</v>
      </c>
      <c r="AO73" s="100">
        <v>0</v>
      </c>
      <c r="AP73" s="100">
        <v>3.5462422674962295</v>
      </c>
      <c r="AQ73" s="100">
        <v>1983.0586759838914</v>
      </c>
      <c r="AR73" s="100">
        <v>9</v>
      </c>
      <c r="AS73" s="100">
        <v>5032.7999999999993</v>
      </c>
      <c r="AT73" s="100">
        <v>3.2993016133061226</v>
      </c>
      <c r="AU73" s="100">
        <v>1844.9694621607835</v>
      </c>
      <c r="AV73" s="100">
        <v>6</v>
      </c>
      <c r="AW73" s="100">
        <v>3355.2</v>
      </c>
      <c r="AX73" s="100">
        <v>6</v>
      </c>
      <c r="AY73" s="100">
        <v>3355.2</v>
      </c>
      <c r="AZ73" s="100">
        <v>7</v>
      </c>
      <c r="BA73" s="100">
        <v>3914.3999999999996</v>
      </c>
      <c r="BB73" s="100">
        <v>3.2751481138849443</v>
      </c>
      <c r="BC73" s="100">
        <v>1831.4628252844607</v>
      </c>
      <c r="BD73" s="100">
        <v>5</v>
      </c>
      <c r="BE73" s="100">
        <v>2795.9999999999995</v>
      </c>
      <c r="BF73" s="100">
        <v>0</v>
      </c>
      <c r="BG73" s="100">
        <v>0</v>
      </c>
      <c r="BH73" s="100">
        <v>7</v>
      </c>
      <c r="BI73" s="100">
        <v>3914.3999999999996</v>
      </c>
      <c r="BJ73" s="100">
        <v>4.1292026506539514</v>
      </c>
      <c r="BK73" s="100">
        <v>2309.0501222456892</v>
      </c>
      <c r="BL73" s="100">
        <v>0</v>
      </c>
      <c r="BM73" s="100">
        <v>0</v>
      </c>
      <c r="BN73" s="100">
        <v>4.7032799782398431</v>
      </c>
      <c r="BO73" s="100">
        <v>2630.0741638317199</v>
      </c>
      <c r="BP73" s="100">
        <v>0</v>
      </c>
      <c r="BQ73" s="100">
        <v>0</v>
      </c>
      <c r="BR73" s="100">
        <v>3.4516027307195349</v>
      </c>
      <c r="BS73" s="100">
        <v>1930.1362470183637</v>
      </c>
      <c r="BT73" s="100">
        <v>0</v>
      </c>
      <c r="BU73" s="100">
        <v>0</v>
      </c>
      <c r="BV73" s="100">
        <v>3.2409871087680755</v>
      </c>
      <c r="BW73" s="100">
        <v>1812.3599912231075</v>
      </c>
      <c r="BX73" s="100">
        <v>8</v>
      </c>
      <c r="BY73" s="100">
        <v>4473.5999999999995</v>
      </c>
      <c r="BZ73" s="100">
        <v>5.6529879529209159</v>
      </c>
      <c r="CA73" s="100">
        <v>3161.1508632733758</v>
      </c>
      <c r="CB73" s="100">
        <v>1.235888439103157</v>
      </c>
      <c r="CC73" s="100">
        <v>691.10881514648531</v>
      </c>
      <c r="CD73" s="100">
        <v>1.4509080786664359</v>
      </c>
      <c r="CE73" s="100">
        <v>811.34779759027083</v>
      </c>
      <c r="CF73" s="100">
        <v>11</v>
      </c>
      <c r="CG73" s="100">
        <v>6151.1999999999989</v>
      </c>
      <c r="CH73" s="100">
        <v>3.0133182421353473</v>
      </c>
      <c r="CI73" s="100">
        <v>1685.047561002086</v>
      </c>
      <c r="CJ73" s="100">
        <v>10</v>
      </c>
      <c r="CK73" s="100">
        <v>5591.9999999999991</v>
      </c>
      <c r="CL73" s="100">
        <v>3.5198714921930221</v>
      </c>
      <c r="CM73" s="100">
        <v>1968.3121384343376</v>
      </c>
      <c r="CN73" s="100">
        <v>10</v>
      </c>
      <c r="CO73" s="100">
        <v>5591.9999999999991</v>
      </c>
      <c r="CP73" s="100">
        <v>5.5047283661233806</v>
      </c>
      <c r="CQ73" s="100">
        <v>3078.2441023361939</v>
      </c>
      <c r="CR73" s="100">
        <v>6</v>
      </c>
      <c r="CS73" s="100">
        <v>3355.2</v>
      </c>
      <c r="CT73" s="100">
        <v>7.6614369874125705</v>
      </c>
      <c r="CU73" s="100">
        <v>4284.2755633611087</v>
      </c>
    </row>
    <row r="74" spans="2:99">
      <c r="C74" s="99" t="s">
        <v>240</v>
      </c>
      <c r="D74" s="100">
        <v>10</v>
      </c>
      <c r="E74" s="100">
        <v>4032</v>
      </c>
      <c r="F74" s="100">
        <v>8</v>
      </c>
      <c r="G74" s="100">
        <v>3225.6</v>
      </c>
      <c r="H74" s="100">
        <v>8</v>
      </c>
      <c r="I74" s="100">
        <v>3225.6</v>
      </c>
      <c r="J74" s="100">
        <v>9</v>
      </c>
      <c r="K74" s="100">
        <v>3628.7999999999997</v>
      </c>
      <c r="L74" s="100">
        <v>9</v>
      </c>
      <c r="M74" s="100">
        <v>3628.7999999999997</v>
      </c>
      <c r="N74" s="100">
        <v>7</v>
      </c>
      <c r="O74" s="100">
        <v>2822.4</v>
      </c>
      <c r="P74" s="100">
        <v>10</v>
      </c>
      <c r="Q74" s="100">
        <v>4032</v>
      </c>
      <c r="R74" s="100">
        <v>6</v>
      </c>
      <c r="S74" s="100">
        <v>2419.1999999999998</v>
      </c>
      <c r="T74" s="100">
        <v>7</v>
      </c>
      <c r="U74" s="100">
        <v>2822.4</v>
      </c>
      <c r="V74" s="100">
        <v>8</v>
      </c>
      <c r="W74" s="100">
        <v>3225.6</v>
      </c>
      <c r="X74" s="100">
        <v>7</v>
      </c>
      <c r="Y74" s="100">
        <v>2822.4</v>
      </c>
      <c r="Z74" s="100">
        <v>7</v>
      </c>
      <c r="AA74" s="100">
        <v>2822.4</v>
      </c>
      <c r="AB74" s="100">
        <v>0</v>
      </c>
      <c r="AC74" s="100">
        <v>0</v>
      </c>
      <c r="AD74" s="100">
        <v>8</v>
      </c>
      <c r="AE74" s="100">
        <v>3225.6</v>
      </c>
      <c r="AF74" s="100">
        <v>9</v>
      </c>
      <c r="AG74" s="100">
        <v>3628.7999999999997</v>
      </c>
      <c r="AH74" s="100">
        <v>4.1805049145646196</v>
      </c>
      <c r="AI74" s="100">
        <v>1685.5795815524546</v>
      </c>
      <c r="AJ74" s="100">
        <v>0</v>
      </c>
      <c r="AK74" s="100">
        <v>0</v>
      </c>
      <c r="AL74" s="100">
        <v>5.5462917767096638</v>
      </c>
      <c r="AM74" s="100">
        <v>2236.2648443693365</v>
      </c>
      <c r="AN74" s="100">
        <v>0</v>
      </c>
      <c r="AO74" s="100">
        <v>0</v>
      </c>
      <c r="AP74" s="100">
        <v>3.1916180407466062</v>
      </c>
      <c r="AQ74" s="100">
        <v>1286.8603940290316</v>
      </c>
      <c r="AR74" s="100">
        <v>9</v>
      </c>
      <c r="AS74" s="100">
        <v>3628.7999999999997</v>
      </c>
      <c r="AT74" s="100">
        <v>2.9693714519755106</v>
      </c>
      <c r="AU74" s="100">
        <v>1197.2505694365259</v>
      </c>
      <c r="AV74" s="100">
        <v>5</v>
      </c>
      <c r="AW74" s="100">
        <v>2016</v>
      </c>
      <c r="AX74" s="100">
        <v>6</v>
      </c>
      <c r="AY74" s="100">
        <v>2419.1999999999998</v>
      </c>
      <c r="AZ74" s="100">
        <v>7</v>
      </c>
      <c r="BA74" s="100">
        <v>2822.4</v>
      </c>
      <c r="BB74" s="100">
        <v>3.6390534598721604</v>
      </c>
      <c r="BC74" s="100">
        <v>1467.266355020455</v>
      </c>
      <c r="BD74" s="100">
        <v>6</v>
      </c>
      <c r="BE74" s="100">
        <v>2419.1999999999998</v>
      </c>
      <c r="BF74" s="100">
        <v>0</v>
      </c>
      <c r="BG74" s="100">
        <v>0</v>
      </c>
      <c r="BH74" s="100">
        <v>8</v>
      </c>
      <c r="BI74" s="100">
        <v>3225.6</v>
      </c>
      <c r="BJ74" s="100">
        <v>4.5421229157193466</v>
      </c>
      <c r="BK74" s="100">
        <v>1831.3839596180405</v>
      </c>
      <c r="BL74" s="100">
        <v>0</v>
      </c>
      <c r="BM74" s="100">
        <v>0</v>
      </c>
      <c r="BN74" s="100">
        <v>4.7032799782398431</v>
      </c>
      <c r="BO74" s="100">
        <v>1896.3624872263047</v>
      </c>
      <c r="BP74" s="100">
        <v>0</v>
      </c>
      <c r="BQ74" s="100">
        <v>0</v>
      </c>
      <c r="BR74" s="100">
        <v>3.4516027307195349</v>
      </c>
      <c r="BS74" s="100">
        <v>1391.6862210261165</v>
      </c>
      <c r="BT74" s="100">
        <v>0</v>
      </c>
      <c r="BU74" s="100">
        <v>0</v>
      </c>
      <c r="BV74" s="100">
        <v>3.2409871087680755</v>
      </c>
      <c r="BW74" s="100">
        <v>1306.766002255288</v>
      </c>
      <c r="BX74" s="100">
        <v>8</v>
      </c>
      <c r="BY74" s="100">
        <v>3225.6</v>
      </c>
      <c r="BZ74" s="100">
        <v>5.6529879529209159</v>
      </c>
      <c r="CA74" s="100">
        <v>2279.2847426177132</v>
      </c>
      <c r="CB74" s="100">
        <v>1.0985675014250285</v>
      </c>
      <c r="CC74" s="100">
        <v>442.94241657457144</v>
      </c>
      <c r="CD74" s="100">
        <v>1.4509080786664359</v>
      </c>
      <c r="CE74" s="100">
        <v>585.00613731830697</v>
      </c>
      <c r="CF74" s="100">
        <v>12</v>
      </c>
      <c r="CG74" s="100">
        <v>4838.3999999999996</v>
      </c>
      <c r="CH74" s="100">
        <v>3.0133182421353473</v>
      </c>
      <c r="CI74" s="100">
        <v>1214.969915228972</v>
      </c>
      <c r="CJ74" s="100">
        <v>9</v>
      </c>
      <c r="CK74" s="100">
        <v>3628.7999999999997</v>
      </c>
      <c r="CL74" s="100">
        <v>3.5198714921930221</v>
      </c>
      <c r="CM74" s="100">
        <v>1419.2121856522265</v>
      </c>
      <c r="CN74" s="100">
        <v>10</v>
      </c>
      <c r="CO74" s="100">
        <v>4032</v>
      </c>
      <c r="CP74" s="100">
        <v>5.5047283661233806</v>
      </c>
      <c r="CQ74" s="100">
        <v>2219.5064772209471</v>
      </c>
      <c r="CR74" s="100">
        <v>6</v>
      </c>
      <c r="CS74" s="100">
        <v>2419.1999999999998</v>
      </c>
      <c r="CT74" s="100">
        <v>9.363978540170919</v>
      </c>
      <c r="CU74" s="100">
        <v>3775.5561473969146</v>
      </c>
    </row>
    <row r="75" spans="2:99">
      <c r="C75" s="99" t="s">
        <v>241</v>
      </c>
      <c r="D75" s="100">
        <v>10</v>
      </c>
      <c r="E75" s="100">
        <v>6431.9999999999991</v>
      </c>
      <c r="F75" s="100">
        <v>8</v>
      </c>
      <c r="G75" s="100">
        <v>5145.5999999999995</v>
      </c>
      <c r="H75" s="100">
        <v>8</v>
      </c>
      <c r="I75" s="100">
        <v>5145.5999999999995</v>
      </c>
      <c r="J75" s="100">
        <v>7</v>
      </c>
      <c r="K75" s="100">
        <v>4502.3999999999996</v>
      </c>
      <c r="L75" s="100">
        <v>8</v>
      </c>
      <c r="M75" s="100">
        <v>5145.5999999999995</v>
      </c>
      <c r="N75" s="100">
        <v>7</v>
      </c>
      <c r="O75" s="100">
        <v>4502.3999999999996</v>
      </c>
      <c r="P75" s="100">
        <v>9</v>
      </c>
      <c r="Q75" s="100">
        <v>5788.7999999999993</v>
      </c>
      <c r="R75" s="100">
        <v>6</v>
      </c>
      <c r="S75" s="100">
        <v>3859.2</v>
      </c>
      <c r="T75" s="100">
        <v>7</v>
      </c>
      <c r="U75" s="100">
        <v>4502.3999999999996</v>
      </c>
      <c r="V75" s="100">
        <v>9</v>
      </c>
      <c r="W75" s="100">
        <v>5788.7999999999993</v>
      </c>
      <c r="X75" s="100">
        <v>7</v>
      </c>
      <c r="Y75" s="100">
        <v>4502.3999999999996</v>
      </c>
      <c r="Z75" s="100">
        <v>7</v>
      </c>
      <c r="AA75" s="100">
        <v>4502.3999999999996</v>
      </c>
      <c r="AB75" s="100">
        <v>0</v>
      </c>
      <c r="AC75" s="100">
        <v>0</v>
      </c>
      <c r="AD75" s="100">
        <v>8</v>
      </c>
      <c r="AE75" s="100">
        <v>5145.5999999999995</v>
      </c>
      <c r="AF75" s="100">
        <v>8</v>
      </c>
      <c r="AG75" s="100">
        <v>5145.5999999999995</v>
      </c>
      <c r="AH75" s="100">
        <v>4.1805049145646196</v>
      </c>
      <c r="AI75" s="100">
        <v>2688.900761047963</v>
      </c>
      <c r="AJ75" s="100">
        <v>0</v>
      </c>
      <c r="AK75" s="100">
        <v>0</v>
      </c>
      <c r="AL75" s="100">
        <v>5.5462917767096638</v>
      </c>
      <c r="AM75" s="100">
        <v>3567.3748707796553</v>
      </c>
      <c r="AN75" s="100">
        <v>0</v>
      </c>
      <c r="AO75" s="100">
        <v>0</v>
      </c>
      <c r="AP75" s="100">
        <v>3.5462422674962295</v>
      </c>
      <c r="AQ75" s="100">
        <v>2280.9430264535745</v>
      </c>
      <c r="AR75" s="100">
        <v>9</v>
      </c>
      <c r="AS75" s="100">
        <v>5788.7999999999993</v>
      </c>
      <c r="AT75" s="100">
        <v>2.9693714519755106</v>
      </c>
      <c r="AU75" s="100">
        <v>1909.8997179106482</v>
      </c>
      <c r="AV75" s="100">
        <v>6</v>
      </c>
      <c r="AW75" s="100">
        <v>3859.2</v>
      </c>
      <c r="AX75" s="100">
        <v>6</v>
      </c>
      <c r="AY75" s="100">
        <v>3859.2</v>
      </c>
      <c r="AZ75" s="100">
        <v>6</v>
      </c>
      <c r="BA75" s="100">
        <v>3859.2</v>
      </c>
      <c r="BB75" s="100">
        <v>3.2751481138849443</v>
      </c>
      <c r="BC75" s="100">
        <v>2106.5752668507957</v>
      </c>
      <c r="BD75" s="100">
        <v>6</v>
      </c>
      <c r="BE75" s="100">
        <v>3859.2</v>
      </c>
      <c r="BF75" s="100">
        <v>0</v>
      </c>
      <c r="BG75" s="100">
        <v>0</v>
      </c>
      <c r="BH75" s="100">
        <v>8</v>
      </c>
      <c r="BI75" s="100">
        <v>5145.5999999999995</v>
      </c>
      <c r="BJ75" s="100">
        <v>4.1292026506539514</v>
      </c>
      <c r="BK75" s="100">
        <v>2655.9031449006211</v>
      </c>
      <c r="BL75" s="100">
        <v>0</v>
      </c>
      <c r="BM75" s="100">
        <v>0</v>
      </c>
      <c r="BN75" s="100">
        <v>4.7032799782398431</v>
      </c>
      <c r="BO75" s="100">
        <v>3025.1496820038669</v>
      </c>
      <c r="BP75" s="100">
        <v>0</v>
      </c>
      <c r="BQ75" s="100">
        <v>0</v>
      </c>
      <c r="BR75" s="100">
        <v>3.4516027307195349</v>
      </c>
      <c r="BS75" s="100">
        <v>2220.0708763988046</v>
      </c>
      <c r="BT75" s="100">
        <v>0</v>
      </c>
      <c r="BU75" s="100">
        <v>0</v>
      </c>
      <c r="BV75" s="100">
        <v>3.2409871087680755</v>
      </c>
      <c r="BW75" s="100">
        <v>2084.6029083596259</v>
      </c>
      <c r="BX75" s="100">
        <v>8</v>
      </c>
      <c r="BY75" s="100">
        <v>5145.5999999999995</v>
      </c>
      <c r="BZ75" s="100">
        <v>5.6529879529209159</v>
      </c>
      <c r="CA75" s="100">
        <v>3636.0018513187329</v>
      </c>
      <c r="CB75" s="100">
        <v>1.0985675014250285</v>
      </c>
      <c r="CC75" s="100">
        <v>706.59861691657818</v>
      </c>
      <c r="CD75" s="100">
        <v>1.2436354959998022</v>
      </c>
      <c r="CE75" s="100">
        <v>799.90635102707267</v>
      </c>
      <c r="CF75" s="100">
        <v>12</v>
      </c>
      <c r="CG75" s="100">
        <v>7718.4</v>
      </c>
      <c r="CH75" s="100">
        <v>3.0133182421353473</v>
      </c>
      <c r="CI75" s="100">
        <v>1938.1662933414552</v>
      </c>
      <c r="CJ75" s="100">
        <v>10</v>
      </c>
      <c r="CK75" s="100">
        <v>6431.9999999999991</v>
      </c>
      <c r="CL75" s="100">
        <v>3.5198714921930221</v>
      </c>
      <c r="CM75" s="100">
        <v>2263.9813437785515</v>
      </c>
      <c r="CN75" s="100">
        <v>10</v>
      </c>
      <c r="CO75" s="100">
        <v>6431.9999999999991</v>
      </c>
      <c r="CP75" s="100">
        <v>6.2911181327124348</v>
      </c>
      <c r="CQ75" s="100">
        <v>4046.4471829606377</v>
      </c>
      <c r="CR75" s="100">
        <v>5</v>
      </c>
      <c r="CS75" s="100">
        <v>3215.9999999999995</v>
      </c>
      <c r="CT75" s="100">
        <v>8.5127077637917452</v>
      </c>
      <c r="CU75" s="100">
        <v>5475.3736336708498</v>
      </c>
    </row>
    <row r="76" spans="2:99">
      <c r="C76" s="99" t="s">
        <v>242</v>
      </c>
      <c r="D76" s="100">
        <v>10</v>
      </c>
      <c r="E76" s="100">
        <v>7788</v>
      </c>
      <c r="F76" s="100">
        <v>8</v>
      </c>
      <c r="G76" s="100">
        <v>6230.4</v>
      </c>
      <c r="H76" s="100">
        <v>9</v>
      </c>
      <c r="I76" s="100">
        <v>7009.2</v>
      </c>
      <c r="J76" s="100">
        <v>8</v>
      </c>
      <c r="K76" s="100">
        <v>6230.4</v>
      </c>
      <c r="L76" s="100">
        <v>9</v>
      </c>
      <c r="M76" s="100">
        <v>7009.2</v>
      </c>
      <c r="N76" s="100">
        <v>7</v>
      </c>
      <c r="O76" s="100">
        <v>5451.5999999999995</v>
      </c>
      <c r="P76" s="100">
        <v>10</v>
      </c>
      <c r="Q76" s="100">
        <v>7788</v>
      </c>
      <c r="R76" s="100">
        <v>6</v>
      </c>
      <c r="S76" s="100">
        <v>4672.7999999999993</v>
      </c>
      <c r="T76" s="100">
        <v>6</v>
      </c>
      <c r="U76" s="100">
        <v>4672.7999999999993</v>
      </c>
      <c r="V76" s="100">
        <v>8</v>
      </c>
      <c r="W76" s="100">
        <v>6230.4</v>
      </c>
      <c r="X76" s="100">
        <v>7</v>
      </c>
      <c r="Y76" s="100">
        <v>5451.5999999999995</v>
      </c>
      <c r="Z76" s="100">
        <v>7</v>
      </c>
      <c r="AA76" s="100">
        <v>5451.5999999999995</v>
      </c>
      <c r="AB76" s="100">
        <v>0</v>
      </c>
      <c r="AC76" s="100">
        <v>0</v>
      </c>
      <c r="AD76" s="100">
        <v>8</v>
      </c>
      <c r="AE76" s="100">
        <v>6230.4</v>
      </c>
      <c r="AF76" s="100">
        <v>8</v>
      </c>
      <c r="AG76" s="100">
        <v>6230.4</v>
      </c>
      <c r="AH76" s="100">
        <v>4.1805049145646196</v>
      </c>
      <c r="AI76" s="100">
        <v>3255.7772274629256</v>
      </c>
      <c r="AJ76" s="100">
        <v>0</v>
      </c>
      <c r="AK76" s="100">
        <v>0</v>
      </c>
      <c r="AL76" s="100">
        <v>5.5462917767096638</v>
      </c>
      <c r="AM76" s="100">
        <v>4319.4520357014862</v>
      </c>
      <c r="AN76" s="100">
        <v>0</v>
      </c>
      <c r="AO76" s="100">
        <v>0</v>
      </c>
      <c r="AP76" s="100">
        <v>3.5462422674962295</v>
      </c>
      <c r="AQ76" s="100">
        <v>2761.8134779260636</v>
      </c>
      <c r="AR76" s="100">
        <v>9</v>
      </c>
      <c r="AS76" s="100">
        <v>7009.2</v>
      </c>
      <c r="AT76" s="100">
        <v>3.2993016133061226</v>
      </c>
      <c r="AU76" s="100">
        <v>2569.4960964428083</v>
      </c>
      <c r="AV76" s="100">
        <v>6</v>
      </c>
      <c r="AW76" s="100">
        <v>4672.7999999999993</v>
      </c>
      <c r="AX76" s="100">
        <v>5</v>
      </c>
      <c r="AY76" s="100">
        <v>3894</v>
      </c>
      <c r="AZ76" s="100">
        <v>7</v>
      </c>
      <c r="BA76" s="100">
        <v>5451.5999999999995</v>
      </c>
      <c r="BB76" s="100">
        <v>3.6390534598721604</v>
      </c>
      <c r="BC76" s="100">
        <v>2834.0948345484385</v>
      </c>
      <c r="BD76" s="100">
        <v>6</v>
      </c>
      <c r="BE76" s="100">
        <v>4672.7999999999993</v>
      </c>
      <c r="BF76" s="100">
        <v>0</v>
      </c>
      <c r="BG76" s="100">
        <v>0</v>
      </c>
      <c r="BH76" s="100">
        <v>7</v>
      </c>
      <c r="BI76" s="100">
        <v>5451.5999999999995</v>
      </c>
      <c r="BJ76" s="100">
        <v>3.7162823855885563</v>
      </c>
      <c r="BK76" s="100">
        <v>2894.2407218963676</v>
      </c>
      <c r="BL76" s="100">
        <v>0</v>
      </c>
      <c r="BM76" s="100">
        <v>0</v>
      </c>
      <c r="BN76" s="100">
        <v>4.7032799782398431</v>
      </c>
      <c r="BO76" s="100">
        <v>3662.9144470531896</v>
      </c>
      <c r="BP76" s="100">
        <v>0</v>
      </c>
      <c r="BQ76" s="100">
        <v>0</v>
      </c>
      <c r="BR76" s="100">
        <v>3.4516027307195349</v>
      </c>
      <c r="BS76" s="100">
        <v>2688.1082066843737</v>
      </c>
      <c r="BT76" s="100">
        <v>0</v>
      </c>
      <c r="BU76" s="100">
        <v>0</v>
      </c>
      <c r="BV76" s="100">
        <v>3.2409871087680755</v>
      </c>
      <c r="BW76" s="100">
        <v>2524.0807603085768</v>
      </c>
      <c r="BX76" s="100">
        <v>9</v>
      </c>
      <c r="BY76" s="100">
        <v>7009.2</v>
      </c>
      <c r="BZ76" s="100">
        <v>5.6529879529209159</v>
      </c>
      <c r="CA76" s="100">
        <v>4402.5470177348088</v>
      </c>
      <c r="CB76" s="100">
        <v>1.235888439103157</v>
      </c>
      <c r="CC76" s="100">
        <v>962.50991637353866</v>
      </c>
      <c r="CD76" s="100">
        <v>1.2436354959998022</v>
      </c>
      <c r="CE76" s="100">
        <v>968.54332428464591</v>
      </c>
      <c r="CF76" s="100">
        <v>11</v>
      </c>
      <c r="CG76" s="100">
        <v>8566.7999999999993</v>
      </c>
      <c r="CH76" s="100">
        <v>3.0133182421353473</v>
      </c>
      <c r="CI76" s="100">
        <v>2346.7722469750083</v>
      </c>
      <c r="CJ76" s="100">
        <v>9</v>
      </c>
      <c r="CK76" s="100">
        <v>7009.2</v>
      </c>
      <c r="CL76" s="100">
        <v>3.5198714921930221</v>
      </c>
      <c r="CM76" s="100">
        <v>2741.2759181199253</v>
      </c>
      <c r="CN76" s="100">
        <v>10</v>
      </c>
      <c r="CO76" s="100">
        <v>7788</v>
      </c>
      <c r="CP76" s="100">
        <v>6.2911181327124348</v>
      </c>
      <c r="CQ76" s="100">
        <v>4899.5228017564441</v>
      </c>
      <c r="CR76" s="100">
        <v>5</v>
      </c>
      <c r="CS76" s="100">
        <v>3894</v>
      </c>
      <c r="CT76" s="100">
        <v>8.5127077637917452</v>
      </c>
      <c r="CU76" s="100">
        <v>6629.6968064410112</v>
      </c>
    </row>
    <row r="77" spans="2:99">
      <c r="C77" s="99" t="s">
        <v>243</v>
      </c>
      <c r="D77" s="100">
        <v>11</v>
      </c>
      <c r="E77" s="100">
        <v>3062.3999999999996</v>
      </c>
      <c r="F77" s="100">
        <v>8</v>
      </c>
      <c r="G77" s="100">
        <v>2227.1999999999998</v>
      </c>
      <c r="H77" s="100">
        <v>9</v>
      </c>
      <c r="I77" s="100">
        <v>2505.6</v>
      </c>
      <c r="J77" s="100">
        <v>9</v>
      </c>
      <c r="K77" s="100">
        <v>2505.6</v>
      </c>
      <c r="L77" s="100">
        <v>9</v>
      </c>
      <c r="M77" s="100">
        <v>2505.6</v>
      </c>
      <c r="N77" s="100">
        <v>7</v>
      </c>
      <c r="O77" s="100">
        <v>1948.7999999999997</v>
      </c>
      <c r="P77" s="100">
        <v>9</v>
      </c>
      <c r="Q77" s="100">
        <v>2505.6</v>
      </c>
      <c r="R77" s="100">
        <v>7</v>
      </c>
      <c r="S77" s="100">
        <v>1948.7999999999997</v>
      </c>
      <c r="T77" s="100">
        <v>7</v>
      </c>
      <c r="U77" s="100">
        <v>1948.7999999999997</v>
      </c>
      <c r="V77" s="100">
        <v>9</v>
      </c>
      <c r="W77" s="100">
        <v>2505.6</v>
      </c>
      <c r="X77" s="100">
        <v>7</v>
      </c>
      <c r="Y77" s="100">
        <v>1948.7999999999997</v>
      </c>
      <c r="Z77" s="100">
        <v>9</v>
      </c>
      <c r="AA77" s="100">
        <v>2505.6</v>
      </c>
      <c r="AB77" s="100">
        <v>0</v>
      </c>
      <c r="AC77" s="100">
        <v>0</v>
      </c>
      <c r="AD77" s="100">
        <v>8</v>
      </c>
      <c r="AE77" s="100">
        <v>2227.1999999999998</v>
      </c>
      <c r="AF77" s="100">
        <v>9</v>
      </c>
      <c r="AG77" s="100">
        <v>2505.6</v>
      </c>
      <c r="AH77" s="100">
        <v>4.5985554060210809</v>
      </c>
      <c r="AI77" s="100">
        <v>1280.2378250362688</v>
      </c>
      <c r="AJ77" s="100">
        <v>0</v>
      </c>
      <c r="AK77" s="100">
        <v>0</v>
      </c>
      <c r="AL77" s="100">
        <v>5.5462917767096638</v>
      </c>
      <c r="AM77" s="100">
        <v>1544.0876306359703</v>
      </c>
      <c r="AN77" s="100">
        <v>0</v>
      </c>
      <c r="AO77" s="100">
        <v>0</v>
      </c>
      <c r="AP77" s="100">
        <v>3.5462422674962295</v>
      </c>
      <c r="AQ77" s="100">
        <v>987.27384727095023</v>
      </c>
      <c r="AR77" s="100">
        <v>9</v>
      </c>
      <c r="AS77" s="100">
        <v>2505.6</v>
      </c>
      <c r="AT77" s="100">
        <v>3.2993016133061226</v>
      </c>
      <c r="AU77" s="100">
        <v>918.52556914442448</v>
      </c>
      <c r="AV77" s="100">
        <v>6</v>
      </c>
      <c r="AW77" s="100">
        <v>1670.3999999999999</v>
      </c>
      <c r="AX77" s="100">
        <v>5</v>
      </c>
      <c r="AY77" s="100">
        <v>1392</v>
      </c>
      <c r="AZ77" s="100">
        <v>7</v>
      </c>
      <c r="BA77" s="100">
        <v>1948.7999999999997</v>
      </c>
      <c r="BB77" s="100">
        <v>3.2751481138849443</v>
      </c>
      <c r="BC77" s="100">
        <v>911.80123490556844</v>
      </c>
      <c r="BD77" s="100">
        <v>6</v>
      </c>
      <c r="BE77" s="100">
        <v>1670.3999999999999</v>
      </c>
      <c r="BF77" s="100">
        <v>0</v>
      </c>
      <c r="BG77" s="100">
        <v>0</v>
      </c>
      <c r="BH77" s="100">
        <v>9</v>
      </c>
      <c r="BI77" s="100">
        <v>2505.6</v>
      </c>
      <c r="BJ77" s="100">
        <v>4.5421229157193466</v>
      </c>
      <c r="BK77" s="100">
        <v>1264.5270197362661</v>
      </c>
      <c r="BL77" s="100">
        <v>0</v>
      </c>
      <c r="BM77" s="100">
        <v>0</v>
      </c>
      <c r="BN77" s="100">
        <v>4.7032799782398431</v>
      </c>
      <c r="BO77" s="100">
        <v>1309.3931459419723</v>
      </c>
      <c r="BP77" s="100">
        <v>0</v>
      </c>
      <c r="BQ77" s="100">
        <v>0</v>
      </c>
      <c r="BR77" s="100">
        <v>3.4516027307195349</v>
      </c>
      <c r="BS77" s="100">
        <v>960.92620023231848</v>
      </c>
      <c r="BT77" s="100">
        <v>0</v>
      </c>
      <c r="BU77" s="100">
        <v>0</v>
      </c>
      <c r="BV77" s="100">
        <v>3.2409871087680755</v>
      </c>
      <c r="BW77" s="100">
        <v>902.29081108103219</v>
      </c>
      <c r="BX77" s="100">
        <v>8</v>
      </c>
      <c r="BY77" s="100">
        <v>2227.1999999999998</v>
      </c>
      <c r="BZ77" s="100">
        <v>5.6529879529209159</v>
      </c>
      <c r="CA77" s="100">
        <v>1573.7918460931828</v>
      </c>
      <c r="CB77" s="100">
        <v>1.3732093767812856</v>
      </c>
      <c r="CC77" s="100">
        <v>382.30149049590989</v>
      </c>
      <c r="CD77" s="100">
        <v>1.4509080786664359</v>
      </c>
      <c r="CE77" s="100">
        <v>403.93280910073571</v>
      </c>
      <c r="CF77" s="100">
        <v>11</v>
      </c>
      <c r="CG77" s="100">
        <v>3062.3999999999996</v>
      </c>
      <c r="CH77" s="100">
        <v>3.0133182421353473</v>
      </c>
      <c r="CI77" s="100">
        <v>838.90779861048065</v>
      </c>
      <c r="CJ77" s="100">
        <v>9</v>
      </c>
      <c r="CK77" s="100">
        <v>2505.6</v>
      </c>
      <c r="CL77" s="100">
        <v>3.5198714921930221</v>
      </c>
      <c r="CM77" s="100">
        <v>979.93222342653723</v>
      </c>
      <c r="CN77" s="100">
        <v>10</v>
      </c>
      <c r="CO77" s="100">
        <v>2784</v>
      </c>
      <c r="CP77" s="100">
        <v>6.2911181327124348</v>
      </c>
      <c r="CQ77" s="100">
        <v>1751.4472881471418</v>
      </c>
      <c r="CR77" s="100">
        <v>6</v>
      </c>
      <c r="CS77" s="100">
        <v>1670.3999999999999</v>
      </c>
      <c r="CT77" s="100">
        <v>9.363978540170919</v>
      </c>
      <c r="CU77" s="100">
        <v>2606.9316255835838</v>
      </c>
    </row>
    <row r="78" spans="2:99">
      <c r="C78" s="99" t="s">
        <v>244</v>
      </c>
      <c r="D78" s="100">
        <v>10</v>
      </c>
      <c r="E78" s="100">
        <v>5520</v>
      </c>
      <c r="F78" s="100">
        <v>7</v>
      </c>
      <c r="G78" s="100">
        <v>3864</v>
      </c>
      <c r="H78" s="100">
        <v>8</v>
      </c>
      <c r="I78" s="100">
        <v>4416</v>
      </c>
      <c r="J78" s="100">
        <v>8</v>
      </c>
      <c r="K78" s="100">
        <v>4416</v>
      </c>
      <c r="L78" s="100">
        <v>9</v>
      </c>
      <c r="M78" s="100">
        <v>4968</v>
      </c>
      <c r="N78" s="100">
        <v>6</v>
      </c>
      <c r="O78" s="100">
        <v>3312</v>
      </c>
      <c r="P78" s="100">
        <v>9</v>
      </c>
      <c r="Q78" s="100">
        <v>4968</v>
      </c>
      <c r="R78" s="100">
        <v>7</v>
      </c>
      <c r="S78" s="100">
        <v>3864</v>
      </c>
      <c r="T78" s="100">
        <v>6</v>
      </c>
      <c r="U78" s="100">
        <v>3312</v>
      </c>
      <c r="V78" s="100">
        <v>8</v>
      </c>
      <c r="W78" s="100">
        <v>4416</v>
      </c>
      <c r="X78" s="100">
        <v>7</v>
      </c>
      <c r="Y78" s="100">
        <v>3864</v>
      </c>
      <c r="Z78" s="100">
        <v>8</v>
      </c>
      <c r="AA78" s="100">
        <v>4416</v>
      </c>
      <c r="AB78" s="100">
        <v>0</v>
      </c>
      <c r="AC78" s="100">
        <v>0</v>
      </c>
      <c r="AD78" s="100">
        <v>8</v>
      </c>
      <c r="AE78" s="100">
        <v>4416</v>
      </c>
      <c r="AF78" s="100">
        <v>8</v>
      </c>
      <c r="AG78" s="100">
        <v>4416</v>
      </c>
      <c r="AH78" s="100">
        <v>4.1805049145646196</v>
      </c>
      <c r="AI78" s="100">
        <v>2307.63871283967</v>
      </c>
      <c r="AJ78" s="100">
        <v>0</v>
      </c>
      <c r="AK78" s="100">
        <v>0</v>
      </c>
      <c r="AL78" s="100">
        <v>5.5462917767096638</v>
      </c>
      <c r="AM78" s="100">
        <v>3061.5530607437345</v>
      </c>
      <c r="AN78" s="100">
        <v>0</v>
      </c>
      <c r="AO78" s="100">
        <v>0</v>
      </c>
      <c r="AP78" s="100">
        <v>3.1916180407466062</v>
      </c>
      <c r="AQ78" s="100">
        <v>1761.7731584921266</v>
      </c>
      <c r="AR78" s="100">
        <v>9</v>
      </c>
      <c r="AS78" s="100">
        <v>4968</v>
      </c>
      <c r="AT78" s="100">
        <v>2.9693714519755106</v>
      </c>
      <c r="AU78" s="100">
        <v>1639.0930414904819</v>
      </c>
      <c r="AV78" s="100">
        <v>5</v>
      </c>
      <c r="AW78" s="100">
        <v>2760</v>
      </c>
      <c r="AX78" s="100">
        <v>6</v>
      </c>
      <c r="AY78" s="100">
        <v>3312</v>
      </c>
      <c r="AZ78" s="100">
        <v>7</v>
      </c>
      <c r="BA78" s="100">
        <v>3864</v>
      </c>
      <c r="BB78" s="100">
        <v>3.2751481138849443</v>
      </c>
      <c r="BC78" s="100">
        <v>1807.8817588644893</v>
      </c>
      <c r="BD78" s="100">
        <v>6</v>
      </c>
      <c r="BE78" s="100">
        <v>3312</v>
      </c>
      <c r="BF78" s="100">
        <v>0</v>
      </c>
      <c r="BG78" s="100">
        <v>0</v>
      </c>
      <c r="BH78" s="100">
        <v>7</v>
      </c>
      <c r="BI78" s="100">
        <v>3864</v>
      </c>
      <c r="BJ78" s="100">
        <v>3.7162823855885563</v>
      </c>
      <c r="BK78" s="100">
        <v>2051.3878768448831</v>
      </c>
      <c r="BL78" s="100">
        <v>0</v>
      </c>
      <c r="BM78" s="100">
        <v>0</v>
      </c>
      <c r="BN78" s="100">
        <v>5.1736079760638285</v>
      </c>
      <c r="BO78" s="100">
        <v>2855.8316027872334</v>
      </c>
      <c r="BP78" s="100">
        <v>0</v>
      </c>
      <c r="BQ78" s="100">
        <v>0</v>
      </c>
      <c r="BR78" s="100">
        <v>3.4516027307195349</v>
      </c>
      <c r="BS78" s="100">
        <v>1905.2847073571834</v>
      </c>
      <c r="BT78" s="100">
        <v>0</v>
      </c>
      <c r="BU78" s="100">
        <v>0</v>
      </c>
      <c r="BV78" s="100">
        <v>2.8358637201720662</v>
      </c>
      <c r="BW78" s="100">
        <v>1565.3967735349806</v>
      </c>
      <c r="BX78" s="100">
        <v>8</v>
      </c>
      <c r="BY78" s="100">
        <v>4416</v>
      </c>
      <c r="BZ78" s="100">
        <v>5.6529879529209159</v>
      </c>
      <c r="CA78" s="100">
        <v>3120.4493500123458</v>
      </c>
      <c r="CB78" s="100">
        <v>1.235888439103157</v>
      </c>
      <c r="CC78" s="100">
        <v>682.21041838494273</v>
      </c>
      <c r="CD78" s="100">
        <v>1.4509080786664359</v>
      </c>
      <c r="CE78" s="100">
        <v>800.9012594238726</v>
      </c>
      <c r="CF78" s="100">
        <v>11</v>
      </c>
      <c r="CG78" s="100">
        <v>6072</v>
      </c>
      <c r="CH78" s="100">
        <v>3.0133182421353473</v>
      </c>
      <c r="CI78" s="100">
        <v>1663.3516696587117</v>
      </c>
      <c r="CJ78" s="100">
        <v>9</v>
      </c>
      <c r="CK78" s="100">
        <v>4968</v>
      </c>
      <c r="CL78" s="100">
        <v>2.9332262434941847</v>
      </c>
      <c r="CM78" s="100">
        <v>1619.14088640879</v>
      </c>
      <c r="CN78" s="100">
        <v>10</v>
      </c>
      <c r="CO78" s="100">
        <v>5520</v>
      </c>
      <c r="CP78" s="100">
        <v>5.5047283661233806</v>
      </c>
      <c r="CQ78" s="100">
        <v>3038.610058100106</v>
      </c>
      <c r="CR78" s="100">
        <v>6</v>
      </c>
      <c r="CS78" s="100">
        <v>3312</v>
      </c>
      <c r="CT78" s="100">
        <v>8.5127077637917452</v>
      </c>
      <c r="CU78" s="100">
        <v>4699.0146856130432</v>
      </c>
    </row>
    <row r="79" spans="2:99">
      <c r="C79" s="99" t="s">
        <v>245</v>
      </c>
      <c r="D79" s="100">
        <v>10</v>
      </c>
      <c r="E79" s="100">
        <v>7571.9999999999991</v>
      </c>
      <c r="F79" s="100">
        <v>8</v>
      </c>
      <c r="G79" s="100">
        <v>6057.5999999999995</v>
      </c>
      <c r="H79" s="100">
        <v>9</v>
      </c>
      <c r="I79" s="100">
        <v>6814.7999999999993</v>
      </c>
      <c r="J79" s="100">
        <v>8</v>
      </c>
      <c r="K79" s="100">
        <v>6057.5999999999995</v>
      </c>
      <c r="L79" s="100">
        <v>9</v>
      </c>
      <c r="M79" s="100">
        <v>6814.7999999999993</v>
      </c>
      <c r="N79" s="100">
        <v>7</v>
      </c>
      <c r="O79" s="100">
        <v>5300.4</v>
      </c>
      <c r="P79" s="100">
        <v>9</v>
      </c>
      <c r="Q79" s="100">
        <v>6814.7999999999993</v>
      </c>
      <c r="R79" s="100">
        <v>7</v>
      </c>
      <c r="S79" s="100">
        <v>5300.4</v>
      </c>
      <c r="T79" s="100">
        <v>7</v>
      </c>
      <c r="U79" s="100">
        <v>5300.4</v>
      </c>
      <c r="V79" s="100">
        <v>8</v>
      </c>
      <c r="W79" s="100">
        <v>6057.5999999999995</v>
      </c>
      <c r="X79" s="100">
        <v>7</v>
      </c>
      <c r="Y79" s="100">
        <v>5300.4</v>
      </c>
      <c r="Z79" s="100">
        <v>8</v>
      </c>
      <c r="AA79" s="100">
        <v>6057.5999999999995</v>
      </c>
      <c r="AB79" s="100">
        <v>0</v>
      </c>
      <c r="AC79" s="100">
        <v>0</v>
      </c>
      <c r="AD79" s="100">
        <v>8</v>
      </c>
      <c r="AE79" s="100">
        <v>6057.5999999999995</v>
      </c>
      <c r="AF79" s="100">
        <v>8</v>
      </c>
      <c r="AG79" s="100">
        <v>6057.5999999999995</v>
      </c>
      <c r="AH79" s="100">
        <v>4.5985554060210809</v>
      </c>
      <c r="AI79" s="100">
        <v>3482.026153439162</v>
      </c>
      <c r="AJ79" s="100">
        <v>0</v>
      </c>
      <c r="AK79" s="100">
        <v>0</v>
      </c>
      <c r="AL79" s="100">
        <v>5.5462917767096638</v>
      </c>
      <c r="AM79" s="100">
        <v>4199.6521333245573</v>
      </c>
      <c r="AN79" s="100">
        <v>0</v>
      </c>
      <c r="AO79" s="100">
        <v>0</v>
      </c>
      <c r="AP79" s="100">
        <v>3.1916180407466062</v>
      </c>
      <c r="AQ79" s="100">
        <v>2416.6931804533301</v>
      </c>
      <c r="AR79" s="100">
        <v>9</v>
      </c>
      <c r="AS79" s="100">
        <v>6814.7999999999993</v>
      </c>
      <c r="AT79" s="100">
        <v>2.9693714519755106</v>
      </c>
      <c r="AU79" s="100">
        <v>2248.4080634358565</v>
      </c>
      <c r="AV79" s="100">
        <v>5</v>
      </c>
      <c r="AW79" s="100">
        <v>3785.9999999999995</v>
      </c>
      <c r="AX79" s="100">
        <v>5</v>
      </c>
      <c r="AY79" s="100">
        <v>3785.9999999999995</v>
      </c>
      <c r="AZ79" s="100">
        <v>6</v>
      </c>
      <c r="BA79" s="100">
        <v>4543.2</v>
      </c>
      <c r="BB79" s="100">
        <v>3.2751481138849443</v>
      </c>
      <c r="BC79" s="100">
        <v>2479.9421518336794</v>
      </c>
      <c r="BD79" s="100">
        <v>6</v>
      </c>
      <c r="BE79" s="100">
        <v>4543.2</v>
      </c>
      <c r="BF79" s="100">
        <v>0</v>
      </c>
      <c r="BG79" s="100">
        <v>0</v>
      </c>
      <c r="BH79" s="100">
        <v>8</v>
      </c>
      <c r="BI79" s="100">
        <v>6057.5999999999995</v>
      </c>
      <c r="BJ79" s="100">
        <v>3.7162823855885563</v>
      </c>
      <c r="BK79" s="100">
        <v>2813.9690223676544</v>
      </c>
      <c r="BL79" s="100">
        <v>0</v>
      </c>
      <c r="BM79" s="100">
        <v>0</v>
      </c>
      <c r="BN79" s="100">
        <v>4.2329519804158595</v>
      </c>
      <c r="BO79" s="100">
        <v>3205.1912395708887</v>
      </c>
      <c r="BP79" s="100">
        <v>0</v>
      </c>
      <c r="BQ79" s="100">
        <v>0</v>
      </c>
      <c r="BR79" s="100">
        <v>3.4516027307195349</v>
      </c>
      <c r="BS79" s="100">
        <v>2613.5535877008315</v>
      </c>
      <c r="BT79" s="100">
        <v>0</v>
      </c>
      <c r="BU79" s="100">
        <v>0</v>
      </c>
      <c r="BV79" s="100">
        <v>3.2409871087680755</v>
      </c>
      <c r="BW79" s="100">
        <v>2454.0754387591865</v>
      </c>
      <c r="BX79" s="100">
        <v>8</v>
      </c>
      <c r="BY79" s="100">
        <v>6057.5999999999995</v>
      </c>
      <c r="BZ79" s="100">
        <v>5.6529879529209159</v>
      </c>
      <c r="CA79" s="100">
        <v>4280.4424779517176</v>
      </c>
      <c r="CB79" s="100">
        <v>1.235888439103157</v>
      </c>
      <c r="CC79" s="100">
        <v>935.81472608891045</v>
      </c>
      <c r="CD79" s="100">
        <v>1.2436354959998022</v>
      </c>
      <c r="CE79" s="100">
        <v>941.68079757105011</v>
      </c>
      <c r="CF79" s="100">
        <v>11</v>
      </c>
      <c r="CG79" s="100">
        <v>8329.1999999999989</v>
      </c>
      <c r="CH79" s="100">
        <v>3.4437922767261111</v>
      </c>
      <c r="CI79" s="100">
        <v>2607.6395119370109</v>
      </c>
      <c r="CJ79" s="100">
        <v>10</v>
      </c>
      <c r="CK79" s="100">
        <v>7571.9999999999991</v>
      </c>
      <c r="CL79" s="100">
        <v>3.5198714921930221</v>
      </c>
      <c r="CM79" s="100">
        <v>2665.2466938885559</v>
      </c>
      <c r="CN79" s="100">
        <v>9</v>
      </c>
      <c r="CO79" s="100">
        <v>6814.7999999999993</v>
      </c>
      <c r="CP79" s="100">
        <v>5.5047283661233806</v>
      </c>
      <c r="CQ79" s="100">
        <v>4168.1803188286231</v>
      </c>
      <c r="CR79" s="100">
        <v>5</v>
      </c>
      <c r="CS79" s="100">
        <v>3785.9999999999995</v>
      </c>
      <c r="CT79" s="100">
        <v>7.6614369874125705</v>
      </c>
      <c r="CU79" s="100">
        <v>5801.2400868687982</v>
      </c>
    </row>
    <row r="80" spans="2:99">
      <c r="C80" s="99" t="s">
        <v>246</v>
      </c>
      <c r="D80" s="100">
        <v>10</v>
      </c>
      <c r="E80" s="100">
        <v>8051.9999999999991</v>
      </c>
      <c r="F80" s="100">
        <v>7</v>
      </c>
      <c r="G80" s="100">
        <v>5636.4</v>
      </c>
      <c r="H80" s="100">
        <v>8</v>
      </c>
      <c r="I80" s="100">
        <v>6441.5999999999995</v>
      </c>
      <c r="J80" s="100">
        <v>8</v>
      </c>
      <c r="K80" s="100">
        <v>6441.5999999999995</v>
      </c>
      <c r="L80" s="100">
        <v>9</v>
      </c>
      <c r="M80" s="100">
        <v>7246.7999999999993</v>
      </c>
      <c r="N80" s="100">
        <v>6</v>
      </c>
      <c r="O80" s="100">
        <v>4831.2</v>
      </c>
      <c r="P80" s="100">
        <v>8</v>
      </c>
      <c r="Q80" s="100">
        <v>6441.5999999999995</v>
      </c>
      <c r="R80" s="100">
        <v>6</v>
      </c>
      <c r="S80" s="100">
        <v>4831.2</v>
      </c>
      <c r="T80" s="100">
        <v>7</v>
      </c>
      <c r="U80" s="100">
        <v>5636.4</v>
      </c>
      <c r="V80" s="100">
        <v>8</v>
      </c>
      <c r="W80" s="100">
        <v>6441.5999999999995</v>
      </c>
      <c r="X80" s="100">
        <v>6</v>
      </c>
      <c r="Y80" s="100">
        <v>4831.2</v>
      </c>
      <c r="Z80" s="100">
        <v>7</v>
      </c>
      <c r="AA80" s="100">
        <v>5636.4</v>
      </c>
      <c r="AB80" s="100">
        <v>0</v>
      </c>
      <c r="AC80" s="100">
        <v>0</v>
      </c>
      <c r="AD80" s="100">
        <v>8</v>
      </c>
      <c r="AE80" s="100">
        <v>6441.5999999999995</v>
      </c>
      <c r="AF80" s="100">
        <v>8</v>
      </c>
      <c r="AG80" s="100">
        <v>6441.5999999999995</v>
      </c>
      <c r="AH80" s="100">
        <v>3.7624544231081569</v>
      </c>
      <c r="AI80" s="100">
        <v>3029.5283014866877</v>
      </c>
      <c r="AJ80" s="100">
        <v>0</v>
      </c>
      <c r="AK80" s="100">
        <v>0</v>
      </c>
      <c r="AL80" s="100">
        <v>4.8530053046209565</v>
      </c>
      <c r="AM80" s="100">
        <v>3907.6398712807936</v>
      </c>
      <c r="AN80" s="100">
        <v>0</v>
      </c>
      <c r="AO80" s="100">
        <v>0</v>
      </c>
      <c r="AP80" s="100">
        <v>3.1916180407466062</v>
      </c>
      <c r="AQ80" s="100">
        <v>2569.8908464091669</v>
      </c>
      <c r="AR80" s="100">
        <v>9</v>
      </c>
      <c r="AS80" s="100">
        <v>7246.7999999999993</v>
      </c>
      <c r="AT80" s="100">
        <v>3.2993016133061226</v>
      </c>
      <c r="AU80" s="100">
        <v>2656.5976590340897</v>
      </c>
      <c r="AV80" s="100">
        <v>5</v>
      </c>
      <c r="AW80" s="100">
        <v>4025.9999999999995</v>
      </c>
      <c r="AX80" s="100">
        <v>5</v>
      </c>
      <c r="AY80" s="100">
        <v>4025.9999999999995</v>
      </c>
      <c r="AZ80" s="100">
        <v>7</v>
      </c>
      <c r="BA80" s="100">
        <v>5636.4</v>
      </c>
      <c r="BB80" s="100">
        <v>3.6390534598721604</v>
      </c>
      <c r="BC80" s="100">
        <v>2930.1658458890633</v>
      </c>
      <c r="BD80" s="100">
        <v>6</v>
      </c>
      <c r="BE80" s="100">
        <v>4831.2</v>
      </c>
      <c r="BF80" s="100">
        <v>0</v>
      </c>
      <c r="BG80" s="100">
        <v>0</v>
      </c>
      <c r="BH80" s="100">
        <v>9</v>
      </c>
      <c r="BI80" s="100">
        <v>7246.7999999999993</v>
      </c>
      <c r="BJ80" s="100">
        <v>4.1292026506539514</v>
      </c>
      <c r="BK80" s="100">
        <v>3324.8339743065612</v>
      </c>
      <c r="BL80" s="100">
        <v>0</v>
      </c>
      <c r="BM80" s="100">
        <v>0</v>
      </c>
      <c r="BN80" s="100">
        <v>4.7032799782398431</v>
      </c>
      <c r="BO80" s="100">
        <v>3787.0810384787214</v>
      </c>
      <c r="BP80" s="100">
        <v>0</v>
      </c>
      <c r="BQ80" s="100">
        <v>0</v>
      </c>
      <c r="BR80" s="100">
        <v>3.4516027307195349</v>
      </c>
      <c r="BS80" s="100">
        <v>2779.2305187753691</v>
      </c>
      <c r="BT80" s="100">
        <v>0</v>
      </c>
      <c r="BU80" s="100">
        <v>0</v>
      </c>
      <c r="BV80" s="100">
        <v>2.8358637201720662</v>
      </c>
      <c r="BW80" s="100">
        <v>2283.4374674825476</v>
      </c>
      <c r="BX80" s="100">
        <v>9</v>
      </c>
      <c r="BY80" s="100">
        <v>7246.7999999999993</v>
      </c>
      <c r="BZ80" s="100">
        <v>6.281097725467685</v>
      </c>
      <c r="CA80" s="100">
        <v>5057.5398885465793</v>
      </c>
      <c r="CB80" s="100">
        <v>1.235888439103157</v>
      </c>
      <c r="CC80" s="100">
        <v>995.13737116586196</v>
      </c>
      <c r="CD80" s="100">
        <v>1.4509080786664359</v>
      </c>
      <c r="CE80" s="100">
        <v>1168.2711849422142</v>
      </c>
      <c r="CF80" s="100">
        <v>11</v>
      </c>
      <c r="CG80" s="100">
        <v>8857.1999999999989</v>
      </c>
      <c r="CH80" s="100">
        <v>2.5828442075445834</v>
      </c>
      <c r="CI80" s="100">
        <v>2079.7061559148983</v>
      </c>
      <c r="CJ80" s="100">
        <v>9</v>
      </c>
      <c r="CK80" s="100">
        <v>7246.7999999999993</v>
      </c>
      <c r="CL80" s="100">
        <v>3.5198714921930221</v>
      </c>
      <c r="CM80" s="100">
        <v>2834.200525513821</v>
      </c>
      <c r="CN80" s="100">
        <v>10</v>
      </c>
      <c r="CO80" s="100">
        <v>8051.9999999999991</v>
      </c>
      <c r="CP80" s="100">
        <v>5.5047283661233806</v>
      </c>
      <c r="CQ80" s="100">
        <v>4432.4072804025454</v>
      </c>
      <c r="CR80" s="100">
        <v>6</v>
      </c>
      <c r="CS80" s="100">
        <v>4831.2</v>
      </c>
      <c r="CT80" s="100">
        <v>8.5127077637917452</v>
      </c>
      <c r="CU80" s="100">
        <v>6854.4322914051127</v>
      </c>
    </row>
    <row r="81" spans="2:99">
      <c r="C81" s="99" t="s">
        <v>247</v>
      </c>
      <c r="D81" s="100">
        <v>10</v>
      </c>
      <c r="E81" s="100">
        <v>7536</v>
      </c>
      <c r="F81" s="100">
        <v>8</v>
      </c>
      <c r="G81" s="100">
        <v>6028.8</v>
      </c>
      <c r="H81" s="100">
        <v>8</v>
      </c>
      <c r="I81" s="100">
        <v>6028.8</v>
      </c>
      <c r="J81" s="100">
        <v>8</v>
      </c>
      <c r="K81" s="100">
        <v>6028.8</v>
      </c>
      <c r="L81" s="100">
        <v>9</v>
      </c>
      <c r="M81" s="100">
        <v>6782.4000000000005</v>
      </c>
      <c r="N81" s="100">
        <v>7</v>
      </c>
      <c r="O81" s="100">
        <v>5275.2</v>
      </c>
      <c r="P81" s="100">
        <v>9</v>
      </c>
      <c r="Q81" s="100">
        <v>6782.4000000000005</v>
      </c>
      <c r="R81" s="100">
        <v>6</v>
      </c>
      <c r="S81" s="100">
        <v>4521.6000000000004</v>
      </c>
      <c r="T81" s="100">
        <v>7</v>
      </c>
      <c r="U81" s="100">
        <v>5275.2</v>
      </c>
      <c r="V81" s="100">
        <v>9</v>
      </c>
      <c r="W81" s="100">
        <v>6782.4000000000005</v>
      </c>
      <c r="X81" s="100">
        <v>7</v>
      </c>
      <c r="Y81" s="100">
        <v>5275.2</v>
      </c>
      <c r="Z81" s="100">
        <v>8</v>
      </c>
      <c r="AA81" s="100">
        <v>6028.8</v>
      </c>
      <c r="AB81" s="100">
        <v>0</v>
      </c>
      <c r="AC81" s="100">
        <v>0</v>
      </c>
      <c r="AD81" s="100">
        <v>8</v>
      </c>
      <c r="AE81" s="100">
        <v>6028.8</v>
      </c>
      <c r="AF81" s="100">
        <v>8</v>
      </c>
      <c r="AG81" s="100">
        <v>6028.8</v>
      </c>
      <c r="AH81" s="100">
        <v>4.1805049145646196</v>
      </c>
      <c r="AI81" s="100">
        <v>3150.4285036158976</v>
      </c>
      <c r="AJ81" s="100">
        <v>0</v>
      </c>
      <c r="AK81" s="100">
        <v>0</v>
      </c>
      <c r="AL81" s="100">
        <v>5.5462917767096638</v>
      </c>
      <c r="AM81" s="100">
        <v>4179.685482928403</v>
      </c>
      <c r="AN81" s="100">
        <v>0</v>
      </c>
      <c r="AO81" s="100">
        <v>0</v>
      </c>
      <c r="AP81" s="100">
        <v>3.5462422674962295</v>
      </c>
      <c r="AQ81" s="100">
        <v>2672.4481727851585</v>
      </c>
      <c r="AR81" s="100">
        <v>9</v>
      </c>
      <c r="AS81" s="100">
        <v>6782.4000000000005</v>
      </c>
      <c r="AT81" s="100">
        <v>3.2993016133061226</v>
      </c>
      <c r="AU81" s="100">
        <v>2486.353695787494</v>
      </c>
      <c r="AV81" s="100">
        <v>5</v>
      </c>
      <c r="AW81" s="100">
        <v>3768</v>
      </c>
      <c r="AX81" s="100">
        <v>5</v>
      </c>
      <c r="AY81" s="100">
        <v>3768</v>
      </c>
      <c r="AZ81" s="100">
        <v>6</v>
      </c>
      <c r="BA81" s="100">
        <v>4521.6000000000004</v>
      </c>
      <c r="BB81" s="100">
        <v>3.2751481138849443</v>
      </c>
      <c r="BC81" s="100">
        <v>2468.151618623694</v>
      </c>
      <c r="BD81" s="100">
        <v>6</v>
      </c>
      <c r="BE81" s="100">
        <v>4521.6000000000004</v>
      </c>
      <c r="BF81" s="100">
        <v>0</v>
      </c>
      <c r="BG81" s="100">
        <v>0</v>
      </c>
      <c r="BH81" s="100">
        <v>8</v>
      </c>
      <c r="BI81" s="100">
        <v>6028.8</v>
      </c>
      <c r="BJ81" s="100">
        <v>4.1292026506539514</v>
      </c>
      <c r="BK81" s="100">
        <v>3111.7671175328178</v>
      </c>
      <c r="BL81" s="100">
        <v>0</v>
      </c>
      <c r="BM81" s="100">
        <v>0</v>
      </c>
      <c r="BN81" s="100">
        <v>5.1736079760638285</v>
      </c>
      <c r="BO81" s="100">
        <v>3898.8309707617013</v>
      </c>
      <c r="BP81" s="100">
        <v>0</v>
      </c>
      <c r="BQ81" s="100">
        <v>0</v>
      </c>
      <c r="BR81" s="100">
        <v>3.020152389379593</v>
      </c>
      <c r="BS81" s="100">
        <v>2275.9868406364612</v>
      </c>
      <c r="BT81" s="100">
        <v>0</v>
      </c>
      <c r="BU81" s="100">
        <v>0</v>
      </c>
      <c r="BV81" s="100">
        <v>3.2409871087680755</v>
      </c>
      <c r="BW81" s="100">
        <v>2442.4078851676218</v>
      </c>
      <c r="BX81" s="100">
        <v>9</v>
      </c>
      <c r="BY81" s="100">
        <v>6782.4000000000005</v>
      </c>
      <c r="BZ81" s="100">
        <v>6.281097725467685</v>
      </c>
      <c r="CA81" s="100">
        <v>4733.4352459124475</v>
      </c>
      <c r="CB81" s="100">
        <v>1.235888439103157</v>
      </c>
      <c r="CC81" s="100">
        <v>931.36552770813921</v>
      </c>
      <c r="CD81" s="100">
        <v>1.4509080786664359</v>
      </c>
      <c r="CE81" s="100">
        <v>1093.404328083026</v>
      </c>
      <c r="CF81" s="100">
        <v>11</v>
      </c>
      <c r="CG81" s="100">
        <v>8289.6</v>
      </c>
      <c r="CH81" s="100">
        <v>3.0133182421353473</v>
      </c>
      <c r="CI81" s="100">
        <v>2270.8366272731978</v>
      </c>
      <c r="CJ81" s="100">
        <v>8</v>
      </c>
      <c r="CK81" s="100">
        <v>6028.8</v>
      </c>
      <c r="CL81" s="100">
        <v>2.9332262434941847</v>
      </c>
      <c r="CM81" s="100">
        <v>2210.4792970972176</v>
      </c>
      <c r="CN81" s="100">
        <v>9</v>
      </c>
      <c r="CO81" s="100">
        <v>6782.4000000000005</v>
      </c>
      <c r="CP81" s="100">
        <v>5.5047283661233806</v>
      </c>
      <c r="CQ81" s="100">
        <v>4148.3632967105796</v>
      </c>
      <c r="CR81" s="100">
        <v>6</v>
      </c>
      <c r="CS81" s="100">
        <v>4521.6000000000004</v>
      </c>
      <c r="CT81" s="100">
        <v>8.5127077637917452</v>
      </c>
      <c r="CU81" s="100">
        <v>6415.1765707934592</v>
      </c>
    </row>
    <row r="82" spans="2:99">
      <c r="C82" s="99" t="s">
        <v>248</v>
      </c>
      <c r="D82" s="100">
        <v>9</v>
      </c>
      <c r="E82" s="100">
        <v>4579.1999999999989</v>
      </c>
      <c r="F82" s="100">
        <v>7</v>
      </c>
      <c r="G82" s="100">
        <v>3561.5999999999995</v>
      </c>
      <c r="H82" s="100">
        <v>9</v>
      </c>
      <c r="I82" s="100">
        <v>4579.1999999999989</v>
      </c>
      <c r="J82" s="100">
        <v>9</v>
      </c>
      <c r="K82" s="100">
        <v>4579.1999999999989</v>
      </c>
      <c r="L82" s="100">
        <v>9</v>
      </c>
      <c r="M82" s="100">
        <v>4579.1999999999989</v>
      </c>
      <c r="N82" s="100">
        <v>7</v>
      </c>
      <c r="O82" s="100">
        <v>3561.5999999999995</v>
      </c>
      <c r="P82" s="100">
        <v>9</v>
      </c>
      <c r="Q82" s="100">
        <v>4579.1999999999989</v>
      </c>
      <c r="R82" s="100">
        <v>6</v>
      </c>
      <c r="S82" s="100">
        <v>3052.7999999999993</v>
      </c>
      <c r="T82" s="100">
        <v>7</v>
      </c>
      <c r="U82" s="100">
        <v>3561.5999999999995</v>
      </c>
      <c r="V82" s="100">
        <v>10</v>
      </c>
      <c r="W82" s="100">
        <v>5087.9999999999991</v>
      </c>
      <c r="X82" s="100">
        <v>7</v>
      </c>
      <c r="Y82" s="100">
        <v>3561.5999999999995</v>
      </c>
      <c r="Z82" s="100">
        <v>7</v>
      </c>
      <c r="AA82" s="100">
        <v>3561.5999999999995</v>
      </c>
      <c r="AB82" s="100">
        <v>0</v>
      </c>
      <c r="AC82" s="100">
        <v>0</v>
      </c>
      <c r="AD82" s="100">
        <v>9</v>
      </c>
      <c r="AE82" s="100">
        <v>4579.1999999999989</v>
      </c>
      <c r="AF82" s="100">
        <v>8</v>
      </c>
      <c r="AG82" s="100">
        <v>4070.3999999999992</v>
      </c>
      <c r="AH82" s="100">
        <v>5.0166058974775423</v>
      </c>
      <c r="AI82" s="100">
        <v>2552.4490806365729</v>
      </c>
      <c r="AJ82" s="100">
        <v>0</v>
      </c>
      <c r="AK82" s="100">
        <v>0</v>
      </c>
      <c r="AL82" s="100">
        <v>5.5462917767096638</v>
      </c>
      <c r="AM82" s="100">
        <v>2821.9532559898762</v>
      </c>
      <c r="AN82" s="100">
        <v>0</v>
      </c>
      <c r="AO82" s="100">
        <v>0</v>
      </c>
      <c r="AP82" s="100">
        <v>3.5462422674962295</v>
      </c>
      <c r="AQ82" s="100">
        <v>1804.3280657020812</v>
      </c>
      <c r="AR82" s="100">
        <v>9</v>
      </c>
      <c r="AS82" s="100">
        <v>4579.1999999999989</v>
      </c>
      <c r="AT82" s="100">
        <v>3.2993016133061226</v>
      </c>
      <c r="AU82" s="100">
        <v>1678.6846608501548</v>
      </c>
      <c r="AV82" s="100">
        <v>5</v>
      </c>
      <c r="AW82" s="100">
        <v>2543.9999999999995</v>
      </c>
      <c r="AX82" s="100">
        <v>5</v>
      </c>
      <c r="AY82" s="100">
        <v>2543.9999999999995</v>
      </c>
      <c r="AZ82" s="100">
        <v>7</v>
      </c>
      <c r="BA82" s="100">
        <v>3561.5999999999995</v>
      </c>
      <c r="BB82" s="100">
        <v>3.6390534598721604</v>
      </c>
      <c r="BC82" s="100">
        <v>1851.5504003829549</v>
      </c>
      <c r="BD82" s="100">
        <v>5</v>
      </c>
      <c r="BE82" s="100">
        <v>2543.9999999999995</v>
      </c>
      <c r="BF82" s="100">
        <v>0</v>
      </c>
      <c r="BG82" s="100">
        <v>0</v>
      </c>
      <c r="BH82" s="100">
        <v>8</v>
      </c>
      <c r="BI82" s="100">
        <v>4070.3999999999992</v>
      </c>
      <c r="BJ82" s="100">
        <v>3.7162823855885563</v>
      </c>
      <c r="BK82" s="100">
        <v>1890.844477787457</v>
      </c>
      <c r="BL82" s="100">
        <v>0</v>
      </c>
      <c r="BM82" s="100">
        <v>0</v>
      </c>
      <c r="BN82" s="100">
        <v>4.7032799782398431</v>
      </c>
      <c r="BO82" s="100">
        <v>2393.0288529284317</v>
      </c>
      <c r="BP82" s="100">
        <v>0</v>
      </c>
      <c r="BQ82" s="100">
        <v>0</v>
      </c>
      <c r="BR82" s="100">
        <v>3.4516027307195349</v>
      </c>
      <c r="BS82" s="100">
        <v>1756.1754693900991</v>
      </c>
      <c r="BT82" s="100">
        <v>0</v>
      </c>
      <c r="BU82" s="100">
        <v>0</v>
      </c>
      <c r="BV82" s="100">
        <v>2.8358637201720662</v>
      </c>
      <c r="BW82" s="100">
        <v>1442.8874608235469</v>
      </c>
      <c r="BX82" s="100">
        <v>8</v>
      </c>
      <c r="BY82" s="100">
        <v>4070.3999999999992</v>
      </c>
      <c r="BZ82" s="100">
        <v>5.6529879529209159</v>
      </c>
      <c r="CA82" s="100">
        <v>2876.2402704461615</v>
      </c>
      <c r="CB82" s="100">
        <v>1.0985675014250285</v>
      </c>
      <c r="CC82" s="100">
        <v>558.95114472505441</v>
      </c>
      <c r="CD82" s="100">
        <v>1.4509080786664359</v>
      </c>
      <c r="CE82" s="100">
        <v>738.22203042548244</v>
      </c>
      <c r="CF82" s="100">
        <v>11</v>
      </c>
      <c r="CG82" s="100">
        <v>5596.7999999999993</v>
      </c>
      <c r="CH82" s="100">
        <v>3.4437922767261111</v>
      </c>
      <c r="CI82" s="100">
        <v>1752.2015103982449</v>
      </c>
      <c r="CJ82" s="100">
        <v>10</v>
      </c>
      <c r="CK82" s="100">
        <v>5087.9999999999991</v>
      </c>
      <c r="CL82" s="100">
        <v>3.5198714921930221</v>
      </c>
      <c r="CM82" s="100">
        <v>1790.9106152278093</v>
      </c>
      <c r="CN82" s="100">
        <v>10</v>
      </c>
      <c r="CO82" s="100">
        <v>5087.9999999999991</v>
      </c>
      <c r="CP82" s="100">
        <v>5.5047283661233806</v>
      </c>
      <c r="CQ82" s="100">
        <v>2800.8057926835754</v>
      </c>
      <c r="CR82" s="100">
        <v>6</v>
      </c>
      <c r="CS82" s="100">
        <v>3052.7999999999993</v>
      </c>
      <c r="CT82" s="100">
        <v>8.5127077637917452</v>
      </c>
      <c r="CU82" s="100">
        <v>4331.2657102172388</v>
      </c>
    </row>
    <row r="83" spans="2:99">
      <c r="C83" s="99" t="s">
        <v>249</v>
      </c>
      <c r="D83" s="100">
        <v>10</v>
      </c>
      <c r="E83" s="100">
        <v>8604</v>
      </c>
      <c r="F83" s="100">
        <v>8</v>
      </c>
      <c r="G83" s="100">
        <v>6883.2</v>
      </c>
      <c r="H83" s="100">
        <v>8</v>
      </c>
      <c r="I83" s="100">
        <v>6883.2</v>
      </c>
      <c r="J83" s="100">
        <v>8</v>
      </c>
      <c r="K83" s="100">
        <v>6883.2</v>
      </c>
      <c r="L83" s="100">
        <v>9</v>
      </c>
      <c r="M83" s="100">
        <v>7743.5999999999995</v>
      </c>
      <c r="N83" s="100">
        <v>6</v>
      </c>
      <c r="O83" s="100">
        <v>5162.3999999999996</v>
      </c>
      <c r="P83" s="100">
        <v>9</v>
      </c>
      <c r="Q83" s="100">
        <v>7743.5999999999995</v>
      </c>
      <c r="R83" s="100">
        <v>6</v>
      </c>
      <c r="S83" s="100">
        <v>5162.3999999999996</v>
      </c>
      <c r="T83" s="100">
        <v>7</v>
      </c>
      <c r="U83" s="100">
        <v>6022.8</v>
      </c>
      <c r="V83" s="100">
        <v>9</v>
      </c>
      <c r="W83" s="100">
        <v>7743.5999999999995</v>
      </c>
      <c r="X83" s="100">
        <v>7</v>
      </c>
      <c r="Y83" s="100">
        <v>6022.8</v>
      </c>
      <c r="Z83" s="100">
        <v>7</v>
      </c>
      <c r="AA83" s="100">
        <v>6022.8</v>
      </c>
      <c r="AB83" s="100">
        <v>0</v>
      </c>
      <c r="AC83" s="100">
        <v>0</v>
      </c>
      <c r="AD83" s="100">
        <v>8</v>
      </c>
      <c r="AE83" s="100">
        <v>6883.2</v>
      </c>
      <c r="AF83" s="100">
        <v>8</v>
      </c>
      <c r="AG83" s="100">
        <v>6883.2</v>
      </c>
      <c r="AH83" s="100">
        <v>4.1805049145646196</v>
      </c>
      <c r="AI83" s="100">
        <v>3596.9064284913984</v>
      </c>
      <c r="AJ83" s="100">
        <v>0</v>
      </c>
      <c r="AK83" s="100">
        <v>0</v>
      </c>
      <c r="AL83" s="100">
        <v>5.5462917767096638</v>
      </c>
      <c r="AM83" s="100">
        <v>4772.0294446809949</v>
      </c>
      <c r="AN83" s="100">
        <v>0</v>
      </c>
      <c r="AO83" s="100">
        <v>0</v>
      </c>
      <c r="AP83" s="100">
        <v>3.1916180407466062</v>
      </c>
      <c r="AQ83" s="100">
        <v>2746.0681622583797</v>
      </c>
      <c r="AR83" s="100">
        <v>9</v>
      </c>
      <c r="AS83" s="100">
        <v>7743.5999999999995</v>
      </c>
      <c r="AT83" s="100">
        <v>2.9693714519755106</v>
      </c>
      <c r="AU83" s="100">
        <v>2554.8471972797292</v>
      </c>
      <c r="AV83" s="100">
        <v>6</v>
      </c>
      <c r="AW83" s="100">
        <v>5162.3999999999996</v>
      </c>
      <c r="AX83" s="100">
        <v>5</v>
      </c>
      <c r="AY83" s="100">
        <v>4302</v>
      </c>
      <c r="AZ83" s="100">
        <v>7</v>
      </c>
      <c r="BA83" s="100">
        <v>6022.8</v>
      </c>
      <c r="BB83" s="100">
        <v>3.6390534598721604</v>
      </c>
      <c r="BC83" s="100">
        <v>3131.0415968740067</v>
      </c>
      <c r="BD83" s="100">
        <v>6</v>
      </c>
      <c r="BE83" s="100">
        <v>5162.3999999999996</v>
      </c>
      <c r="BF83" s="100">
        <v>0</v>
      </c>
      <c r="BG83" s="100">
        <v>0</v>
      </c>
      <c r="BH83" s="100">
        <v>8</v>
      </c>
      <c r="BI83" s="100">
        <v>6883.2</v>
      </c>
      <c r="BJ83" s="100">
        <v>3.7162823855885563</v>
      </c>
      <c r="BK83" s="100">
        <v>3197.4893645603938</v>
      </c>
      <c r="BL83" s="100">
        <v>0</v>
      </c>
      <c r="BM83" s="100">
        <v>0</v>
      </c>
      <c r="BN83" s="100">
        <v>4.7032799782398431</v>
      </c>
      <c r="BO83" s="100">
        <v>4046.7020932775608</v>
      </c>
      <c r="BP83" s="100">
        <v>0</v>
      </c>
      <c r="BQ83" s="100">
        <v>0</v>
      </c>
      <c r="BR83" s="100">
        <v>3.4516027307195349</v>
      </c>
      <c r="BS83" s="100">
        <v>2969.7589895110877</v>
      </c>
      <c r="BT83" s="100">
        <v>0</v>
      </c>
      <c r="BU83" s="100">
        <v>0</v>
      </c>
      <c r="BV83" s="100">
        <v>3.2409871087680755</v>
      </c>
      <c r="BW83" s="100">
        <v>2788.5453083840521</v>
      </c>
      <c r="BX83" s="100">
        <v>9</v>
      </c>
      <c r="BY83" s="100">
        <v>7743.5999999999995</v>
      </c>
      <c r="BZ83" s="100">
        <v>5.0248781803741478</v>
      </c>
      <c r="CA83" s="100">
        <v>4323.4051863939167</v>
      </c>
      <c r="CB83" s="100">
        <v>1.0985675014250285</v>
      </c>
      <c r="CC83" s="100">
        <v>945.20747822609451</v>
      </c>
      <c r="CD83" s="100">
        <v>1.2436354959998022</v>
      </c>
      <c r="CE83" s="100">
        <v>1070.0239807582298</v>
      </c>
      <c r="CF83" s="100">
        <v>12</v>
      </c>
      <c r="CG83" s="100">
        <v>10324.799999999999</v>
      </c>
      <c r="CH83" s="100">
        <v>3.0133182421353473</v>
      </c>
      <c r="CI83" s="100">
        <v>2592.6590155332528</v>
      </c>
      <c r="CJ83" s="100">
        <v>10</v>
      </c>
      <c r="CK83" s="100">
        <v>8604</v>
      </c>
      <c r="CL83" s="100">
        <v>3.5198714921930221</v>
      </c>
      <c r="CM83" s="100">
        <v>3028.4974318828763</v>
      </c>
      <c r="CN83" s="100">
        <v>9</v>
      </c>
      <c r="CO83" s="100">
        <v>7743.5999999999995</v>
      </c>
      <c r="CP83" s="100">
        <v>6.2911181327124348</v>
      </c>
      <c r="CQ83" s="100">
        <v>5412.8780413857785</v>
      </c>
      <c r="CR83" s="100">
        <v>6</v>
      </c>
      <c r="CS83" s="100">
        <v>5162.3999999999996</v>
      </c>
      <c r="CT83" s="100">
        <v>8.5127077637917452</v>
      </c>
      <c r="CU83" s="100">
        <v>7324.3337599664173</v>
      </c>
    </row>
    <row r="84" spans="2:99">
      <c r="C84" s="99" t="s">
        <v>250</v>
      </c>
      <c r="D84" s="100">
        <v>11</v>
      </c>
      <c r="E84" s="100">
        <v>8593.1999999999989</v>
      </c>
      <c r="F84" s="100">
        <v>7</v>
      </c>
      <c r="G84" s="100">
        <v>5468.4</v>
      </c>
      <c r="H84" s="100">
        <v>8</v>
      </c>
      <c r="I84" s="100">
        <v>6249.5999999999995</v>
      </c>
      <c r="J84" s="100">
        <v>8</v>
      </c>
      <c r="K84" s="100">
        <v>6249.5999999999995</v>
      </c>
      <c r="L84" s="100">
        <v>10</v>
      </c>
      <c r="M84" s="100">
        <v>7811.9999999999991</v>
      </c>
      <c r="N84" s="100">
        <v>6</v>
      </c>
      <c r="O84" s="100">
        <v>4687.2</v>
      </c>
      <c r="P84" s="100">
        <v>8</v>
      </c>
      <c r="Q84" s="100">
        <v>6249.5999999999995</v>
      </c>
      <c r="R84" s="100">
        <v>6</v>
      </c>
      <c r="S84" s="100">
        <v>4687.2</v>
      </c>
      <c r="T84" s="100">
        <v>7</v>
      </c>
      <c r="U84" s="100">
        <v>5468.4</v>
      </c>
      <c r="V84" s="100">
        <v>9</v>
      </c>
      <c r="W84" s="100">
        <v>7030.7999999999993</v>
      </c>
      <c r="X84" s="100">
        <v>6</v>
      </c>
      <c r="Y84" s="100">
        <v>4687.2</v>
      </c>
      <c r="Z84" s="100">
        <v>7</v>
      </c>
      <c r="AA84" s="100">
        <v>5468.4</v>
      </c>
      <c r="AB84" s="100">
        <v>0</v>
      </c>
      <c r="AC84" s="100">
        <v>0</v>
      </c>
      <c r="AD84" s="100">
        <v>8</v>
      </c>
      <c r="AE84" s="100">
        <v>6249.5999999999995</v>
      </c>
      <c r="AF84" s="100">
        <v>8</v>
      </c>
      <c r="AG84" s="100">
        <v>6249.5999999999995</v>
      </c>
      <c r="AH84" s="100">
        <v>4.5985554060210809</v>
      </c>
      <c r="AI84" s="100">
        <v>3592.3914831836682</v>
      </c>
      <c r="AJ84" s="100">
        <v>0</v>
      </c>
      <c r="AK84" s="100">
        <v>0</v>
      </c>
      <c r="AL84" s="100">
        <v>5.5462917767096638</v>
      </c>
      <c r="AM84" s="100">
        <v>4332.7631359655888</v>
      </c>
      <c r="AN84" s="100">
        <v>0</v>
      </c>
      <c r="AO84" s="100">
        <v>0</v>
      </c>
      <c r="AP84" s="100">
        <v>3.1916180407466062</v>
      </c>
      <c r="AQ84" s="100">
        <v>2493.2920134312485</v>
      </c>
      <c r="AR84" s="100">
        <v>9</v>
      </c>
      <c r="AS84" s="100">
        <v>7030.7999999999993</v>
      </c>
      <c r="AT84" s="100">
        <v>3.2993016133061226</v>
      </c>
      <c r="AU84" s="100">
        <v>2577.4144203147425</v>
      </c>
      <c r="AV84" s="100">
        <v>5</v>
      </c>
      <c r="AW84" s="100">
        <v>3905.9999999999995</v>
      </c>
      <c r="AX84" s="100">
        <v>5</v>
      </c>
      <c r="AY84" s="100">
        <v>3905.9999999999995</v>
      </c>
      <c r="AZ84" s="100">
        <v>7</v>
      </c>
      <c r="BA84" s="100">
        <v>5468.4</v>
      </c>
      <c r="BB84" s="100">
        <v>2.9112427678977282</v>
      </c>
      <c r="BC84" s="100">
        <v>2274.2628502817051</v>
      </c>
      <c r="BD84" s="100">
        <v>6</v>
      </c>
      <c r="BE84" s="100">
        <v>4687.2</v>
      </c>
      <c r="BF84" s="100">
        <v>0</v>
      </c>
      <c r="BG84" s="100">
        <v>0</v>
      </c>
      <c r="BH84" s="100">
        <v>8</v>
      </c>
      <c r="BI84" s="100">
        <v>6249.5999999999995</v>
      </c>
      <c r="BJ84" s="100">
        <v>3.7162823855885563</v>
      </c>
      <c r="BK84" s="100">
        <v>2903.1597996217797</v>
      </c>
      <c r="BL84" s="100">
        <v>0</v>
      </c>
      <c r="BM84" s="100">
        <v>0</v>
      </c>
      <c r="BN84" s="100">
        <v>4.7032799782398431</v>
      </c>
      <c r="BO84" s="100">
        <v>3674.202319000965</v>
      </c>
      <c r="BP84" s="100">
        <v>0</v>
      </c>
      <c r="BQ84" s="100">
        <v>0</v>
      </c>
      <c r="BR84" s="100">
        <v>3.4516027307195349</v>
      </c>
      <c r="BS84" s="100">
        <v>2696.3920532381003</v>
      </c>
      <c r="BT84" s="100">
        <v>0</v>
      </c>
      <c r="BU84" s="100">
        <v>0</v>
      </c>
      <c r="BV84" s="100">
        <v>2.8358637201720662</v>
      </c>
      <c r="BW84" s="100">
        <v>2215.376738198418</v>
      </c>
      <c r="BX84" s="100">
        <v>8</v>
      </c>
      <c r="BY84" s="100">
        <v>6249.5999999999995</v>
      </c>
      <c r="BZ84" s="100">
        <v>5.6529879529209159</v>
      </c>
      <c r="CA84" s="100">
        <v>4416.114188821819</v>
      </c>
      <c r="CB84" s="100">
        <v>1.0985675014250285</v>
      </c>
      <c r="CC84" s="100">
        <v>858.20093211323217</v>
      </c>
      <c r="CD84" s="100">
        <v>1.4509080786664359</v>
      </c>
      <c r="CE84" s="100">
        <v>1133.4493910542196</v>
      </c>
      <c r="CF84" s="100">
        <v>10</v>
      </c>
      <c r="CG84" s="100">
        <v>7811.9999999999991</v>
      </c>
      <c r="CH84" s="100">
        <v>3.0133182421353473</v>
      </c>
      <c r="CI84" s="100">
        <v>2354.004210756133</v>
      </c>
      <c r="CJ84" s="100">
        <v>9</v>
      </c>
      <c r="CK84" s="100">
        <v>7030.7999999999993</v>
      </c>
      <c r="CL84" s="100">
        <v>2.9332262434941847</v>
      </c>
      <c r="CM84" s="100">
        <v>2291.4363414176569</v>
      </c>
      <c r="CN84" s="100">
        <v>10</v>
      </c>
      <c r="CO84" s="100">
        <v>7811.9999999999991</v>
      </c>
      <c r="CP84" s="100">
        <v>6.2911181327124348</v>
      </c>
      <c r="CQ84" s="100">
        <v>4914.6214852749536</v>
      </c>
      <c r="CR84" s="100">
        <v>6</v>
      </c>
      <c r="CS84" s="100">
        <v>4687.2</v>
      </c>
      <c r="CT84" s="100">
        <v>7.6614369874125705</v>
      </c>
      <c r="CU84" s="100">
        <v>5985.1145745667</v>
      </c>
    </row>
    <row r="85" spans="2:99">
      <c r="C85" s="99" t="s">
        <v>251</v>
      </c>
      <c r="D85" s="100">
        <v>10</v>
      </c>
      <c r="E85" s="100">
        <v>1500</v>
      </c>
      <c r="F85" s="100">
        <v>8</v>
      </c>
      <c r="G85" s="100">
        <v>1200</v>
      </c>
      <c r="H85" s="100">
        <v>8</v>
      </c>
      <c r="I85" s="100">
        <v>1200</v>
      </c>
      <c r="J85" s="100">
        <v>9</v>
      </c>
      <c r="K85" s="100">
        <v>1350</v>
      </c>
      <c r="L85" s="100">
        <v>10</v>
      </c>
      <c r="M85" s="100">
        <v>1500</v>
      </c>
      <c r="N85" s="100">
        <v>7</v>
      </c>
      <c r="O85" s="100">
        <v>1050</v>
      </c>
      <c r="P85" s="100">
        <v>9</v>
      </c>
      <c r="Q85" s="100">
        <v>1350</v>
      </c>
      <c r="R85" s="100">
        <v>6</v>
      </c>
      <c r="S85" s="100">
        <v>900</v>
      </c>
      <c r="T85" s="100">
        <v>7</v>
      </c>
      <c r="U85" s="100">
        <v>1050</v>
      </c>
      <c r="V85" s="100">
        <v>9</v>
      </c>
      <c r="W85" s="100">
        <v>1350</v>
      </c>
      <c r="X85" s="100">
        <v>7</v>
      </c>
      <c r="Y85" s="100">
        <v>1050</v>
      </c>
      <c r="Z85" s="100">
        <v>7</v>
      </c>
      <c r="AA85" s="100">
        <v>1050</v>
      </c>
      <c r="AB85" s="100">
        <v>0</v>
      </c>
      <c r="AC85" s="100">
        <v>0</v>
      </c>
      <c r="AD85" s="100">
        <v>8</v>
      </c>
      <c r="AE85" s="100">
        <v>1200</v>
      </c>
      <c r="AF85" s="100">
        <v>9</v>
      </c>
      <c r="AG85" s="100">
        <v>1350</v>
      </c>
      <c r="AH85" s="100">
        <v>4.1805049145646196</v>
      </c>
      <c r="AI85" s="100">
        <v>627.07573718469291</v>
      </c>
      <c r="AJ85" s="100">
        <v>0</v>
      </c>
      <c r="AK85" s="100">
        <v>0</v>
      </c>
      <c r="AL85" s="100">
        <v>5.5462917767096638</v>
      </c>
      <c r="AM85" s="100">
        <v>831.94376650644961</v>
      </c>
      <c r="AN85" s="100">
        <v>0</v>
      </c>
      <c r="AO85" s="100">
        <v>0</v>
      </c>
      <c r="AP85" s="100">
        <v>3.900866494245852</v>
      </c>
      <c r="AQ85" s="100">
        <v>585.12997413687776</v>
      </c>
      <c r="AR85" s="100">
        <v>8</v>
      </c>
      <c r="AS85" s="100">
        <v>1200</v>
      </c>
      <c r="AT85" s="100">
        <v>3.6292317746367355</v>
      </c>
      <c r="AU85" s="100">
        <v>544.38476619551034</v>
      </c>
      <c r="AV85" s="100">
        <v>6</v>
      </c>
      <c r="AW85" s="100">
        <v>900</v>
      </c>
      <c r="AX85" s="100">
        <v>6</v>
      </c>
      <c r="AY85" s="100">
        <v>900</v>
      </c>
      <c r="AZ85" s="100">
        <v>7</v>
      </c>
      <c r="BA85" s="100">
        <v>1050</v>
      </c>
      <c r="BB85" s="100">
        <v>4.002958805859377</v>
      </c>
      <c r="BC85" s="100">
        <v>600.44382087890654</v>
      </c>
      <c r="BD85" s="100">
        <v>6</v>
      </c>
      <c r="BE85" s="100">
        <v>900</v>
      </c>
      <c r="BF85" s="100">
        <v>0</v>
      </c>
      <c r="BG85" s="100">
        <v>0</v>
      </c>
      <c r="BH85" s="100">
        <v>9</v>
      </c>
      <c r="BI85" s="100">
        <v>1350</v>
      </c>
      <c r="BJ85" s="100">
        <v>4.5421229157193466</v>
      </c>
      <c r="BK85" s="100">
        <v>681.31843735790198</v>
      </c>
      <c r="BL85" s="100">
        <v>0</v>
      </c>
      <c r="BM85" s="100">
        <v>0</v>
      </c>
      <c r="BN85" s="100">
        <v>5.1736079760638285</v>
      </c>
      <c r="BO85" s="100">
        <v>776.04119640957424</v>
      </c>
      <c r="BP85" s="100">
        <v>0</v>
      </c>
      <c r="BQ85" s="100">
        <v>0</v>
      </c>
      <c r="BR85" s="100">
        <v>3.4516027307195349</v>
      </c>
      <c r="BS85" s="100">
        <v>517.74040960793025</v>
      </c>
      <c r="BT85" s="100">
        <v>0</v>
      </c>
      <c r="BU85" s="100">
        <v>0</v>
      </c>
      <c r="BV85" s="100">
        <v>3.6461104973640848</v>
      </c>
      <c r="BW85" s="100">
        <v>546.91657460461272</v>
      </c>
      <c r="BX85" s="100">
        <v>9</v>
      </c>
      <c r="BY85" s="100">
        <v>1350</v>
      </c>
      <c r="BZ85" s="100">
        <v>6.281097725467685</v>
      </c>
      <c r="CA85" s="100">
        <v>942.16465882015279</v>
      </c>
      <c r="CB85" s="100">
        <v>1.235888439103157</v>
      </c>
      <c r="CC85" s="100">
        <v>185.38326586547356</v>
      </c>
      <c r="CD85" s="100">
        <v>1.6581806613330694</v>
      </c>
      <c r="CE85" s="100">
        <v>248.72709919996041</v>
      </c>
      <c r="CF85" s="100">
        <v>13</v>
      </c>
      <c r="CG85" s="100">
        <v>1950</v>
      </c>
      <c r="CH85" s="100">
        <v>3.4437922767261111</v>
      </c>
      <c r="CI85" s="100">
        <v>516.56884150891665</v>
      </c>
      <c r="CJ85" s="100">
        <v>9</v>
      </c>
      <c r="CK85" s="100">
        <v>1350</v>
      </c>
      <c r="CL85" s="100">
        <v>4.106516740891859</v>
      </c>
      <c r="CM85" s="100">
        <v>615.97751113377888</v>
      </c>
      <c r="CN85" s="100">
        <v>10</v>
      </c>
      <c r="CO85" s="100">
        <v>1500</v>
      </c>
      <c r="CP85" s="100">
        <v>5.5047283661233806</v>
      </c>
      <c r="CQ85" s="100">
        <v>825.7092549185071</v>
      </c>
      <c r="CR85" s="100">
        <v>6</v>
      </c>
      <c r="CS85" s="100">
        <v>900</v>
      </c>
      <c r="CT85" s="100">
        <v>9.363978540170919</v>
      </c>
      <c r="CU85" s="100">
        <v>1404.5967810256379</v>
      </c>
    </row>
    <row r="86" spans="2:99">
      <c r="C86" s="99" t="s">
        <v>252</v>
      </c>
      <c r="D86" s="100">
        <v>11</v>
      </c>
      <c r="E86" s="100">
        <v>5940</v>
      </c>
      <c r="F86" s="100">
        <v>7</v>
      </c>
      <c r="G86" s="100">
        <v>3780</v>
      </c>
      <c r="H86" s="100">
        <v>9</v>
      </c>
      <c r="I86" s="100">
        <v>4860</v>
      </c>
      <c r="J86" s="100">
        <v>8</v>
      </c>
      <c r="K86" s="100">
        <v>4320</v>
      </c>
      <c r="L86" s="100">
        <v>10</v>
      </c>
      <c r="M86" s="100">
        <v>5400</v>
      </c>
      <c r="N86" s="100">
        <v>7</v>
      </c>
      <c r="O86" s="100">
        <v>3780</v>
      </c>
      <c r="P86" s="100">
        <v>9</v>
      </c>
      <c r="Q86" s="100">
        <v>4860</v>
      </c>
      <c r="R86" s="100">
        <v>7</v>
      </c>
      <c r="S86" s="100">
        <v>3780</v>
      </c>
      <c r="T86" s="100">
        <v>7</v>
      </c>
      <c r="U86" s="100">
        <v>3780</v>
      </c>
      <c r="V86" s="100">
        <v>8</v>
      </c>
      <c r="W86" s="100">
        <v>4320</v>
      </c>
      <c r="X86" s="100">
        <v>8</v>
      </c>
      <c r="Y86" s="100">
        <v>4320</v>
      </c>
      <c r="Z86" s="100">
        <v>7</v>
      </c>
      <c r="AA86" s="100">
        <v>3780</v>
      </c>
      <c r="AB86" s="100">
        <v>0</v>
      </c>
      <c r="AC86" s="100">
        <v>0</v>
      </c>
      <c r="AD86" s="100">
        <v>9</v>
      </c>
      <c r="AE86" s="100">
        <v>4860</v>
      </c>
      <c r="AF86" s="100">
        <v>8</v>
      </c>
      <c r="AG86" s="100">
        <v>4320</v>
      </c>
      <c r="AH86" s="100">
        <v>4.5985554060210809</v>
      </c>
      <c r="AI86" s="100">
        <v>2483.2199192513835</v>
      </c>
      <c r="AJ86" s="100">
        <v>0</v>
      </c>
      <c r="AK86" s="100">
        <v>0</v>
      </c>
      <c r="AL86" s="100">
        <v>5.5462917767096638</v>
      </c>
      <c r="AM86" s="100">
        <v>2994.9975594232183</v>
      </c>
      <c r="AN86" s="100">
        <v>0</v>
      </c>
      <c r="AO86" s="100">
        <v>0</v>
      </c>
      <c r="AP86" s="100">
        <v>3.1916180407466062</v>
      </c>
      <c r="AQ86" s="100">
        <v>1723.4737420031672</v>
      </c>
      <c r="AR86" s="100">
        <v>10</v>
      </c>
      <c r="AS86" s="100">
        <v>5400</v>
      </c>
      <c r="AT86" s="100">
        <v>3.2993016133061226</v>
      </c>
      <c r="AU86" s="100">
        <v>1781.6228711853062</v>
      </c>
      <c r="AV86" s="100">
        <v>5</v>
      </c>
      <c r="AW86" s="100">
        <v>2700</v>
      </c>
      <c r="AX86" s="100">
        <v>6</v>
      </c>
      <c r="AY86" s="100">
        <v>3240</v>
      </c>
      <c r="AZ86" s="100">
        <v>7</v>
      </c>
      <c r="BA86" s="100">
        <v>3780</v>
      </c>
      <c r="BB86" s="100">
        <v>3.6390534598721604</v>
      </c>
      <c r="BC86" s="100">
        <v>1965.0888683309665</v>
      </c>
      <c r="BD86" s="100">
        <v>6</v>
      </c>
      <c r="BE86" s="100">
        <v>3240</v>
      </c>
      <c r="BF86" s="100">
        <v>0</v>
      </c>
      <c r="BG86" s="100">
        <v>0</v>
      </c>
      <c r="BH86" s="100">
        <v>9</v>
      </c>
      <c r="BI86" s="100">
        <v>4860</v>
      </c>
      <c r="BJ86" s="100">
        <v>3.7162823855885563</v>
      </c>
      <c r="BK86" s="100">
        <v>2006.7924882178204</v>
      </c>
      <c r="BL86" s="100">
        <v>0</v>
      </c>
      <c r="BM86" s="100">
        <v>0</v>
      </c>
      <c r="BN86" s="100">
        <v>4.7032799782398431</v>
      </c>
      <c r="BO86" s="100">
        <v>2539.7711882495155</v>
      </c>
      <c r="BP86" s="100">
        <v>0</v>
      </c>
      <c r="BQ86" s="100">
        <v>0</v>
      </c>
      <c r="BR86" s="100">
        <v>3.4516027307195349</v>
      </c>
      <c r="BS86" s="100">
        <v>1863.865474588549</v>
      </c>
      <c r="BT86" s="100">
        <v>0</v>
      </c>
      <c r="BU86" s="100">
        <v>0</v>
      </c>
      <c r="BV86" s="100">
        <v>2.8358637201720662</v>
      </c>
      <c r="BW86" s="100">
        <v>1531.3664088929158</v>
      </c>
      <c r="BX86" s="100">
        <v>8</v>
      </c>
      <c r="BY86" s="100">
        <v>4320</v>
      </c>
      <c r="BZ86" s="100">
        <v>5.6529879529209159</v>
      </c>
      <c r="CA86" s="100">
        <v>3052.6134945772947</v>
      </c>
      <c r="CB86" s="100">
        <v>1.235888439103157</v>
      </c>
      <c r="CC86" s="100">
        <v>667.37975711570482</v>
      </c>
      <c r="CD86" s="100">
        <v>1.4509080786664359</v>
      </c>
      <c r="CE86" s="100">
        <v>783.49036247987533</v>
      </c>
      <c r="CF86" s="100">
        <v>11</v>
      </c>
      <c r="CG86" s="100">
        <v>5940</v>
      </c>
      <c r="CH86" s="100">
        <v>3.0133182421353473</v>
      </c>
      <c r="CI86" s="100">
        <v>1627.1918507530875</v>
      </c>
      <c r="CJ86" s="100">
        <v>10</v>
      </c>
      <c r="CK86" s="100">
        <v>5400</v>
      </c>
      <c r="CL86" s="100">
        <v>3.5198714921930221</v>
      </c>
      <c r="CM86" s="100">
        <v>1900.730605784232</v>
      </c>
      <c r="CN86" s="100">
        <v>10</v>
      </c>
      <c r="CO86" s="100">
        <v>5400</v>
      </c>
      <c r="CP86" s="100">
        <v>5.5047283661233806</v>
      </c>
      <c r="CQ86" s="100">
        <v>2972.5533177066254</v>
      </c>
      <c r="CR86" s="100">
        <v>6</v>
      </c>
      <c r="CS86" s="100">
        <v>3240</v>
      </c>
      <c r="CT86" s="100">
        <v>8.5127077637917452</v>
      </c>
      <c r="CU86" s="100">
        <v>4596.8621924475428</v>
      </c>
    </row>
    <row r="87" spans="2:99">
      <c r="B87" s="99" t="s">
        <v>131</v>
      </c>
      <c r="C87" s="99" t="s">
        <v>253</v>
      </c>
      <c r="D87" s="100">
        <v>4</v>
      </c>
      <c r="E87" s="100">
        <v>7819.2</v>
      </c>
      <c r="F87" s="100">
        <v>7</v>
      </c>
      <c r="G87" s="100">
        <v>13683.6</v>
      </c>
      <c r="H87" s="100">
        <v>7</v>
      </c>
      <c r="I87" s="100">
        <v>13683.6</v>
      </c>
      <c r="J87" s="100">
        <v>7</v>
      </c>
      <c r="K87" s="100">
        <v>13683.6</v>
      </c>
      <c r="L87" s="100">
        <v>8</v>
      </c>
      <c r="M87" s="100">
        <v>15638.4</v>
      </c>
      <c r="N87" s="100">
        <v>8</v>
      </c>
      <c r="O87" s="100">
        <v>15638.4</v>
      </c>
      <c r="P87" s="100">
        <v>9</v>
      </c>
      <c r="Q87" s="100">
        <v>17593.2</v>
      </c>
      <c r="R87" s="100">
        <v>8</v>
      </c>
      <c r="S87" s="100">
        <v>15638.4</v>
      </c>
      <c r="T87" s="100">
        <v>6</v>
      </c>
      <c r="U87" s="100">
        <v>11728.8</v>
      </c>
      <c r="V87" s="100">
        <v>10</v>
      </c>
      <c r="W87" s="100">
        <v>19548</v>
      </c>
      <c r="X87" s="100">
        <v>6</v>
      </c>
      <c r="Y87" s="100">
        <v>11728.8</v>
      </c>
      <c r="Z87" s="100">
        <v>8</v>
      </c>
      <c r="AA87" s="100">
        <v>15638.4</v>
      </c>
      <c r="AB87" s="100">
        <v>0</v>
      </c>
      <c r="AC87" s="100">
        <v>0</v>
      </c>
      <c r="AD87" s="100">
        <v>7</v>
      </c>
      <c r="AE87" s="100">
        <v>13683.6</v>
      </c>
      <c r="AF87" s="100">
        <v>5</v>
      </c>
      <c r="AG87" s="100">
        <v>9774</v>
      </c>
      <c r="AH87" s="100">
        <v>2.0902524572823098</v>
      </c>
      <c r="AI87" s="100">
        <v>4086.0255034954589</v>
      </c>
      <c r="AJ87" s="100">
        <v>0</v>
      </c>
      <c r="AK87" s="100">
        <v>0</v>
      </c>
      <c r="AL87" s="100">
        <v>4.1597188325322483</v>
      </c>
      <c r="AM87" s="100">
        <v>8131.4183738340389</v>
      </c>
      <c r="AN87" s="100">
        <v>0</v>
      </c>
      <c r="AO87" s="100">
        <v>0</v>
      </c>
      <c r="AP87" s="100">
        <v>3.5462422674962295</v>
      </c>
      <c r="AQ87" s="100">
        <v>6932.1943845016294</v>
      </c>
      <c r="AR87" s="100">
        <v>8</v>
      </c>
      <c r="AS87" s="100">
        <v>15638.4</v>
      </c>
      <c r="AT87" s="100">
        <v>2.6394412906448985</v>
      </c>
      <c r="AU87" s="100">
        <v>5159.5798349526476</v>
      </c>
      <c r="AV87" s="100">
        <v>9</v>
      </c>
      <c r="AW87" s="100">
        <v>17593.2</v>
      </c>
      <c r="AX87" s="100">
        <v>9</v>
      </c>
      <c r="AY87" s="100">
        <v>17593.2</v>
      </c>
      <c r="AZ87" s="100">
        <v>7</v>
      </c>
      <c r="BA87" s="100">
        <v>13683.6</v>
      </c>
      <c r="BB87" s="100">
        <v>2.547337421910512</v>
      </c>
      <c r="BC87" s="100">
        <v>4979.5351923506687</v>
      </c>
      <c r="BD87" s="100">
        <v>10</v>
      </c>
      <c r="BE87" s="100">
        <v>19548</v>
      </c>
      <c r="BF87" s="100">
        <v>0</v>
      </c>
      <c r="BG87" s="100">
        <v>0</v>
      </c>
      <c r="BH87" s="100">
        <v>8</v>
      </c>
      <c r="BI87" s="100">
        <v>15638.4</v>
      </c>
      <c r="BJ87" s="100">
        <v>4.1292026506539514</v>
      </c>
      <c r="BK87" s="100">
        <v>8071.7653414983442</v>
      </c>
      <c r="BL87" s="100">
        <v>0</v>
      </c>
      <c r="BM87" s="100">
        <v>0</v>
      </c>
      <c r="BN87" s="100">
        <v>2.821967986943906</v>
      </c>
      <c r="BO87" s="100">
        <v>5516.3830208779473</v>
      </c>
      <c r="BP87" s="100">
        <v>0</v>
      </c>
      <c r="BQ87" s="100">
        <v>0</v>
      </c>
      <c r="BR87" s="100">
        <v>3.8830530720594765</v>
      </c>
      <c r="BS87" s="100">
        <v>7590.5921452618641</v>
      </c>
      <c r="BT87" s="100">
        <v>0</v>
      </c>
      <c r="BU87" s="100">
        <v>0</v>
      </c>
      <c r="BV87" s="100">
        <v>3.6461104973640848</v>
      </c>
      <c r="BW87" s="100">
        <v>7127.4168002473125</v>
      </c>
      <c r="BX87" s="100">
        <v>6</v>
      </c>
      <c r="BY87" s="100">
        <v>11728.8</v>
      </c>
      <c r="BZ87" s="100">
        <v>5.6529879529209159</v>
      </c>
      <c r="CA87" s="100">
        <v>11050.460850369805</v>
      </c>
      <c r="CB87" s="100">
        <v>0.96124656374689987</v>
      </c>
      <c r="CC87" s="100">
        <v>1879.0447828124397</v>
      </c>
      <c r="CD87" s="100">
        <v>1.2436354959998022</v>
      </c>
      <c r="CE87" s="100">
        <v>2431.0586675804134</v>
      </c>
      <c r="CF87" s="100">
        <v>9</v>
      </c>
      <c r="CG87" s="100">
        <v>17593.2</v>
      </c>
      <c r="CH87" s="100">
        <v>4.7352143804984035</v>
      </c>
      <c r="CI87" s="100">
        <v>9256.3970709982787</v>
      </c>
      <c r="CJ87" s="100">
        <v>8</v>
      </c>
      <c r="CK87" s="100">
        <v>15638.4</v>
      </c>
      <c r="CL87" s="100">
        <v>5.8664524869883694</v>
      </c>
      <c r="CM87" s="100">
        <v>11467.741321564865</v>
      </c>
      <c r="CN87" s="100">
        <v>7</v>
      </c>
      <c r="CO87" s="100">
        <v>13683.6</v>
      </c>
      <c r="CP87" s="100">
        <v>4.7183385995343263</v>
      </c>
      <c r="CQ87" s="100">
        <v>9223.4082943697013</v>
      </c>
      <c r="CR87" s="100">
        <v>11</v>
      </c>
      <c r="CS87" s="100">
        <v>21502.799999999999</v>
      </c>
      <c r="CT87" s="100">
        <v>6.8101662110333958</v>
      </c>
      <c r="CU87" s="100">
        <v>13312.512909328081</v>
      </c>
    </row>
    <row r="88" spans="2:99">
      <c r="C88" s="99" t="s">
        <v>254</v>
      </c>
      <c r="D88" s="100">
        <v>5</v>
      </c>
      <c r="E88" s="100">
        <v>9462</v>
      </c>
      <c r="F88" s="100">
        <v>8</v>
      </c>
      <c r="G88" s="100">
        <v>15139.199999999999</v>
      </c>
      <c r="H88" s="100">
        <v>8</v>
      </c>
      <c r="I88" s="100">
        <v>15139.199999999999</v>
      </c>
      <c r="J88" s="100">
        <v>8</v>
      </c>
      <c r="K88" s="100">
        <v>15139.199999999999</v>
      </c>
      <c r="L88" s="100">
        <v>9</v>
      </c>
      <c r="M88" s="100">
        <v>17031.599999999999</v>
      </c>
      <c r="N88" s="100">
        <v>9</v>
      </c>
      <c r="O88" s="100">
        <v>17031.599999999999</v>
      </c>
      <c r="P88" s="100">
        <v>9</v>
      </c>
      <c r="Q88" s="100">
        <v>17031.599999999999</v>
      </c>
      <c r="R88" s="100">
        <v>8</v>
      </c>
      <c r="S88" s="100">
        <v>15139.199999999999</v>
      </c>
      <c r="T88" s="100">
        <v>7</v>
      </c>
      <c r="U88" s="100">
        <v>13246.8</v>
      </c>
      <c r="V88" s="100">
        <v>10</v>
      </c>
      <c r="W88" s="100">
        <v>18924</v>
      </c>
      <c r="X88" s="100">
        <v>6</v>
      </c>
      <c r="Y88" s="100">
        <v>11354.4</v>
      </c>
      <c r="Z88" s="100">
        <v>7</v>
      </c>
      <c r="AA88" s="100">
        <v>13246.8</v>
      </c>
      <c r="AB88" s="100">
        <v>0</v>
      </c>
      <c r="AC88" s="100">
        <v>0</v>
      </c>
      <c r="AD88" s="100">
        <v>7</v>
      </c>
      <c r="AE88" s="100">
        <v>13246.8</v>
      </c>
      <c r="AF88" s="100">
        <v>6</v>
      </c>
      <c r="AG88" s="100">
        <v>11354.4</v>
      </c>
      <c r="AH88" s="100">
        <v>2.5083029487387711</v>
      </c>
      <c r="AI88" s="100">
        <v>4746.71250019325</v>
      </c>
      <c r="AJ88" s="100">
        <v>0</v>
      </c>
      <c r="AK88" s="100">
        <v>0</v>
      </c>
      <c r="AL88" s="100">
        <v>4.1597188325322483</v>
      </c>
      <c r="AM88" s="100">
        <v>7871.8519186840258</v>
      </c>
      <c r="AN88" s="100">
        <v>0</v>
      </c>
      <c r="AO88" s="100">
        <v>0</v>
      </c>
      <c r="AP88" s="100">
        <v>3.1916180407466062</v>
      </c>
      <c r="AQ88" s="100">
        <v>6039.8179803088769</v>
      </c>
      <c r="AR88" s="100">
        <v>8</v>
      </c>
      <c r="AS88" s="100">
        <v>15139.199999999999</v>
      </c>
      <c r="AT88" s="100">
        <v>2.6394412906448985</v>
      </c>
      <c r="AU88" s="100">
        <v>4994.8786984164053</v>
      </c>
      <c r="AV88" s="100">
        <v>8</v>
      </c>
      <c r="AW88" s="100">
        <v>15139.199999999999</v>
      </c>
      <c r="AX88" s="100">
        <v>8</v>
      </c>
      <c r="AY88" s="100">
        <v>15139.199999999999</v>
      </c>
      <c r="AZ88" s="100">
        <v>7</v>
      </c>
      <c r="BA88" s="100">
        <v>13246.8</v>
      </c>
      <c r="BB88" s="100">
        <v>2.9112427678977282</v>
      </c>
      <c r="BC88" s="100">
        <v>5509.2358139696607</v>
      </c>
      <c r="BD88" s="100">
        <v>9</v>
      </c>
      <c r="BE88" s="100">
        <v>17031.599999999999</v>
      </c>
      <c r="BF88" s="100">
        <v>0</v>
      </c>
      <c r="BG88" s="100">
        <v>0</v>
      </c>
      <c r="BH88" s="100">
        <v>8</v>
      </c>
      <c r="BI88" s="100">
        <v>15139.199999999999</v>
      </c>
      <c r="BJ88" s="100">
        <v>4.1292026506539514</v>
      </c>
      <c r="BK88" s="100">
        <v>7814.1030960975368</v>
      </c>
      <c r="BL88" s="100">
        <v>0</v>
      </c>
      <c r="BM88" s="100">
        <v>0</v>
      </c>
      <c r="BN88" s="100">
        <v>2.821967986943906</v>
      </c>
      <c r="BO88" s="100">
        <v>5340.2922184926474</v>
      </c>
      <c r="BP88" s="100">
        <v>0</v>
      </c>
      <c r="BQ88" s="100">
        <v>0</v>
      </c>
      <c r="BR88" s="100">
        <v>4.3145034133994189</v>
      </c>
      <c r="BS88" s="100">
        <v>8164.7662595170596</v>
      </c>
      <c r="BT88" s="100">
        <v>0</v>
      </c>
      <c r="BU88" s="100">
        <v>0</v>
      </c>
      <c r="BV88" s="100">
        <v>3.6461104973640848</v>
      </c>
      <c r="BW88" s="100">
        <v>6899.8995052117934</v>
      </c>
      <c r="BX88" s="100">
        <v>6</v>
      </c>
      <c r="BY88" s="100">
        <v>11354.4</v>
      </c>
      <c r="BZ88" s="100">
        <v>5.0248781803741478</v>
      </c>
      <c r="CA88" s="100">
        <v>9509.079468540036</v>
      </c>
      <c r="CB88" s="100">
        <v>1.0985675014250285</v>
      </c>
      <c r="CC88" s="100">
        <v>2078.9291396967237</v>
      </c>
      <c r="CD88" s="100">
        <v>1.2436354959998022</v>
      </c>
      <c r="CE88" s="100">
        <v>2353.4558126300253</v>
      </c>
      <c r="CF88" s="100">
        <v>9</v>
      </c>
      <c r="CG88" s="100">
        <v>17031.599999999999</v>
      </c>
      <c r="CH88" s="100">
        <v>4.3047403459076392</v>
      </c>
      <c r="CI88" s="100">
        <v>8146.2906305956158</v>
      </c>
      <c r="CJ88" s="100">
        <v>7</v>
      </c>
      <c r="CK88" s="100">
        <v>13246.8</v>
      </c>
      <c r="CL88" s="100">
        <v>5.8664524869883694</v>
      </c>
      <c r="CM88" s="100">
        <v>11101.674686376789</v>
      </c>
      <c r="CN88" s="100">
        <v>7</v>
      </c>
      <c r="CO88" s="100">
        <v>13246.8</v>
      </c>
      <c r="CP88" s="100">
        <v>5.5047283661233806</v>
      </c>
      <c r="CQ88" s="100">
        <v>10417.147960051885</v>
      </c>
      <c r="CR88" s="100">
        <v>11</v>
      </c>
      <c r="CS88" s="100">
        <v>20816.399999999998</v>
      </c>
      <c r="CT88" s="100">
        <v>6.8101662110333958</v>
      </c>
      <c r="CU88" s="100">
        <v>12887.558537759598</v>
      </c>
    </row>
    <row r="89" spans="2:99">
      <c r="C89" s="99" t="s">
        <v>255</v>
      </c>
      <c r="D89" s="100">
        <v>5</v>
      </c>
      <c r="E89" s="100">
        <v>11988</v>
      </c>
      <c r="F89" s="100">
        <v>7</v>
      </c>
      <c r="G89" s="100">
        <v>16783.2</v>
      </c>
      <c r="H89" s="100">
        <v>7</v>
      </c>
      <c r="I89" s="100">
        <v>16783.2</v>
      </c>
      <c r="J89" s="100">
        <v>8</v>
      </c>
      <c r="K89" s="100">
        <v>19180.8</v>
      </c>
      <c r="L89" s="100">
        <v>8</v>
      </c>
      <c r="M89" s="100">
        <v>19180.8</v>
      </c>
      <c r="N89" s="100">
        <v>8</v>
      </c>
      <c r="O89" s="100">
        <v>19180.8</v>
      </c>
      <c r="P89" s="100">
        <v>9</v>
      </c>
      <c r="Q89" s="100">
        <v>21578.399999999998</v>
      </c>
      <c r="R89" s="100">
        <v>9</v>
      </c>
      <c r="S89" s="100">
        <v>21578.399999999998</v>
      </c>
      <c r="T89" s="100">
        <v>6</v>
      </c>
      <c r="U89" s="100">
        <v>14385.599999999999</v>
      </c>
      <c r="V89" s="100">
        <v>9</v>
      </c>
      <c r="W89" s="100">
        <v>21578.399999999998</v>
      </c>
      <c r="X89" s="100">
        <v>5</v>
      </c>
      <c r="Y89" s="100">
        <v>11988</v>
      </c>
      <c r="Z89" s="100">
        <v>7</v>
      </c>
      <c r="AA89" s="100">
        <v>16783.2</v>
      </c>
      <c r="AB89" s="100">
        <v>0</v>
      </c>
      <c r="AC89" s="100">
        <v>0</v>
      </c>
      <c r="AD89" s="100">
        <v>7</v>
      </c>
      <c r="AE89" s="100">
        <v>16783.2</v>
      </c>
      <c r="AF89" s="100">
        <v>6</v>
      </c>
      <c r="AG89" s="100">
        <v>14385.599999999999</v>
      </c>
      <c r="AH89" s="100">
        <v>2.0902524572823098</v>
      </c>
      <c r="AI89" s="100">
        <v>5011.5892915800659</v>
      </c>
      <c r="AJ89" s="100">
        <v>0</v>
      </c>
      <c r="AK89" s="100">
        <v>0</v>
      </c>
      <c r="AL89" s="100">
        <v>4.1597188325322483</v>
      </c>
      <c r="AM89" s="100">
        <v>9973.3418728793185</v>
      </c>
      <c r="AN89" s="100">
        <v>0</v>
      </c>
      <c r="AO89" s="100">
        <v>0</v>
      </c>
      <c r="AP89" s="100">
        <v>3.1916180407466062</v>
      </c>
      <c r="AQ89" s="100">
        <v>7652.223414494063</v>
      </c>
      <c r="AR89" s="100">
        <v>8</v>
      </c>
      <c r="AS89" s="100">
        <v>19180.8</v>
      </c>
      <c r="AT89" s="100">
        <v>2.6394412906448985</v>
      </c>
      <c r="AU89" s="100">
        <v>6328.3244384502086</v>
      </c>
      <c r="AV89" s="100">
        <v>9</v>
      </c>
      <c r="AW89" s="100">
        <v>21578.399999999998</v>
      </c>
      <c r="AX89" s="100">
        <v>9</v>
      </c>
      <c r="AY89" s="100">
        <v>21578.399999999998</v>
      </c>
      <c r="AZ89" s="100">
        <v>8</v>
      </c>
      <c r="BA89" s="100">
        <v>19180.8</v>
      </c>
      <c r="BB89" s="100">
        <v>2.547337421910512</v>
      </c>
      <c r="BC89" s="100">
        <v>6107.4962027726433</v>
      </c>
      <c r="BD89" s="100">
        <v>9</v>
      </c>
      <c r="BE89" s="100">
        <v>21578.399999999998</v>
      </c>
      <c r="BF89" s="100">
        <v>0</v>
      </c>
      <c r="BG89" s="100">
        <v>0</v>
      </c>
      <c r="BH89" s="100">
        <v>8</v>
      </c>
      <c r="BI89" s="100">
        <v>19180.8</v>
      </c>
      <c r="BJ89" s="100">
        <v>4.1292026506539514</v>
      </c>
      <c r="BK89" s="100">
        <v>9900.1762752079139</v>
      </c>
      <c r="BL89" s="100">
        <v>0</v>
      </c>
      <c r="BM89" s="100">
        <v>0</v>
      </c>
      <c r="BN89" s="100">
        <v>2.3516399891199216</v>
      </c>
      <c r="BO89" s="100">
        <v>5638.2920379139241</v>
      </c>
      <c r="BP89" s="100">
        <v>0</v>
      </c>
      <c r="BQ89" s="100">
        <v>0</v>
      </c>
      <c r="BR89" s="100">
        <v>3.8830530720594765</v>
      </c>
      <c r="BS89" s="100">
        <v>9310.0080455698007</v>
      </c>
      <c r="BT89" s="100">
        <v>0</v>
      </c>
      <c r="BU89" s="100">
        <v>0</v>
      </c>
      <c r="BV89" s="100">
        <v>3.6461104973640848</v>
      </c>
      <c r="BW89" s="100">
        <v>8741.9145284801289</v>
      </c>
      <c r="BX89" s="100">
        <v>6</v>
      </c>
      <c r="BY89" s="100">
        <v>14385.599999999999</v>
      </c>
      <c r="BZ89" s="100">
        <v>5.0248781803741478</v>
      </c>
      <c r="CA89" s="100">
        <v>12047.647925265057</v>
      </c>
      <c r="CB89" s="100">
        <v>0.96124656374689987</v>
      </c>
      <c r="CC89" s="100">
        <v>2304.6847612395673</v>
      </c>
      <c r="CD89" s="100">
        <v>1.2436354959998022</v>
      </c>
      <c r="CE89" s="100">
        <v>2981.7404652091254</v>
      </c>
      <c r="CF89" s="100">
        <v>8</v>
      </c>
      <c r="CG89" s="100">
        <v>19180.8</v>
      </c>
      <c r="CH89" s="100">
        <v>4.3047403459076392</v>
      </c>
      <c r="CI89" s="100">
        <v>10321.045453348155</v>
      </c>
      <c r="CJ89" s="100">
        <v>7</v>
      </c>
      <c r="CK89" s="100">
        <v>16783.2</v>
      </c>
      <c r="CL89" s="100">
        <v>4.6931619895906955</v>
      </c>
      <c r="CM89" s="100">
        <v>11252.325186242651</v>
      </c>
      <c r="CN89" s="100">
        <v>6</v>
      </c>
      <c r="CO89" s="100">
        <v>14385.599999999999</v>
      </c>
      <c r="CP89" s="100">
        <v>4.7183385995343263</v>
      </c>
      <c r="CQ89" s="100">
        <v>11312.6886262435</v>
      </c>
      <c r="CR89" s="100">
        <v>11</v>
      </c>
      <c r="CS89" s="100">
        <v>26373.599999999999</v>
      </c>
      <c r="CT89" s="100">
        <v>6.8101662110333958</v>
      </c>
      <c r="CU89" s="100">
        <v>16328.05450757367</v>
      </c>
    </row>
    <row r="90" spans="2:99">
      <c r="C90" s="99" t="s">
        <v>256</v>
      </c>
      <c r="D90" s="100">
        <v>4</v>
      </c>
      <c r="E90" s="100">
        <v>8788.7999999999993</v>
      </c>
      <c r="F90" s="100">
        <v>8</v>
      </c>
      <c r="G90" s="100">
        <v>17577.599999999999</v>
      </c>
      <c r="H90" s="100">
        <v>7</v>
      </c>
      <c r="I90" s="100">
        <v>15380.399999999998</v>
      </c>
      <c r="J90" s="100">
        <v>8</v>
      </c>
      <c r="K90" s="100">
        <v>17577.599999999999</v>
      </c>
      <c r="L90" s="100">
        <v>8</v>
      </c>
      <c r="M90" s="100">
        <v>17577.599999999999</v>
      </c>
      <c r="N90" s="100">
        <v>7</v>
      </c>
      <c r="O90" s="100">
        <v>15380.399999999998</v>
      </c>
      <c r="P90" s="100">
        <v>8</v>
      </c>
      <c r="Q90" s="100">
        <v>17577.599999999999</v>
      </c>
      <c r="R90" s="100">
        <v>9</v>
      </c>
      <c r="S90" s="100">
        <v>19774.8</v>
      </c>
      <c r="T90" s="100">
        <v>7</v>
      </c>
      <c r="U90" s="100">
        <v>15380.399999999998</v>
      </c>
      <c r="V90" s="100">
        <v>9</v>
      </c>
      <c r="W90" s="100">
        <v>19774.8</v>
      </c>
      <c r="X90" s="100">
        <v>5</v>
      </c>
      <c r="Y90" s="100">
        <v>10986</v>
      </c>
      <c r="Z90" s="100">
        <v>8</v>
      </c>
      <c r="AA90" s="100">
        <v>17577.599999999999</v>
      </c>
      <c r="AB90" s="100">
        <v>0</v>
      </c>
      <c r="AC90" s="100">
        <v>0</v>
      </c>
      <c r="AD90" s="100">
        <v>7</v>
      </c>
      <c r="AE90" s="100">
        <v>15380.399999999998</v>
      </c>
      <c r="AF90" s="100">
        <v>5</v>
      </c>
      <c r="AG90" s="100">
        <v>10986</v>
      </c>
      <c r="AH90" s="100">
        <v>2.5083029487387711</v>
      </c>
      <c r="AI90" s="100">
        <v>5511.2432389688274</v>
      </c>
      <c r="AJ90" s="100">
        <v>0</v>
      </c>
      <c r="AK90" s="100">
        <v>0</v>
      </c>
      <c r="AL90" s="100">
        <v>4.1597188325322483</v>
      </c>
      <c r="AM90" s="100">
        <v>9139.7342188398543</v>
      </c>
      <c r="AN90" s="100">
        <v>0</v>
      </c>
      <c r="AO90" s="100">
        <v>0</v>
      </c>
      <c r="AP90" s="100">
        <v>3.1916180407466062</v>
      </c>
      <c r="AQ90" s="100">
        <v>7012.6231591284422</v>
      </c>
      <c r="AR90" s="100">
        <v>7</v>
      </c>
      <c r="AS90" s="100">
        <v>15380.399999999998</v>
      </c>
      <c r="AT90" s="100">
        <v>2.6394412906448985</v>
      </c>
      <c r="AU90" s="100">
        <v>5799.3804038049702</v>
      </c>
      <c r="AV90" s="100">
        <v>9</v>
      </c>
      <c r="AW90" s="100">
        <v>19774.8</v>
      </c>
      <c r="AX90" s="100">
        <v>8</v>
      </c>
      <c r="AY90" s="100">
        <v>17577.599999999999</v>
      </c>
      <c r="AZ90" s="100">
        <v>7</v>
      </c>
      <c r="BA90" s="100">
        <v>15380.399999999998</v>
      </c>
      <c r="BB90" s="100">
        <v>2.547337421910512</v>
      </c>
      <c r="BC90" s="100">
        <v>5597.0097834217768</v>
      </c>
      <c r="BD90" s="100">
        <v>10</v>
      </c>
      <c r="BE90" s="100">
        <v>21972</v>
      </c>
      <c r="BF90" s="100">
        <v>0</v>
      </c>
      <c r="BG90" s="100">
        <v>0</v>
      </c>
      <c r="BH90" s="100">
        <v>9</v>
      </c>
      <c r="BI90" s="100">
        <v>19774.8</v>
      </c>
      <c r="BJ90" s="100">
        <v>4.1292026506539514</v>
      </c>
      <c r="BK90" s="100">
        <v>9072.6840640168612</v>
      </c>
      <c r="BL90" s="100">
        <v>0</v>
      </c>
      <c r="BM90" s="100">
        <v>0</v>
      </c>
      <c r="BN90" s="100">
        <v>2.3516399891199216</v>
      </c>
      <c r="BO90" s="100">
        <v>5167.023384094291</v>
      </c>
      <c r="BP90" s="100">
        <v>0</v>
      </c>
      <c r="BQ90" s="100">
        <v>0</v>
      </c>
      <c r="BR90" s="100">
        <v>3.8830530720594765</v>
      </c>
      <c r="BS90" s="100">
        <v>8531.8442099290805</v>
      </c>
      <c r="BT90" s="100">
        <v>0</v>
      </c>
      <c r="BU90" s="100">
        <v>0</v>
      </c>
      <c r="BV90" s="100">
        <v>3.2409871087680755</v>
      </c>
      <c r="BW90" s="100">
        <v>7121.0968753852148</v>
      </c>
      <c r="BX90" s="100">
        <v>6</v>
      </c>
      <c r="BY90" s="100">
        <v>13183.199999999999</v>
      </c>
      <c r="BZ90" s="100">
        <v>4.3967684078273797</v>
      </c>
      <c r="CA90" s="100">
        <v>9660.579545678318</v>
      </c>
      <c r="CB90" s="100">
        <v>0.96124656374689987</v>
      </c>
      <c r="CC90" s="100">
        <v>2112.0509498646884</v>
      </c>
      <c r="CD90" s="100">
        <v>1.2436354959998022</v>
      </c>
      <c r="CE90" s="100">
        <v>2732.5159118107649</v>
      </c>
      <c r="CF90" s="100">
        <v>8</v>
      </c>
      <c r="CG90" s="100">
        <v>17577.599999999999</v>
      </c>
      <c r="CH90" s="100">
        <v>4.3047403459076392</v>
      </c>
      <c r="CI90" s="100">
        <v>9458.375488028265</v>
      </c>
      <c r="CJ90" s="100">
        <v>7</v>
      </c>
      <c r="CK90" s="100">
        <v>15380.399999999998</v>
      </c>
      <c r="CL90" s="100">
        <v>5.2798072382895329</v>
      </c>
      <c r="CM90" s="100">
        <v>11600.792463969761</v>
      </c>
      <c r="CN90" s="100">
        <v>7</v>
      </c>
      <c r="CO90" s="100">
        <v>15380.399999999998</v>
      </c>
      <c r="CP90" s="100">
        <v>4.7183385995343263</v>
      </c>
      <c r="CQ90" s="100">
        <v>10367.133570896822</v>
      </c>
      <c r="CR90" s="100">
        <v>11</v>
      </c>
      <c r="CS90" s="100">
        <v>24169.199999999997</v>
      </c>
      <c r="CT90" s="100">
        <v>6.8101662110333958</v>
      </c>
      <c r="CU90" s="100">
        <v>14963.297198882576</v>
      </c>
    </row>
    <row r="91" spans="2:99">
      <c r="C91" s="99" t="s">
        <v>257</v>
      </c>
      <c r="D91" s="100">
        <v>4</v>
      </c>
      <c r="E91" s="100">
        <v>9187.1999999999989</v>
      </c>
      <c r="F91" s="100">
        <v>7</v>
      </c>
      <c r="G91" s="100">
        <v>16077.599999999999</v>
      </c>
      <c r="H91" s="100">
        <v>8</v>
      </c>
      <c r="I91" s="100">
        <v>18374.399999999998</v>
      </c>
      <c r="J91" s="100">
        <v>7</v>
      </c>
      <c r="K91" s="100">
        <v>16077.599999999999</v>
      </c>
      <c r="L91" s="100">
        <v>9</v>
      </c>
      <c r="M91" s="100">
        <v>20671.199999999997</v>
      </c>
      <c r="N91" s="100">
        <v>8</v>
      </c>
      <c r="O91" s="100">
        <v>18374.399999999998</v>
      </c>
      <c r="P91" s="100">
        <v>9</v>
      </c>
      <c r="Q91" s="100">
        <v>20671.199999999997</v>
      </c>
      <c r="R91" s="100">
        <v>9</v>
      </c>
      <c r="S91" s="100">
        <v>20671.199999999997</v>
      </c>
      <c r="T91" s="100">
        <v>6</v>
      </c>
      <c r="U91" s="100">
        <v>13780.8</v>
      </c>
      <c r="V91" s="100">
        <v>10</v>
      </c>
      <c r="W91" s="100">
        <v>22967.999999999996</v>
      </c>
      <c r="X91" s="100">
        <v>6</v>
      </c>
      <c r="Y91" s="100">
        <v>13780.8</v>
      </c>
      <c r="Z91" s="100">
        <v>8</v>
      </c>
      <c r="AA91" s="100">
        <v>18374.399999999998</v>
      </c>
      <c r="AB91" s="100">
        <v>0</v>
      </c>
      <c r="AC91" s="100">
        <v>0</v>
      </c>
      <c r="AD91" s="100">
        <v>8</v>
      </c>
      <c r="AE91" s="100">
        <v>18374.399999999998</v>
      </c>
      <c r="AF91" s="100">
        <v>6</v>
      </c>
      <c r="AG91" s="100">
        <v>13780.8</v>
      </c>
      <c r="AH91" s="100">
        <v>2.5083029487387711</v>
      </c>
      <c r="AI91" s="100">
        <v>5761.0702126632086</v>
      </c>
      <c r="AJ91" s="100">
        <v>0</v>
      </c>
      <c r="AK91" s="100">
        <v>0</v>
      </c>
      <c r="AL91" s="100">
        <v>4.8530053046209565</v>
      </c>
      <c r="AM91" s="100">
        <v>11146.382583653411</v>
      </c>
      <c r="AN91" s="100">
        <v>0</v>
      </c>
      <c r="AO91" s="100">
        <v>0</v>
      </c>
      <c r="AP91" s="100">
        <v>3.1916180407466062</v>
      </c>
      <c r="AQ91" s="100">
        <v>7330.5083159868045</v>
      </c>
      <c r="AR91" s="100">
        <v>8</v>
      </c>
      <c r="AS91" s="100">
        <v>18374.399999999998</v>
      </c>
      <c r="AT91" s="100">
        <v>2.309511129314286</v>
      </c>
      <c r="AU91" s="100">
        <v>5304.4851618090515</v>
      </c>
      <c r="AV91" s="100">
        <v>9</v>
      </c>
      <c r="AW91" s="100">
        <v>20671.199999999997</v>
      </c>
      <c r="AX91" s="100">
        <v>9</v>
      </c>
      <c r="AY91" s="100">
        <v>20671.199999999997</v>
      </c>
      <c r="AZ91" s="100">
        <v>7</v>
      </c>
      <c r="BA91" s="100">
        <v>16077.599999999999</v>
      </c>
      <c r="BB91" s="100">
        <v>2.547337421910512</v>
      </c>
      <c r="BC91" s="100">
        <v>5850.724590644063</v>
      </c>
      <c r="BD91" s="100">
        <v>9</v>
      </c>
      <c r="BE91" s="100">
        <v>20671.199999999997</v>
      </c>
      <c r="BF91" s="100">
        <v>0</v>
      </c>
      <c r="BG91" s="100">
        <v>0</v>
      </c>
      <c r="BH91" s="100">
        <v>8</v>
      </c>
      <c r="BI91" s="100">
        <v>18374.399999999998</v>
      </c>
      <c r="BJ91" s="100">
        <v>3.7162823855885563</v>
      </c>
      <c r="BK91" s="100">
        <v>8535.5573832197952</v>
      </c>
      <c r="BL91" s="100">
        <v>0</v>
      </c>
      <c r="BM91" s="100">
        <v>0</v>
      </c>
      <c r="BN91" s="100">
        <v>2.821967986943906</v>
      </c>
      <c r="BO91" s="100">
        <v>6481.4960724127623</v>
      </c>
      <c r="BP91" s="100">
        <v>0</v>
      </c>
      <c r="BQ91" s="100">
        <v>0</v>
      </c>
      <c r="BR91" s="100">
        <v>3.8830530720594765</v>
      </c>
      <c r="BS91" s="100">
        <v>8918.5962959062053</v>
      </c>
      <c r="BT91" s="100">
        <v>0</v>
      </c>
      <c r="BU91" s="100">
        <v>0</v>
      </c>
      <c r="BV91" s="100">
        <v>3.6461104973640848</v>
      </c>
      <c r="BW91" s="100">
        <v>8374.3865903458282</v>
      </c>
      <c r="BX91" s="100">
        <v>7</v>
      </c>
      <c r="BY91" s="100">
        <v>16077.599999999999</v>
      </c>
      <c r="BZ91" s="100">
        <v>5.0248781803741478</v>
      </c>
      <c r="CA91" s="100">
        <v>11541.140204683341</v>
      </c>
      <c r="CB91" s="100">
        <v>1.0985675014250285</v>
      </c>
      <c r="CC91" s="100">
        <v>2523.1898372730052</v>
      </c>
      <c r="CD91" s="100">
        <v>1.0363629133331684</v>
      </c>
      <c r="CE91" s="100">
        <v>2380.3183393436211</v>
      </c>
      <c r="CF91" s="100">
        <v>9</v>
      </c>
      <c r="CG91" s="100">
        <v>20671.199999999997</v>
      </c>
      <c r="CH91" s="100">
        <v>4.3047403459076392</v>
      </c>
      <c r="CI91" s="100">
        <v>9887.1276264806638</v>
      </c>
      <c r="CJ91" s="100">
        <v>7</v>
      </c>
      <c r="CK91" s="100">
        <v>16077.599999999999</v>
      </c>
      <c r="CL91" s="100">
        <v>4.6931619895906955</v>
      </c>
      <c r="CM91" s="100">
        <v>10779.254457691908</v>
      </c>
      <c r="CN91" s="100">
        <v>7</v>
      </c>
      <c r="CO91" s="100">
        <v>16077.599999999999</v>
      </c>
      <c r="CP91" s="100">
        <v>5.5047283661233806</v>
      </c>
      <c r="CQ91" s="100">
        <v>12643.260111312178</v>
      </c>
      <c r="CR91" s="100">
        <v>10</v>
      </c>
      <c r="CS91" s="100">
        <v>22967.999999999996</v>
      </c>
      <c r="CT91" s="100">
        <v>7.6614369874125705</v>
      </c>
      <c r="CU91" s="100">
        <v>17596.78847268919</v>
      </c>
    </row>
    <row r="92" spans="2:99">
      <c r="C92" s="99" t="s">
        <v>258</v>
      </c>
      <c r="D92" s="100">
        <v>5</v>
      </c>
      <c r="E92" s="100">
        <v>7104</v>
      </c>
      <c r="F92" s="100">
        <v>9</v>
      </c>
      <c r="G92" s="100">
        <v>12787.199999999999</v>
      </c>
      <c r="H92" s="100">
        <v>7</v>
      </c>
      <c r="I92" s="100">
        <v>9945.6</v>
      </c>
      <c r="J92" s="100">
        <v>7</v>
      </c>
      <c r="K92" s="100">
        <v>9945.6</v>
      </c>
      <c r="L92" s="100">
        <v>9</v>
      </c>
      <c r="M92" s="100">
        <v>12787.199999999999</v>
      </c>
      <c r="N92" s="100">
        <v>9</v>
      </c>
      <c r="O92" s="100">
        <v>12787.199999999999</v>
      </c>
      <c r="P92" s="100">
        <v>8</v>
      </c>
      <c r="Q92" s="100">
        <v>11366.4</v>
      </c>
      <c r="R92" s="100">
        <v>9</v>
      </c>
      <c r="S92" s="100">
        <v>12787.199999999999</v>
      </c>
      <c r="T92" s="100">
        <v>6</v>
      </c>
      <c r="U92" s="100">
        <v>8524.7999999999993</v>
      </c>
      <c r="V92" s="100">
        <v>11</v>
      </c>
      <c r="W92" s="100">
        <v>15628.8</v>
      </c>
      <c r="X92" s="100">
        <v>6</v>
      </c>
      <c r="Y92" s="100">
        <v>8524.7999999999993</v>
      </c>
      <c r="Z92" s="100">
        <v>8</v>
      </c>
      <c r="AA92" s="100">
        <v>11366.4</v>
      </c>
      <c r="AB92" s="100">
        <v>0</v>
      </c>
      <c r="AC92" s="100">
        <v>0</v>
      </c>
      <c r="AD92" s="100">
        <v>8</v>
      </c>
      <c r="AE92" s="100">
        <v>11366.4</v>
      </c>
      <c r="AF92" s="100">
        <v>6</v>
      </c>
      <c r="AG92" s="100">
        <v>8524.7999999999993</v>
      </c>
      <c r="AH92" s="100">
        <v>2.0902524572823098</v>
      </c>
      <c r="AI92" s="100">
        <v>2969.8306913067058</v>
      </c>
      <c r="AJ92" s="100">
        <v>0</v>
      </c>
      <c r="AK92" s="100">
        <v>0</v>
      </c>
      <c r="AL92" s="100">
        <v>4.1597188325322483</v>
      </c>
      <c r="AM92" s="100">
        <v>5910.1285172618182</v>
      </c>
      <c r="AN92" s="100">
        <v>0</v>
      </c>
      <c r="AO92" s="100">
        <v>0</v>
      </c>
      <c r="AP92" s="100">
        <v>3.5462422674962295</v>
      </c>
      <c r="AQ92" s="100">
        <v>5038.5010136586425</v>
      </c>
      <c r="AR92" s="100">
        <v>9</v>
      </c>
      <c r="AS92" s="100">
        <v>12787.199999999999</v>
      </c>
      <c r="AT92" s="100">
        <v>2.309511129314286</v>
      </c>
      <c r="AU92" s="100">
        <v>3281.3534125297374</v>
      </c>
      <c r="AV92" s="100">
        <v>9</v>
      </c>
      <c r="AW92" s="100">
        <v>12787.199999999999</v>
      </c>
      <c r="AX92" s="100">
        <v>9</v>
      </c>
      <c r="AY92" s="100">
        <v>12787.199999999999</v>
      </c>
      <c r="AZ92" s="100">
        <v>8</v>
      </c>
      <c r="BA92" s="100">
        <v>11366.4</v>
      </c>
      <c r="BB92" s="100">
        <v>2.9112427678977282</v>
      </c>
      <c r="BC92" s="100">
        <v>4136.2937246290921</v>
      </c>
      <c r="BD92" s="100">
        <v>10</v>
      </c>
      <c r="BE92" s="100">
        <v>14208</v>
      </c>
      <c r="BF92" s="100">
        <v>0</v>
      </c>
      <c r="BG92" s="100">
        <v>0</v>
      </c>
      <c r="BH92" s="100">
        <v>8</v>
      </c>
      <c r="BI92" s="100">
        <v>11366.4</v>
      </c>
      <c r="BJ92" s="100">
        <v>4.1292026506539514</v>
      </c>
      <c r="BK92" s="100">
        <v>5866.7711260491342</v>
      </c>
      <c r="BL92" s="100">
        <v>0</v>
      </c>
      <c r="BM92" s="100">
        <v>0</v>
      </c>
      <c r="BN92" s="100">
        <v>2.821967986943906</v>
      </c>
      <c r="BO92" s="100">
        <v>4009.4521158499015</v>
      </c>
      <c r="BP92" s="100">
        <v>0</v>
      </c>
      <c r="BQ92" s="100">
        <v>0</v>
      </c>
      <c r="BR92" s="100">
        <v>4.3145034133994189</v>
      </c>
      <c r="BS92" s="100">
        <v>6130.0464497578942</v>
      </c>
      <c r="BT92" s="100">
        <v>0</v>
      </c>
      <c r="BU92" s="100">
        <v>0</v>
      </c>
      <c r="BV92" s="100">
        <v>3.6461104973640848</v>
      </c>
      <c r="BW92" s="100">
        <v>5180.3937946548913</v>
      </c>
      <c r="BX92" s="100">
        <v>7</v>
      </c>
      <c r="BY92" s="100">
        <v>9945.6</v>
      </c>
      <c r="BZ92" s="100">
        <v>5.6529879529209159</v>
      </c>
      <c r="CA92" s="100">
        <v>8031.7652835100371</v>
      </c>
      <c r="CB92" s="100">
        <v>1.0985675014250285</v>
      </c>
      <c r="CC92" s="100">
        <v>1560.8447060246804</v>
      </c>
      <c r="CD92" s="100">
        <v>1.4509080786664359</v>
      </c>
      <c r="CE92" s="100">
        <v>2061.450198169272</v>
      </c>
      <c r="CF92" s="100">
        <v>9</v>
      </c>
      <c r="CG92" s="100">
        <v>12787.199999999999</v>
      </c>
      <c r="CH92" s="100">
        <v>5.1656884150891669</v>
      </c>
      <c r="CI92" s="100">
        <v>7339.4101001586878</v>
      </c>
      <c r="CJ92" s="100">
        <v>8</v>
      </c>
      <c r="CK92" s="100">
        <v>11366.4</v>
      </c>
      <c r="CL92" s="100">
        <v>5.2798072382895329</v>
      </c>
      <c r="CM92" s="100">
        <v>7501.5501241617685</v>
      </c>
      <c r="CN92" s="100">
        <v>7</v>
      </c>
      <c r="CO92" s="100">
        <v>9945.6</v>
      </c>
      <c r="CP92" s="100">
        <v>5.5047283661233806</v>
      </c>
      <c r="CQ92" s="100">
        <v>7821.1180625880988</v>
      </c>
      <c r="CR92" s="100">
        <v>11</v>
      </c>
      <c r="CS92" s="100">
        <v>15628.8</v>
      </c>
      <c r="CT92" s="100">
        <v>8.5127077637917452</v>
      </c>
      <c r="CU92" s="100">
        <v>12094.855190795312</v>
      </c>
    </row>
    <row r="93" spans="2:99">
      <c r="C93" s="99" t="s">
        <v>259</v>
      </c>
      <c r="D93" s="100">
        <v>5</v>
      </c>
      <c r="E93" s="100">
        <v>8862</v>
      </c>
      <c r="F93" s="100">
        <v>8</v>
      </c>
      <c r="G93" s="100">
        <v>14179.199999999999</v>
      </c>
      <c r="H93" s="100">
        <v>8</v>
      </c>
      <c r="I93" s="100">
        <v>14179.199999999999</v>
      </c>
      <c r="J93" s="100">
        <v>7</v>
      </c>
      <c r="K93" s="100">
        <v>12406.8</v>
      </c>
      <c r="L93" s="100">
        <v>9</v>
      </c>
      <c r="M93" s="100">
        <v>15951.599999999999</v>
      </c>
      <c r="N93" s="100">
        <v>8</v>
      </c>
      <c r="O93" s="100">
        <v>14179.199999999999</v>
      </c>
      <c r="P93" s="100">
        <v>8</v>
      </c>
      <c r="Q93" s="100">
        <v>14179.199999999999</v>
      </c>
      <c r="R93" s="100">
        <v>9</v>
      </c>
      <c r="S93" s="100">
        <v>15951.599999999999</v>
      </c>
      <c r="T93" s="100">
        <v>6</v>
      </c>
      <c r="U93" s="100">
        <v>10634.4</v>
      </c>
      <c r="V93" s="100">
        <v>9</v>
      </c>
      <c r="W93" s="100">
        <v>15951.599999999999</v>
      </c>
      <c r="X93" s="100">
        <v>6</v>
      </c>
      <c r="Y93" s="100">
        <v>10634.4</v>
      </c>
      <c r="Z93" s="100">
        <v>8</v>
      </c>
      <c r="AA93" s="100">
        <v>14179.199999999999</v>
      </c>
      <c r="AB93" s="100">
        <v>0</v>
      </c>
      <c r="AC93" s="100">
        <v>0</v>
      </c>
      <c r="AD93" s="100">
        <v>8</v>
      </c>
      <c r="AE93" s="100">
        <v>14179.199999999999</v>
      </c>
      <c r="AF93" s="100">
        <v>6</v>
      </c>
      <c r="AG93" s="100">
        <v>10634.4</v>
      </c>
      <c r="AH93" s="100">
        <v>2.0902524572823098</v>
      </c>
      <c r="AI93" s="100">
        <v>3704.7634552871655</v>
      </c>
      <c r="AJ93" s="100">
        <v>0</v>
      </c>
      <c r="AK93" s="100">
        <v>0</v>
      </c>
      <c r="AL93" s="100">
        <v>4.8530053046209565</v>
      </c>
      <c r="AM93" s="100">
        <v>8601.4666019101824</v>
      </c>
      <c r="AN93" s="100">
        <v>0</v>
      </c>
      <c r="AO93" s="100">
        <v>0</v>
      </c>
      <c r="AP93" s="100">
        <v>3.1916180407466062</v>
      </c>
      <c r="AQ93" s="100">
        <v>5656.8238154192841</v>
      </c>
      <c r="AR93" s="100">
        <v>8</v>
      </c>
      <c r="AS93" s="100">
        <v>14179.199999999999</v>
      </c>
      <c r="AT93" s="100">
        <v>2.309511129314286</v>
      </c>
      <c r="AU93" s="100">
        <v>4093.3775255966402</v>
      </c>
      <c r="AV93" s="100">
        <v>8</v>
      </c>
      <c r="AW93" s="100">
        <v>14179.199999999999</v>
      </c>
      <c r="AX93" s="100">
        <v>9</v>
      </c>
      <c r="AY93" s="100">
        <v>15951.599999999999</v>
      </c>
      <c r="AZ93" s="100">
        <v>7</v>
      </c>
      <c r="BA93" s="100">
        <v>12406.8</v>
      </c>
      <c r="BB93" s="100">
        <v>2.547337421910512</v>
      </c>
      <c r="BC93" s="100">
        <v>4514.9008465941915</v>
      </c>
      <c r="BD93" s="100">
        <v>9</v>
      </c>
      <c r="BE93" s="100">
        <v>15951.599999999999</v>
      </c>
      <c r="BF93" s="100">
        <v>0</v>
      </c>
      <c r="BG93" s="100">
        <v>0</v>
      </c>
      <c r="BH93" s="100">
        <v>8</v>
      </c>
      <c r="BI93" s="100">
        <v>14179.199999999999</v>
      </c>
      <c r="BJ93" s="100">
        <v>4.5421229157193466</v>
      </c>
      <c r="BK93" s="100">
        <v>8050.4586558209694</v>
      </c>
      <c r="BL93" s="100">
        <v>0</v>
      </c>
      <c r="BM93" s="100">
        <v>0</v>
      </c>
      <c r="BN93" s="100">
        <v>2.821967986943906</v>
      </c>
      <c r="BO93" s="100">
        <v>5001.6560600593784</v>
      </c>
      <c r="BP93" s="100">
        <v>0</v>
      </c>
      <c r="BQ93" s="100">
        <v>0</v>
      </c>
      <c r="BR93" s="100">
        <v>3.8830530720594765</v>
      </c>
      <c r="BS93" s="100">
        <v>6882.3232649182155</v>
      </c>
      <c r="BT93" s="100">
        <v>0</v>
      </c>
      <c r="BU93" s="100">
        <v>0</v>
      </c>
      <c r="BV93" s="100">
        <v>4.0512338859600945</v>
      </c>
      <c r="BW93" s="100">
        <v>7180.4069394756707</v>
      </c>
      <c r="BX93" s="100">
        <v>7</v>
      </c>
      <c r="BY93" s="100">
        <v>12406.8</v>
      </c>
      <c r="BZ93" s="100">
        <v>5.0248781803741478</v>
      </c>
      <c r="CA93" s="100">
        <v>8906.0940868951384</v>
      </c>
      <c r="CB93" s="100">
        <v>0.96124656374689987</v>
      </c>
      <c r="CC93" s="100">
        <v>1703.7134095850051</v>
      </c>
      <c r="CD93" s="100">
        <v>1.2436354959998022</v>
      </c>
      <c r="CE93" s="100">
        <v>2204.2195531100492</v>
      </c>
      <c r="CF93" s="100">
        <v>8</v>
      </c>
      <c r="CG93" s="100">
        <v>14179.199999999999</v>
      </c>
      <c r="CH93" s="100">
        <v>4.3047403459076392</v>
      </c>
      <c r="CI93" s="100">
        <v>7629.7217890866996</v>
      </c>
      <c r="CJ93" s="100">
        <v>7</v>
      </c>
      <c r="CK93" s="100">
        <v>12406.8</v>
      </c>
      <c r="CL93" s="100">
        <v>5.2798072382895329</v>
      </c>
      <c r="CM93" s="100">
        <v>9357.9303491443679</v>
      </c>
      <c r="CN93" s="100">
        <v>7</v>
      </c>
      <c r="CO93" s="100">
        <v>12406.8</v>
      </c>
      <c r="CP93" s="100">
        <v>4.7183385995343263</v>
      </c>
      <c r="CQ93" s="100">
        <v>8362.7833338146393</v>
      </c>
      <c r="CR93" s="100">
        <v>11</v>
      </c>
      <c r="CS93" s="100">
        <v>19496.399999999998</v>
      </c>
      <c r="CT93" s="100">
        <v>7.6614369874125705</v>
      </c>
      <c r="CU93" s="100">
        <v>13579.130916490039</v>
      </c>
    </row>
    <row r="94" spans="2:99">
      <c r="C94" s="99" t="s">
        <v>260</v>
      </c>
      <c r="D94" s="100">
        <v>4</v>
      </c>
      <c r="E94" s="100">
        <v>9580.7999999999993</v>
      </c>
      <c r="F94" s="100">
        <v>8</v>
      </c>
      <c r="G94" s="100">
        <v>19161.599999999999</v>
      </c>
      <c r="H94" s="100">
        <v>7</v>
      </c>
      <c r="I94" s="100">
        <v>16766.399999999998</v>
      </c>
      <c r="J94" s="100">
        <v>8</v>
      </c>
      <c r="K94" s="100">
        <v>19161.599999999999</v>
      </c>
      <c r="L94" s="100">
        <v>8</v>
      </c>
      <c r="M94" s="100">
        <v>19161.599999999999</v>
      </c>
      <c r="N94" s="100">
        <v>8</v>
      </c>
      <c r="O94" s="100">
        <v>19161.599999999999</v>
      </c>
      <c r="P94" s="100">
        <v>8</v>
      </c>
      <c r="Q94" s="100">
        <v>19161.599999999999</v>
      </c>
      <c r="R94" s="100">
        <v>8</v>
      </c>
      <c r="S94" s="100">
        <v>19161.599999999999</v>
      </c>
      <c r="T94" s="100">
        <v>6</v>
      </c>
      <c r="U94" s="100">
        <v>14371.199999999999</v>
      </c>
      <c r="V94" s="100">
        <v>9</v>
      </c>
      <c r="W94" s="100">
        <v>21556.799999999999</v>
      </c>
      <c r="X94" s="100">
        <v>6</v>
      </c>
      <c r="Y94" s="100">
        <v>14371.199999999999</v>
      </c>
      <c r="Z94" s="100">
        <v>7</v>
      </c>
      <c r="AA94" s="100">
        <v>16766.399999999998</v>
      </c>
      <c r="AB94" s="100">
        <v>0</v>
      </c>
      <c r="AC94" s="100">
        <v>0</v>
      </c>
      <c r="AD94" s="100">
        <v>7</v>
      </c>
      <c r="AE94" s="100">
        <v>16766.399999999998</v>
      </c>
      <c r="AF94" s="100">
        <v>6</v>
      </c>
      <c r="AG94" s="100">
        <v>14371.199999999999</v>
      </c>
      <c r="AH94" s="100">
        <v>2.5083029487387711</v>
      </c>
      <c r="AI94" s="100">
        <v>6007.887222819104</v>
      </c>
      <c r="AJ94" s="100">
        <v>0</v>
      </c>
      <c r="AK94" s="100">
        <v>0</v>
      </c>
      <c r="AL94" s="100">
        <v>4.1597188325322483</v>
      </c>
      <c r="AM94" s="100">
        <v>9963.3585476812405</v>
      </c>
      <c r="AN94" s="100">
        <v>0</v>
      </c>
      <c r="AO94" s="100">
        <v>0</v>
      </c>
      <c r="AP94" s="100">
        <v>2.8369938139969832</v>
      </c>
      <c r="AQ94" s="100">
        <v>6795.1675832855735</v>
      </c>
      <c r="AR94" s="100">
        <v>7</v>
      </c>
      <c r="AS94" s="100">
        <v>16766.399999999998</v>
      </c>
      <c r="AT94" s="100">
        <v>2.309511129314286</v>
      </c>
      <c r="AU94" s="100">
        <v>5531.7410569335771</v>
      </c>
      <c r="AV94" s="100">
        <v>8</v>
      </c>
      <c r="AW94" s="100">
        <v>19161.599999999999</v>
      </c>
      <c r="AX94" s="100">
        <v>8</v>
      </c>
      <c r="AY94" s="100">
        <v>19161.599999999999</v>
      </c>
      <c r="AZ94" s="100">
        <v>7</v>
      </c>
      <c r="BA94" s="100">
        <v>16766.399999999998</v>
      </c>
      <c r="BB94" s="100">
        <v>2.547337421910512</v>
      </c>
      <c r="BC94" s="100">
        <v>6101.382592960058</v>
      </c>
      <c r="BD94" s="100">
        <v>9</v>
      </c>
      <c r="BE94" s="100">
        <v>21556.799999999999</v>
      </c>
      <c r="BF94" s="100">
        <v>0</v>
      </c>
      <c r="BG94" s="100">
        <v>0</v>
      </c>
      <c r="BH94" s="100">
        <v>7</v>
      </c>
      <c r="BI94" s="100">
        <v>16766.399999999998</v>
      </c>
      <c r="BJ94" s="100">
        <v>4.1292026506539514</v>
      </c>
      <c r="BK94" s="100">
        <v>9890.2661888463444</v>
      </c>
      <c r="BL94" s="100">
        <v>0</v>
      </c>
      <c r="BM94" s="100">
        <v>0</v>
      </c>
      <c r="BN94" s="100">
        <v>2.3516399891199216</v>
      </c>
      <c r="BO94" s="100">
        <v>5632.6481019400353</v>
      </c>
      <c r="BP94" s="100">
        <v>0</v>
      </c>
      <c r="BQ94" s="100">
        <v>0</v>
      </c>
      <c r="BR94" s="100">
        <v>3.8830530720594765</v>
      </c>
      <c r="BS94" s="100">
        <v>9300.6887181968577</v>
      </c>
      <c r="BT94" s="100">
        <v>0</v>
      </c>
      <c r="BU94" s="100">
        <v>0</v>
      </c>
      <c r="BV94" s="100">
        <v>3.6461104973640848</v>
      </c>
      <c r="BW94" s="100">
        <v>8733.163863286456</v>
      </c>
      <c r="BX94" s="100">
        <v>6</v>
      </c>
      <c r="BY94" s="100">
        <v>14371.199999999999</v>
      </c>
      <c r="BZ94" s="100">
        <v>5.0248781803741478</v>
      </c>
      <c r="CA94" s="100">
        <v>12035.588217632157</v>
      </c>
      <c r="CB94" s="100">
        <v>0.96124656374689987</v>
      </c>
      <c r="CC94" s="100">
        <v>2302.3777694865744</v>
      </c>
      <c r="CD94" s="100">
        <v>1.2436354959998022</v>
      </c>
      <c r="CE94" s="100">
        <v>2978.7557400187261</v>
      </c>
      <c r="CF94" s="100">
        <v>9</v>
      </c>
      <c r="CG94" s="100">
        <v>21556.799999999999</v>
      </c>
      <c r="CH94" s="100">
        <v>4.7352143804984035</v>
      </c>
      <c r="CI94" s="100">
        <v>11341.785484169775</v>
      </c>
      <c r="CJ94" s="100">
        <v>7</v>
      </c>
      <c r="CK94" s="100">
        <v>16766.399999999998</v>
      </c>
      <c r="CL94" s="100">
        <v>5.2798072382895329</v>
      </c>
      <c r="CM94" s="100">
        <v>12646.194297151089</v>
      </c>
      <c r="CN94" s="100">
        <v>7</v>
      </c>
      <c r="CO94" s="100">
        <v>16766.399999999998</v>
      </c>
      <c r="CP94" s="100">
        <v>4.7183385995343263</v>
      </c>
      <c r="CQ94" s="100">
        <v>11301.364613604617</v>
      </c>
      <c r="CR94" s="100">
        <v>10</v>
      </c>
      <c r="CS94" s="100">
        <v>23952</v>
      </c>
      <c r="CT94" s="100">
        <v>6.8101662110333958</v>
      </c>
      <c r="CU94" s="100">
        <v>16311.710108667188</v>
      </c>
    </row>
    <row r="95" spans="2:99">
      <c r="B95" s="99" t="s">
        <v>132</v>
      </c>
      <c r="C95" s="99" t="s">
        <v>261</v>
      </c>
      <c r="D95" s="100">
        <v>4</v>
      </c>
      <c r="E95" s="100">
        <v>6931.2</v>
      </c>
      <c r="F95" s="100">
        <v>5</v>
      </c>
      <c r="G95" s="100">
        <v>8664</v>
      </c>
      <c r="H95" s="100">
        <v>7</v>
      </c>
      <c r="I95" s="100">
        <v>12129.6</v>
      </c>
      <c r="J95" s="100">
        <v>8</v>
      </c>
      <c r="K95" s="100">
        <v>13862.4</v>
      </c>
      <c r="L95" s="100">
        <v>7</v>
      </c>
      <c r="M95" s="100">
        <v>12129.6</v>
      </c>
      <c r="N95" s="100">
        <v>7</v>
      </c>
      <c r="O95" s="100">
        <v>12129.6</v>
      </c>
      <c r="P95" s="100">
        <v>5</v>
      </c>
      <c r="Q95" s="100">
        <v>8664</v>
      </c>
      <c r="R95" s="100">
        <v>5</v>
      </c>
      <c r="S95" s="100">
        <v>8664</v>
      </c>
      <c r="T95" s="100">
        <v>4</v>
      </c>
      <c r="U95" s="100">
        <v>6931.2</v>
      </c>
      <c r="V95" s="100">
        <v>5</v>
      </c>
      <c r="W95" s="100">
        <v>8664</v>
      </c>
      <c r="X95" s="100">
        <v>4</v>
      </c>
      <c r="Y95" s="100">
        <v>6931.2</v>
      </c>
      <c r="Z95" s="100">
        <v>5</v>
      </c>
      <c r="AA95" s="100">
        <v>8664</v>
      </c>
      <c r="AB95" s="100">
        <v>0</v>
      </c>
      <c r="AC95" s="100">
        <v>0</v>
      </c>
      <c r="AD95" s="100">
        <v>4</v>
      </c>
      <c r="AE95" s="100">
        <v>6931.2</v>
      </c>
      <c r="AF95" s="100">
        <v>7</v>
      </c>
      <c r="AG95" s="100">
        <v>12129.6</v>
      </c>
      <c r="AH95" s="100">
        <v>2.0902524572823098</v>
      </c>
      <c r="AI95" s="100">
        <v>3621.9894579787865</v>
      </c>
      <c r="AJ95" s="100">
        <v>0</v>
      </c>
      <c r="AK95" s="100">
        <v>0</v>
      </c>
      <c r="AL95" s="100">
        <v>4.8530053046209565</v>
      </c>
      <c r="AM95" s="100">
        <v>8409.2875918471927</v>
      </c>
      <c r="AN95" s="100">
        <v>0</v>
      </c>
      <c r="AO95" s="100">
        <v>0</v>
      </c>
      <c r="AP95" s="100">
        <v>1.7731211337481148</v>
      </c>
      <c r="AQ95" s="100">
        <v>3072.4643005587332</v>
      </c>
      <c r="AR95" s="100">
        <v>7</v>
      </c>
      <c r="AS95" s="100">
        <v>12129.6</v>
      </c>
      <c r="AT95" s="100">
        <v>1.9795809679836738</v>
      </c>
      <c r="AU95" s="100">
        <v>3430.2179013221098</v>
      </c>
      <c r="AV95" s="100">
        <v>8</v>
      </c>
      <c r="AW95" s="100">
        <v>13862.4</v>
      </c>
      <c r="AX95" s="100">
        <v>5</v>
      </c>
      <c r="AY95" s="100">
        <v>8664</v>
      </c>
      <c r="AZ95" s="100">
        <v>8</v>
      </c>
      <c r="BA95" s="100">
        <v>13862.4</v>
      </c>
      <c r="BB95" s="100">
        <v>2.1834320759232959</v>
      </c>
      <c r="BC95" s="100">
        <v>3783.451101159887</v>
      </c>
      <c r="BD95" s="100">
        <v>6</v>
      </c>
      <c r="BE95" s="100">
        <v>10396.799999999999</v>
      </c>
      <c r="BF95" s="100">
        <v>0</v>
      </c>
      <c r="BG95" s="100">
        <v>0</v>
      </c>
      <c r="BH95" s="100">
        <v>7</v>
      </c>
      <c r="BI95" s="100">
        <v>12129.6</v>
      </c>
      <c r="BJ95" s="100">
        <v>2.0646013253269757</v>
      </c>
      <c r="BK95" s="100">
        <v>3577.5411765265835</v>
      </c>
      <c r="BL95" s="100">
        <v>0</v>
      </c>
      <c r="BM95" s="100">
        <v>0</v>
      </c>
      <c r="BN95" s="100">
        <v>3.762623982591875</v>
      </c>
      <c r="BO95" s="100">
        <v>6519.8748370352005</v>
      </c>
      <c r="BP95" s="100">
        <v>0</v>
      </c>
      <c r="BQ95" s="100">
        <v>0</v>
      </c>
      <c r="BR95" s="100">
        <v>2.588702048039651</v>
      </c>
      <c r="BS95" s="100">
        <v>4485.7029088431073</v>
      </c>
      <c r="BT95" s="100">
        <v>0</v>
      </c>
      <c r="BU95" s="100">
        <v>0</v>
      </c>
      <c r="BV95" s="100">
        <v>2.0256169429800472</v>
      </c>
      <c r="BW95" s="100">
        <v>3509.9890387958258</v>
      </c>
      <c r="BX95" s="100">
        <v>5</v>
      </c>
      <c r="BY95" s="100">
        <v>8664</v>
      </c>
      <c r="BZ95" s="100">
        <v>3.7686586352806106</v>
      </c>
      <c r="CA95" s="100">
        <v>6530.3316832142418</v>
      </c>
      <c r="CB95" s="100">
        <v>0.82392562606877129</v>
      </c>
      <c r="CC95" s="100">
        <v>1427.6983248519668</v>
      </c>
      <c r="CD95" s="100">
        <v>1.4509080786664359</v>
      </c>
      <c r="CE95" s="100">
        <v>2514.1335187131999</v>
      </c>
      <c r="CF95" s="100">
        <v>8</v>
      </c>
      <c r="CG95" s="100">
        <v>13862.4</v>
      </c>
      <c r="CH95" s="100">
        <v>2.5828442075445834</v>
      </c>
      <c r="CI95" s="100">
        <v>4475.5524428332537</v>
      </c>
      <c r="CJ95" s="100">
        <v>5</v>
      </c>
      <c r="CK95" s="100">
        <v>8664</v>
      </c>
      <c r="CL95" s="100">
        <v>4.106516740891859</v>
      </c>
      <c r="CM95" s="100">
        <v>7115.7722086174135</v>
      </c>
      <c r="CN95" s="100">
        <v>5</v>
      </c>
      <c r="CO95" s="100">
        <v>8664</v>
      </c>
      <c r="CP95" s="100">
        <v>3.9319488329452716</v>
      </c>
      <c r="CQ95" s="100">
        <v>6813.2809377275662</v>
      </c>
      <c r="CR95" s="100">
        <v>7</v>
      </c>
      <c r="CS95" s="100">
        <v>12129.6</v>
      </c>
      <c r="CT95" s="100">
        <v>5.1076246582750473</v>
      </c>
      <c r="CU95" s="100">
        <v>8850.4920078590021</v>
      </c>
    </row>
    <row r="96" spans="2:99">
      <c r="C96" s="99" t="s">
        <v>262</v>
      </c>
      <c r="D96" s="100">
        <v>5</v>
      </c>
      <c r="E96" s="100">
        <v>4116</v>
      </c>
      <c r="F96" s="100">
        <v>6</v>
      </c>
      <c r="G96" s="100">
        <v>4939.2</v>
      </c>
      <c r="H96" s="100">
        <v>7</v>
      </c>
      <c r="I96" s="100">
        <v>5762.4</v>
      </c>
      <c r="J96" s="100">
        <v>7</v>
      </c>
      <c r="K96" s="100">
        <v>5762.4</v>
      </c>
      <c r="L96" s="100">
        <v>6</v>
      </c>
      <c r="M96" s="100">
        <v>4939.2</v>
      </c>
      <c r="N96" s="100">
        <v>9</v>
      </c>
      <c r="O96" s="100">
        <v>7408.7999999999993</v>
      </c>
      <c r="P96" s="100">
        <v>6</v>
      </c>
      <c r="Q96" s="100">
        <v>4939.2</v>
      </c>
      <c r="R96" s="100">
        <v>6</v>
      </c>
      <c r="S96" s="100">
        <v>4939.2</v>
      </c>
      <c r="T96" s="100">
        <v>4</v>
      </c>
      <c r="U96" s="100">
        <v>3292.7999999999997</v>
      </c>
      <c r="V96" s="100">
        <v>6</v>
      </c>
      <c r="W96" s="100">
        <v>4939.2</v>
      </c>
      <c r="X96" s="100">
        <v>5</v>
      </c>
      <c r="Y96" s="100">
        <v>4116</v>
      </c>
      <c r="Z96" s="100">
        <v>4</v>
      </c>
      <c r="AA96" s="100">
        <v>3292.7999999999997</v>
      </c>
      <c r="AB96" s="100">
        <v>0</v>
      </c>
      <c r="AC96" s="100">
        <v>0</v>
      </c>
      <c r="AD96" s="100">
        <v>5</v>
      </c>
      <c r="AE96" s="100">
        <v>4116</v>
      </c>
      <c r="AF96" s="100">
        <v>8</v>
      </c>
      <c r="AG96" s="100">
        <v>6585.5999999999995</v>
      </c>
      <c r="AH96" s="100">
        <v>2.0902524572823098</v>
      </c>
      <c r="AI96" s="100">
        <v>1720.6958228347974</v>
      </c>
      <c r="AJ96" s="100">
        <v>0</v>
      </c>
      <c r="AK96" s="100">
        <v>0</v>
      </c>
      <c r="AL96" s="100">
        <v>4.8530053046209565</v>
      </c>
      <c r="AM96" s="100">
        <v>3994.993966763971</v>
      </c>
      <c r="AN96" s="100">
        <v>0</v>
      </c>
      <c r="AO96" s="100">
        <v>0</v>
      </c>
      <c r="AP96" s="100">
        <v>2.1277453604977374</v>
      </c>
      <c r="AQ96" s="100">
        <v>1751.5599807617373</v>
      </c>
      <c r="AR96" s="100">
        <v>9</v>
      </c>
      <c r="AS96" s="100">
        <v>7408.7999999999993</v>
      </c>
      <c r="AT96" s="100">
        <v>1.6496508066530613</v>
      </c>
      <c r="AU96" s="100">
        <v>1357.9925440367999</v>
      </c>
      <c r="AV96" s="100">
        <v>7</v>
      </c>
      <c r="AW96" s="100">
        <v>5762.4</v>
      </c>
      <c r="AX96" s="100">
        <v>6</v>
      </c>
      <c r="AY96" s="100">
        <v>4939.2</v>
      </c>
      <c r="AZ96" s="100">
        <v>8</v>
      </c>
      <c r="BA96" s="100">
        <v>6585.5999999999995</v>
      </c>
      <c r="BB96" s="100">
        <v>2.1834320759232959</v>
      </c>
      <c r="BC96" s="100">
        <v>1797.4012849000571</v>
      </c>
      <c r="BD96" s="100">
        <v>5</v>
      </c>
      <c r="BE96" s="100">
        <v>4116</v>
      </c>
      <c r="BF96" s="100">
        <v>0</v>
      </c>
      <c r="BG96" s="100">
        <v>0</v>
      </c>
      <c r="BH96" s="100">
        <v>7</v>
      </c>
      <c r="BI96" s="100">
        <v>5762.4</v>
      </c>
      <c r="BJ96" s="100">
        <v>2.4775215903923709</v>
      </c>
      <c r="BK96" s="100">
        <v>2039.4957732109995</v>
      </c>
      <c r="BL96" s="100">
        <v>0</v>
      </c>
      <c r="BM96" s="100">
        <v>0</v>
      </c>
      <c r="BN96" s="100">
        <v>4.2329519804158595</v>
      </c>
      <c r="BO96" s="100">
        <v>3484.5660702783352</v>
      </c>
      <c r="BP96" s="100">
        <v>0</v>
      </c>
      <c r="BQ96" s="100">
        <v>0</v>
      </c>
      <c r="BR96" s="100">
        <v>3.020152389379593</v>
      </c>
      <c r="BS96" s="100">
        <v>2486.1894469372805</v>
      </c>
      <c r="BT96" s="100">
        <v>0</v>
      </c>
      <c r="BU96" s="100">
        <v>0</v>
      </c>
      <c r="BV96" s="100">
        <v>2.430740331576057</v>
      </c>
      <c r="BW96" s="100">
        <v>2000.98544095341</v>
      </c>
      <c r="BX96" s="100">
        <v>6</v>
      </c>
      <c r="BY96" s="100">
        <v>4939.2</v>
      </c>
      <c r="BZ96" s="100">
        <v>3.7686586352806106</v>
      </c>
      <c r="CA96" s="100">
        <v>3102.3597885629983</v>
      </c>
      <c r="CB96" s="100">
        <v>0.68660468839064281</v>
      </c>
      <c r="CC96" s="100">
        <v>565.21297948317715</v>
      </c>
      <c r="CD96" s="100">
        <v>1.6581806613330694</v>
      </c>
      <c r="CE96" s="100">
        <v>1365.0143204093827</v>
      </c>
      <c r="CF96" s="100">
        <v>8</v>
      </c>
      <c r="CG96" s="100">
        <v>6585.5999999999995</v>
      </c>
      <c r="CH96" s="100">
        <v>2.5828442075445834</v>
      </c>
      <c r="CI96" s="100">
        <v>2126.197351650701</v>
      </c>
      <c r="CJ96" s="100">
        <v>5</v>
      </c>
      <c r="CK96" s="100">
        <v>4116</v>
      </c>
      <c r="CL96" s="100">
        <v>4.106516740891859</v>
      </c>
      <c r="CM96" s="100">
        <v>3380.4845811021783</v>
      </c>
      <c r="CN96" s="100">
        <v>5</v>
      </c>
      <c r="CO96" s="100">
        <v>4116</v>
      </c>
      <c r="CP96" s="100">
        <v>4.7183385995343263</v>
      </c>
      <c r="CQ96" s="100">
        <v>3884.1363351366572</v>
      </c>
      <c r="CR96" s="100">
        <v>8</v>
      </c>
      <c r="CS96" s="100">
        <v>6585.5999999999995</v>
      </c>
      <c r="CT96" s="100">
        <v>5.9588954346542211</v>
      </c>
      <c r="CU96" s="100">
        <v>4905.3627218073543</v>
      </c>
    </row>
    <row r="97" spans="2:99">
      <c r="C97" s="99" t="s">
        <v>263</v>
      </c>
      <c r="D97" s="100">
        <v>4</v>
      </c>
      <c r="E97" s="100">
        <v>7315.2</v>
      </c>
      <c r="F97" s="100">
        <v>5</v>
      </c>
      <c r="G97" s="100">
        <v>9144</v>
      </c>
      <c r="H97" s="100">
        <v>6</v>
      </c>
      <c r="I97" s="100">
        <v>10972.8</v>
      </c>
      <c r="J97" s="100">
        <v>8</v>
      </c>
      <c r="K97" s="100">
        <v>14630.4</v>
      </c>
      <c r="L97" s="100">
        <v>7</v>
      </c>
      <c r="M97" s="100">
        <v>12801.6</v>
      </c>
      <c r="N97" s="100">
        <v>8</v>
      </c>
      <c r="O97" s="100">
        <v>14630.4</v>
      </c>
      <c r="P97" s="100">
        <v>6</v>
      </c>
      <c r="Q97" s="100">
        <v>10972.8</v>
      </c>
      <c r="R97" s="100">
        <v>5</v>
      </c>
      <c r="S97" s="100">
        <v>9144</v>
      </c>
      <c r="T97" s="100">
        <v>4</v>
      </c>
      <c r="U97" s="100">
        <v>7315.2</v>
      </c>
      <c r="V97" s="100">
        <v>5</v>
      </c>
      <c r="W97" s="100">
        <v>9144</v>
      </c>
      <c r="X97" s="100">
        <v>4</v>
      </c>
      <c r="Y97" s="100">
        <v>7315.2</v>
      </c>
      <c r="Z97" s="100">
        <v>4</v>
      </c>
      <c r="AA97" s="100">
        <v>7315.2</v>
      </c>
      <c r="AB97" s="100">
        <v>0</v>
      </c>
      <c r="AC97" s="100">
        <v>0</v>
      </c>
      <c r="AD97" s="100">
        <v>4</v>
      </c>
      <c r="AE97" s="100">
        <v>7315.2</v>
      </c>
      <c r="AF97" s="100">
        <v>7</v>
      </c>
      <c r="AG97" s="100">
        <v>12801.6</v>
      </c>
      <c r="AH97" s="100">
        <v>2.0902524572823098</v>
      </c>
      <c r="AI97" s="100">
        <v>3822.6536938778881</v>
      </c>
      <c r="AJ97" s="100">
        <v>0</v>
      </c>
      <c r="AK97" s="100">
        <v>0</v>
      </c>
      <c r="AL97" s="100">
        <v>4.1597188325322483</v>
      </c>
      <c r="AM97" s="100">
        <v>7607.2938009349755</v>
      </c>
      <c r="AN97" s="100">
        <v>0</v>
      </c>
      <c r="AO97" s="100">
        <v>0</v>
      </c>
      <c r="AP97" s="100">
        <v>1.7731211337481148</v>
      </c>
      <c r="AQ97" s="100">
        <v>3242.6839293985522</v>
      </c>
      <c r="AR97" s="100">
        <v>7</v>
      </c>
      <c r="AS97" s="100">
        <v>12801.6</v>
      </c>
      <c r="AT97" s="100">
        <v>1.6496508066530613</v>
      </c>
      <c r="AU97" s="100">
        <v>3016.8813952071182</v>
      </c>
      <c r="AV97" s="100">
        <v>7</v>
      </c>
      <c r="AW97" s="100">
        <v>12801.6</v>
      </c>
      <c r="AX97" s="100">
        <v>6</v>
      </c>
      <c r="AY97" s="100">
        <v>10972.8</v>
      </c>
      <c r="AZ97" s="100">
        <v>8</v>
      </c>
      <c r="BA97" s="100">
        <v>14630.4</v>
      </c>
      <c r="BB97" s="100">
        <v>1.8195267299360802</v>
      </c>
      <c r="BC97" s="100">
        <v>3327.5504837071035</v>
      </c>
      <c r="BD97" s="100">
        <v>6</v>
      </c>
      <c r="BE97" s="100">
        <v>10972.8</v>
      </c>
      <c r="BF97" s="100">
        <v>0</v>
      </c>
      <c r="BG97" s="100">
        <v>0</v>
      </c>
      <c r="BH97" s="100">
        <v>6</v>
      </c>
      <c r="BI97" s="100">
        <v>10972.8</v>
      </c>
      <c r="BJ97" s="100">
        <v>2.4775215903923709</v>
      </c>
      <c r="BK97" s="100">
        <v>4530.8914845095678</v>
      </c>
      <c r="BL97" s="100">
        <v>0</v>
      </c>
      <c r="BM97" s="100">
        <v>0</v>
      </c>
      <c r="BN97" s="100">
        <v>3.292295984767891</v>
      </c>
      <c r="BO97" s="100">
        <v>6020.9508969435192</v>
      </c>
      <c r="BP97" s="100">
        <v>0</v>
      </c>
      <c r="BQ97" s="100">
        <v>0</v>
      </c>
      <c r="BR97" s="100">
        <v>3.020152389379593</v>
      </c>
      <c r="BS97" s="100">
        <v>5523.254689697399</v>
      </c>
      <c r="BT97" s="100">
        <v>0</v>
      </c>
      <c r="BU97" s="100">
        <v>0</v>
      </c>
      <c r="BV97" s="100">
        <v>2.0256169429800472</v>
      </c>
      <c r="BW97" s="100">
        <v>3704.4482653219102</v>
      </c>
      <c r="BX97" s="100">
        <v>5</v>
      </c>
      <c r="BY97" s="100">
        <v>9144</v>
      </c>
      <c r="BZ97" s="100">
        <v>3.7686586352806106</v>
      </c>
      <c r="CA97" s="100">
        <v>6892.122912201181</v>
      </c>
      <c r="CB97" s="100">
        <v>0.82392562606877129</v>
      </c>
      <c r="CC97" s="100">
        <v>1506.7951849545689</v>
      </c>
      <c r="CD97" s="100">
        <v>1.4509080786664359</v>
      </c>
      <c r="CE97" s="100">
        <v>2653.4206942651781</v>
      </c>
      <c r="CF97" s="100">
        <v>7</v>
      </c>
      <c r="CG97" s="100">
        <v>12801.6</v>
      </c>
      <c r="CH97" s="100">
        <v>2.5828442075445834</v>
      </c>
      <c r="CI97" s="100">
        <v>4723.5054867575345</v>
      </c>
      <c r="CJ97" s="100">
        <v>5</v>
      </c>
      <c r="CK97" s="100">
        <v>9144</v>
      </c>
      <c r="CL97" s="100">
        <v>4.106516740891859</v>
      </c>
      <c r="CM97" s="100">
        <v>7509.9978157430314</v>
      </c>
      <c r="CN97" s="100">
        <v>5</v>
      </c>
      <c r="CO97" s="100">
        <v>9144</v>
      </c>
      <c r="CP97" s="100">
        <v>4.7183385995343263</v>
      </c>
      <c r="CQ97" s="100">
        <v>8628.8976308283764</v>
      </c>
      <c r="CR97" s="100">
        <v>7</v>
      </c>
      <c r="CS97" s="100">
        <v>12801.6</v>
      </c>
      <c r="CT97" s="100">
        <v>5.9588954346542211</v>
      </c>
      <c r="CU97" s="100">
        <v>10897.627970895639</v>
      </c>
    </row>
    <row r="98" spans="2:99">
      <c r="C98" s="99" t="s">
        <v>264</v>
      </c>
      <c r="D98" s="100">
        <v>4</v>
      </c>
      <c r="E98" s="100">
        <v>5054.3999999999996</v>
      </c>
      <c r="F98" s="100">
        <v>5</v>
      </c>
      <c r="G98" s="100">
        <v>6318</v>
      </c>
      <c r="H98" s="100">
        <v>7</v>
      </c>
      <c r="I98" s="100">
        <v>8845.1999999999989</v>
      </c>
      <c r="J98" s="100">
        <v>7</v>
      </c>
      <c r="K98" s="100">
        <v>8845.1999999999989</v>
      </c>
      <c r="L98" s="100">
        <v>6</v>
      </c>
      <c r="M98" s="100">
        <v>7581.5999999999995</v>
      </c>
      <c r="N98" s="100">
        <v>7</v>
      </c>
      <c r="O98" s="100">
        <v>8845.1999999999989</v>
      </c>
      <c r="P98" s="100">
        <v>6</v>
      </c>
      <c r="Q98" s="100">
        <v>7581.5999999999995</v>
      </c>
      <c r="R98" s="100">
        <v>6</v>
      </c>
      <c r="S98" s="100">
        <v>7581.5999999999995</v>
      </c>
      <c r="T98" s="100">
        <v>4</v>
      </c>
      <c r="U98" s="100">
        <v>5054.3999999999996</v>
      </c>
      <c r="V98" s="100">
        <v>5</v>
      </c>
      <c r="W98" s="100">
        <v>6318</v>
      </c>
      <c r="X98" s="100">
        <v>4</v>
      </c>
      <c r="Y98" s="100">
        <v>5054.3999999999996</v>
      </c>
      <c r="Z98" s="100">
        <v>5</v>
      </c>
      <c r="AA98" s="100">
        <v>6318</v>
      </c>
      <c r="AB98" s="100">
        <v>0</v>
      </c>
      <c r="AC98" s="100">
        <v>0</v>
      </c>
      <c r="AD98" s="100">
        <v>4</v>
      </c>
      <c r="AE98" s="100">
        <v>5054.3999999999996</v>
      </c>
      <c r="AF98" s="100">
        <v>8</v>
      </c>
      <c r="AG98" s="100">
        <v>10108.799999999999</v>
      </c>
      <c r="AH98" s="100">
        <v>2.0902524572823098</v>
      </c>
      <c r="AI98" s="100">
        <v>2641.2430050219264</v>
      </c>
      <c r="AJ98" s="100">
        <v>0</v>
      </c>
      <c r="AK98" s="100">
        <v>0</v>
      </c>
      <c r="AL98" s="100">
        <v>4.1597188325322483</v>
      </c>
      <c r="AM98" s="100">
        <v>5256.2207167877486</v>
      </c>
      <c r="AN98" s="100">
        <v>0</v>
      </c>
      <c r="AO98" s="100">
        <v>0</v>
      </c>
      <c r="AP98" s="100">
        <v>2.1277453604977374</v>
      </c>
      <c r="AQ98" s="100">
        <v>2688.6190375249407</v>
      </c>
      <c r="AR98" s="100">
        <v>8</v>
      </c>
      <c r="AS98" s="100">
        <v>10108.799999999999</v>
      </c>
      <c r="AT98" s="100">
        <v>1.9795809679836738</v>
      </c>
      <c r="AU98" s="100">
        <v>2501.3985111441698</v>
      </c>
      <c r="AV98" s="100">
        <v>8</v>
      </c>
      <c r="AW98" s="100">
        <v>10108.799999999999</v>
      </c>
      <c r="AX98" s="100">
        <v>5</v>
      </c>
      <c r="AY98" s="100">
        <v>6318</v>
      </c>
      <c r="AZ98" s="100">
        <v>7</v>
      </c>
      <c r="BA98" s="100">
        <v>8845.1999999999989</v>
      </c>
      <c r="BB98" s="100">
        <v>1.8195267299360802</v>
      </c>
      <c r="BC98" s="100">
        <v>2299.1539759472307</v>
      </c>
      <c r="BD98" s="100">
        <v>6</v>
      </c>
      <c r="BE98" s="100">
        <v>7581.5999999999995</v>
      </c>
      <c r="BF98" s="100">
        <v>0</v>
      </c>
      <c r="BG98" s="100">
        <v>0</v>
      </c>
      <c r="BH98" s="100">
        <v>7</v>
      </c>
      <c r="BI98" s="100">
        <v>8845.1999999999989</v>
      </c>
      <c r="BJ98" s="100">
        <v>2.4775215903923709</v>
      </c>
      <c r="BK98" s="100">
        <v>3130.5962816197998</v>
      </c>
      <c r="BL98" s="100">
        <v>0</v>
      </c>
      <c r="BM98" s="100">
        <v>0</v>
      </c>
      <c r="BN98" s="100">
        <v>3.292295984767891</v>
      </c>
      <c r="BO98" s="100">
        <v>4160.1452063527067</v>
      </c>
      <c r="BP98" s="100">
        <v>0</v>
      </c>
      <c r="BQ98" s="100">
        <v>0</v>
      </c>
      <c r="BR98" s="100">
        <v>3.4516027307195349</v>
      </c>
      <c r="BS98" s="100">
        <v>4361.4452105372038</v>
      </c>
      <c r="BT98" s="100">
        <v>0</v>
      </c>
      <c r="BU98" s="100">
        <v>0</v>
      </c>
      <c r="BV98" s="100">
        <v>2.430740331576057</v>
      </c>
      <c r="BW98" s="100">
        <v>3071.4834829795054</v>
      </c>
      <c r="BX98" s="100">
        <v>5</v>
      </c>
      <c r="BY98" s="100">
        <v>6318</v>
      </c>
      <c r="BZ98" s="100">
        <v>3.7686586352806106</v>
      </c>
      <c r="CA98" s="100">
        <v>4762.0770515405793</v>
      </c>
      <c r="CB98" s="100">
        <v>0.82392562606877129</v>
      </c>
      <c r="CC98" s="100">
        <v>1041.1124211004994</v>
      </c>
      <c r="CD98" s="100">
        <v>1.6581806613330694</v>
      </c>
      <c r="CE98" s="100">
        <v>2095.2770836604664</v>
      </c>
      <c r="CF98" s="100">
        <v>8</v>
      </c>
      <c r="CG98" s="100">
        <v>10108.799999999999</v>
      </c>
      <c r="CH98" s="100">
        <v>3.0133182421353473</v>
      </c>
      <c r="CI98" s="100">
        <v>3807.6289307622246</v>
      </c>
      <c r="CJ98" s="100">
        <v>5</v>
      </c>
      <c r="CK98" s="100">
        <v>6318</v>
      </c>
      <c r="CL98" s="100">
        <v>4.106516740891859</v>
      </c>
      <c r="CM98" s="100">
        <v>5188.9945537909525</v>
      </c>
      <c r="CN98" s="100">
        <v>5</v>
      </c>
      <c r="CO98" s="100">
        <v>6318</v>
      </c>
      <c r="CP98" s="100">
        <v>4.7183385995343263</v>
      </c>
      <c r="CQ98" s="100">
        <v>5962.0926543715741</v>
      </c>
      <c r="CR98" s="100">
        <v>7</v>
      </c>
      <c r="CS98" s="100">
        <v>8845.1999999999989</v>
      </c>
      <c r="CT98" s="100">
        <v>5.9588954346542211</v>
      </c>
      <c r="CU98" s="100">
        <v>7529.6602712290733</v>
      </c>
    </row>
    <row r="99" spans="2:99">
      <c r="C99" s="99" t="s">
        <v>265</v>
      </c>
      <c r="D99" s="100">
        <v>3</v>
      </c>
      <c r="E99" s="100">
        <v>16444.8</v>
      </c>
      <c r="F99" s="100">
        <v>4</v>
      </c>
      <c r="G99" s="100">
        <v>21926.399999999998</v>
      </c>
      <c r="H99" s="100">
        <v>5</v>
      </c>
      <c r="I99" s="100">
        <v>27407.999999999996</v>
      </c>
      <c r="J99" s="100">
        <v>6</v>
      </c>
      <c r="K99" s="100">
        <v>32889.599999999999</v>
      </c>
      <c r="L99" s="100">
        <v>5</v>
      </c>
      <c r="M99" s="100">
        <v>27407.999999999996</v>
      </c>
      <c r="N99" s="100">
        <v>6</v>
      </c>
      <c r="O99" s="100">
        <v>32889.599999999999</v>
      </c>
      <c r="P99" s="100">
        <v>5</v>
      </c>
      <c r="Q99" s="100">
        <v>27407.999999999996</v>
      </c>
      <c r="R99" s="100">
        <v>4</v>
      </c>
      <c r="S99" s="100">
        <v>21926.399999999998</v>
      </c>
      <c r="T99" s="100">
        <v>3</v>
      </c>
      <c r="U99" s="100">
        <v>16444.8</v>
      </c>
      <c r="V99" s="100">
        <v>4</v>
      </c>
      <c r="W99" s="100">
        <v>21926.399999999998</v>
      </c>
      <c r="X99" s="100">
        <v>3</v>
      </c>
      <c r="Y99" s="100">
        <v>16444.8</v>
      </c>
      <c r="Z99" s="100">
        <v>4</v>
      </c>
      <c r="AA99" s="100">
        <v>21926.399999999998</v>
      </c>
      <c r="AB99" s="100">
        <v>0</v>
      </c>
      <c r="AC99" s="100">
        <v>0</v>
      </c>
      <c r="AD99" s="100">
        <v>3</v>
      </c>
      <c r="AE99" s="100">
        <v>16444.8</v>
      </c>
      <c r="AF99" s="100">
        <v>5</v>
      </c>
      <c r="AG99" s="100">
        <v>27407.999999999996</v>
      </c>
      <c r="AH99" s="100">
        <v>1.6722019658258476</v>
      </c>
      <c r="AI99" s="100">
        <v>9166.3422958709652</v>
      </c>
      <c r="AJ99" s="100">
        <v>0</v>
      </c>
      <c r="AK99" s="100">
        <v>0</v>
      </c>
      <c r="AL99" s="100">
        <v>3.4664323604435401</v>
      </c>
      <c r="AM99" s="100">
        <v>19001.595627007307</v>
      </c>
      <c r="AN99" s="100">
        <v>0</v>
      </c>
      <c r="AO99" s="100">
        <v>0</v>
      </c>
      <c r="AP99" s="100">
        <v>1.7731211337481148</v>
      </c>
      <c r="AQ99" s="100">
        <v>9719.5408067536646</v>
      </c>
      <c r="AR99" s="100">
        <v>5</v>
      </c>
      <c r="AS99" s="100">
        <v>27407.999999999996</v>
      </c>
      <c r="AT99" s="100">
        <v>1.6496508066530613</v>
      </c>
      <c r="AU99" s="100">
        <v>9042.7258617494208</v>
      </c>
      <c r="AV99" s="100">
        <v>5</v>
      </c>
      <c r="AW99" s="100">
        <v>27407.999999999996</v>
      </c>
      <c r="AX99" s="100">
        <v>4</v>
      </c>
      <c r="AY99" s="100">
        <v>21926.399999999998</v>
      </c>
      <c r="AZ99" s="100">
        <v>6</v>
      </c>
      <c r="BA99" s="100">
        <v>32889.599999999999</v>
      </c>
      <c r="BB99" s="100">
        <v>1.8195267299360802</v>
      </c>
      <c r="BC99" s="100">
        <v>9973.9177228176159</v>
      </c>
      <c r="BD99" s="100">
        <v>4</v>
      </c>
      <c r="BE99" s="100">
        <v>21926.399999999998</v>
      </c>
      <c r="BF99" s="100">
        <v>0</v>
      </c>
      <c r="BG99" s="100">
        <v>0</v>
      </c>
      <c r="BH99" s="100">
        <v>5</v>
      </c>
      <c r="BI99" s="100">
        <v>27407.999999999996</v>
      </c>
      <c r="BJ99" s="100">
        <v>1.6516810602615803</v>
      </c>
      <c r="BK99" s="100">
        <v>9053.8548999298782</v>
      </c>
      <c r="BL99" s="100">
        <v>0</v>
      </c>
      <c r="BM99" s="100">
        <v>0</v>
      </c>
      <c r="BN99" s="100">
        <v>2.821967986943906</v>
      </c>
      <c r="BO99" s="100">
        <v>15468.899717231714</v>
      </c>
      <c r="BP99" s="100">
        <v>0</v>
      </c>
      <c r="BQ99" s="100">
        <v>0</v>
      </c>
      <c r="BR99" s="100">
        <v>2.1572517066997094</v>
      </c>
      <c r="BS99" s="100">
        <v>11825.190955445127</v>
      </c>
      <c r="BT99" s="100">
        <v>0</v>
      </c>
      <c r="BU99" s="100">
        <v>0</v>
      </c>
      <c r="BV99" s="100">
        <v>1.6204935543840377</v>
      </c>
      <c r="BW99" s="100">
        <v>8882.8974677115402</v>
      </c>
      <c r="BX99" s="100">
        <v>4</v>
      </c>
      <c r="BY99" s="100">
        <v>21926.399999999998</v>
      </c>
      <c r="BZ99" s="100">
        <v>3.1405488627338425</v>
      </c>
      <c r="CA99" s="100">
        <v>17215.232645961831</v>
      </c>
      <c r="CB99" s="100">
        <v>0.68660468839064281</v>
      </c>
      <c r="CC99" s="100">
        <v>3763.6922598821475</v>
      </c>
      <c r="CD99" s="100">
        <v>1.2436354959998022</v>
      </c>
      <c r="CE99" s="100">
        <v>6817.112334872515</v>
      </c>
      <c r="CF99" s="100">
        <v>6</v>
      </c>
      <c r="CG99" s="100">
        <v>32889.599999999999</v>
      </c>
      <c r="CH99" s="100">
        <v>2.1523701729538196</v>
      </c>
      <c r="CI99" s="100">
        <v>11798.432340063657</v>
      </c>
      <c r="CJ99" s="100">
        <v>4</v>
      </c>
      <c r="CK99" s="100">
        <v>21926.399999999998</v>
      </c>
      <c r="CL99" s="100">
        <v>2.9332262434941847</v>
      </c>
      <c r="CM99" s="100">
        <v>16078.772976337721</v>
      </c>
      <c r="CN99" s="100">
        <v>4</v>
      </c>
      <c r="CO99" s="100">
        <v>21926.399999999998</v>
      </c>
      <c r="CP99" s="100">
        <v>3.1455590663562174</v>
      </c>
      <c r="CQ99" s="100">
        <v>17242.696578138239</v>
      </c>
      <c r="CR99" s="100">
        <v>5</v>
      </c>
      <c r="CS99" s="100">
        <v>27407.999999999996</v>
      </c>
      <c r="CT99" s="100">
        <v>4.2563538818958726</v>
      </c>
      <c r="CU99" s="100">
        <v>23331.629439000411</v>
      </c>
    </row>
    <row r="100" spans="2:99">
      <c r="C100" s="99" t="s">
        <v>266</v>
      </c>
      <c r="D100" s="100">
        <v>4</v>
      </c>
      <c r="E100" s="100">
        <v>6489.5999999999995</v>
      </c>
      <c r="F100" s="100">
        <v>5</v>
      </c>
      <c r="G100" s="100">
        <v>8111.9999999999991</v>
      </c>
      <c r="H100" s="100">
        <v>6</v>
      </c>
      <c r="I100" s="100">
        <v>9734.4</v>
      </c>
      <c r="J100" s="100">
        <v>7</v>
      </c>
      <c r="K100" s="100">
        <v>11356.8</v>
      </c>
      <c r="L100" s="100">
        <v>7</v>
      </c>
      <c r="M100" s="100">
        <v>11356.8</v>
      </c>
      <c r="N100" s="100">
        <v>7</v>
      </c>
      <c r="O100" s="100">
        <v>11356.8</v>
      </c>
      <c r="P100" s="100">
        <v>6</v>
      </c>
      <c r="Q100" s="100">
        <v>9734.4</v>
      </c>
      <c r="R100" s="100">
        <v>5</v>
      </c>
      <c r="S100" s="100">
        <v>8111.9999999999991</v>
      </c>
      <c r="T100" s="100">
        <v>4</v>
      </c>
      <c r="U100" s="100">
        <v>6489.5999999999995</v>
      </c>
      <c r="V100" s="100">
        <v>5</v>
      </c>
      <c r="W100" s="100">
        <v>8111.9999999999991</v>
      </c>
      <c r="X100" s="100">
        <v>4</v>
      </c>
      <c r="Y100" s="100">
        <v>6489.5999999999995</v>
      </c>
      <c r="Z100" s="100">
        <v>5</v>
      </c>
      <c r="AA100" s="100">
        <v>8111.9999999999991</v>
      </c>
      <c r="AB100" s="100">
        <v>0</v>
      </c>
      <c r="AC100" s="100">
        <v>0</v>
      </c>
      <c r="AD100" s="100">
        <v>4</v>
      </c>
      <c r="AE100" s="100">
        <v>6489.5999999999995</v>
      </c>
      <c r="AF100" s="100">
        <v>8</v>
      </c>
      <c r="AG100" s="100">
        <v>12979.199999999999</v>
      </c>
      <c r="AH100" s="100">
        <v>2.0902524572823098</v>
      </c>
      <c r="AI100" s="100">
        <v>3391.225586694819</v>
      </c>
      <c r="AJ100" s="100">
        <v>0</v>
      </c>
      <c r="AK100" s="100">
        <v>0</v>
      </c>
      <c r="AL100" s="100">
        <v>4.1597188325322483</v>
      </c>
      <c r="AM100" s="100">
        <v>6748.7278339003187</v>
      </c>
      <c r="AN100" s="100">
        <v>0</v>
      </c>
      <c r="AO100" s="100">
        <v>0</v>
      </c>
      <c r="AP100" s="100">
        <v>1.7731211337481148</v>
      </c>
      <c r="AQ100" s="100">
        <v>2876.7117273929412</v>
      </c>
      <c r="AR100" s="100">
        <v>7</v>
      </c>
      <c r="AS100" s="100">
        <v>11356.8</v>
      </c>
      <c r="AT100" s="100">
        <v>1.9795809679836738</v>
      </c>
      <c r="AU100" s="100">
        <v>3211.6721624567122</v>
      </c>
      <c r="AV100" s="100">
        <v>7</v>
      </c>
      <c r="AW100" s="100">
        <v>11356.8</v>
      </c>
      <c r="AX100" s="100">
        <v>5</v>
      </c>
      <c r="AY100" s="100">
        <v>8111.9999999999991</v>
      </c>
      <c r="AZ100" s="100">
        <v>7</v>
      </c>
      <c r="BA100" s="100">
        <v>11356.8</v>
      </c>
      <c r="BB100" s="100">
        <v>1.8195267299360802</v>
      </c>
      <c r="BC100" s="100">
        <v>2952.0001666482963</v>
      </c>
      <c r="BD100" s="100">
        <v>6</v>
      </c>
      <c r="BE100" s="100">
        <v>9734.4</v>
      </c>
      <c r="BF100" s="100">
        <v>0</v>
      </c>
      <c r="BG100" s="100">
        <v>0</v>
      </c>
      <c r="BH100" s="100">
        <v>7</v>
      </c>
      <c r="BI100" s="100">
        <v>11356.8</v>
      </c>
      <c r="BJ100" s="100">
        <v>2.4775215903923709</v>
      </c>
      <c r="BK100" s="100">
        <v>4019.531028252582</v>
      </c>
      <c r="BL100" s="100">
        <v>0</v>
      </c>
      <c r="BM100" s="100">
        <v>0</v>
      </c>
      <c r="BN100" s="100">
        <v>3.292295984767891</v>
      </c>
      <c r="BO100" s="100">
        <v>5341.4210056874263</v>
      </c>
      <c r="BP100" s="100">
        <v>0</v>
      </c>
      <c r="BQ100" s="100">
        <v>0</v>
      </c>
      <c r="BR100" s="100">
        <v>3.020152389379593</v>
      </c>
      <c r="BS100" s="100">
        <v>4899.8952365294508</v>
      </c>
      <c r="BT100" s="100">
        <v>0</v>
      </c>
      <c r="BU100" s="100">
        <v>0</v>
      </c>
      <c r="BV100" s="100">
        <v>2.0256169429800472</v>
      </c>
      <c r="BW100" s="100">
        <v>3286.3609282908283</v>
      </c>
      <c r="BX100" s="100">
        <v>6</v>
      </c>
      <c r="BY100" s="100">
        <v>9734.4</v>
      </c>
      <c r="BZ100" s="100">
        <v>3.7686586352806106</v>
      </c>
      <c r="CA100" s="100">
        <v>6114.2717698792621</v>
      </c>
      <c r="CB100" s="100">
        <v>0.68660468839064281</v>
      </c>
      <c r="CC100" s="100">
        <v>1113.9474464449788</v>
      </c>
      <c r="CD100" s="100">
        <v>1.6581806613330694</v>
      </c>
      <c r="CE100" s="100">
        <v>2690.2323049467714</v>
      </c>
      <c r="CF100" s="100">
        <v>8</v>
      </c>
      <c r="CG100" s="100">
        <v>12979.199999999999</v>
      </c>
      <c r="CH100" s="100">
        <v>2.5828442075445834</v>
      </c>
      <c r="CI100" s="100">
        <v>4190.4064423203317</v>
      </c>
      <c r="CJ100" s="100">
        <v>5</v>
      </c>
      <c r="CK100" s="100">
        <v>8111.9999999999991</v>
      </c>
      <c r="CL100" s="100">
        <v>4.106516740891859</v>
      </c>
      <c r="CM100" s="100">
        <v>6662.4127604229516</v>
      </c>
      <c r="CN100" s="100">
        <v>5</v>
      </c>
      <c r="CO100" s="100">
        <v>8111.9999999999991</v>
      </c>
      <c r="CP100" s="100">
        <v>4.7183385995343263</v>
      </c>
      <c r="CQ100" s="100">
        <v>7655.0325438844902</v>
      </c>
      <c r="CR100" s="100">
        <v>6</v>
      </c>
      <c r="CS100" s="100">
        <v>9734.4</v>
      </c>
      <c r="CT100" s="100">
        <v>5.1076246582750473</v>
      </c>
      <c r="CU100" s="100">
        <v>8286.6102455854361</v>
      </c>
    </row>
    <row r="101" spans="2:99">
      <c r="C101" s="99" t="s">
        <v>267</v>
      </c>
      <c r="D101" s="100">
        <v>4</v>
      </c>
      <c r="E101" s="100">
        <v>4761.5999999999995</v>
      </c>
      <c r="F101" s="100">
        <v>6</v>
      </c>
      <c r="G101" s="100">
        <v>7142.4</v>
      </c>
      <c r="H101" s="100">
        <v>7</v>
      </c>
      <c r="I101" s="100">
        <v>8332.7999999999993</v>
      </c>
      <c r="J101" s="100">
        <v>7</v>
      </c>
      <c r="K101" s="100">
        <v>8332.7999999999993</v>
      </c>
      <c r="L101" s="100">
        <v>7</v>
      </c>
      <c r="M101" s="100">
        <v>8332.7999999999993</v>
      </c>
      <c r="N101" s="100">
        <v>8</v>
      </c>
      <c r="O101" s="100">
        <v>9523.1999999999989</v>
      </c>
      <c r="P101" s="100">
        <v>6</v>
      </c>
      <c r="Q101" s="100">
        <v>7142.4</v>
      </c>
      <c r="R101" s="100">
        <v>6</v>
      </c>
      <c r="S101" s="100">
        <v>7142.4</v>
      </c>
      <c r="T101" s="100">
        <v>5</v>
      </c>
      <c r="U101" s="100">
        <v>5951.9999999999991</v>
      </c>
      <c r="V101" s="100">
        <v>6</v>
      </c>
      <c r="W101" s="100">
        <v>7142.4</v>
      </c>
      <c r="X101" s="100">
        <v>5</v>
      </c>
      <c r="Y101" s="100">
        <v>5951.9999999999991</v>
      </c>
      <c r="Z101" s="100">
        <v>4</v>
      </c>
      <c r="AA101" s="100">
        <v>4761.5999999999995</v>
      </c>
      <c r="AB101" s="100">
        <v>0</v>
      </c>
      <c r="AC101" s="100">
        <v>0</v>
      </c>
      <c r="AD101" s="100">
        <v>4</v>
      </c>
      <c r="AE101" s="100">
        <v>4761.5999999999995</v>
      </c>
      <c r="AF101" s="100">
        <v>7</v>
      </c>
      <c r="AG101" s="100">
        <v>8332.7999999999993</v>
      </c>
      <c r="AH101" s="100">
        <v>2.0902524572823098</v>
      </c>
      <c r="AI101" s="100">
        <v>2488.2365251488613</v>
      </c>
      <c r="AJ101" s="100">
        <v>0</v>
      </c>
      <c r="AK101" s="100">
        <v>0</v>
      </c>
      <c r="AL101" s="100">
        <v>4.8530053046209565</v>
      </c>
      <c r="AM101" s="100">
        <v>5777.0175146207857</v>
      </c>
      <c r="AN101" s="100">
        <v>0</v>
      </c>
      <c r="AO101" s="100">
        <v>0</v>
      </c>
      <c r="AP101" s="100">
        <v>1.7731211337481148</v>
      </c>
      <c r="AQ101" s="100">
        <v>2110.7233976137554</v>
      </c>
      <c r="AR101" s="100">
        <v>7</v>
      </c>
      <c r="AS101" s="100">
        <v>8332.7999999999993</v>
      </c>
      <c r="AT101" s="100">
        <v>1.6496508066530613</v>
      </c>
      <c r="AU101" s="100">
        <v>1963.744320239804</v>
      </c>
      <c r="AV101" s="100">
        <v>8</v>
      </c>
      <c r="AW101" s="100">
        <v>9523.1999999999989</v>
      </c>
      <c r="AX101" s="100">
        <v>5</v>
      </c>
      <c r="AY101" s="100">
        <v>5951.9999999999991</v>
      </c>
      <c r="AZ101" s="100">
        <v>7</v>
      </c>
      <c r="BA101" s="100">
        <v>8332.7999999999993</v>
      </c>
      <c r="BB101" s="100">
        <v>2.1834320759232959</v>
      </c>
      <c r="BC101" s="100">
        <v>2599.1575431790911</v>
      </c>
      <c r="BD101" s="100">
        <v>5</v>
      </c>
      <c r="BE101" s="100">
        <v>5951.9999999999991</v>
      </c>
      <c r="BF101" s="100">
        <v>0</v>
      </c>
      <c r="BG101" s="100">
        <v>0</v>
      </c>
      <c r="BH101" s="100">
        <v>7</v>
      </c>
      <c r="BI101" s="100">
        <v>8332.7999999999993</v>
      </c>
      <c r="BJ101" s="100">
        <v>2.4775215903923709</v>
      </c>
      <c r="BK101" s="100">
        <v>2949.2417012030778</v>
      </c>
      <c r="BL101" s="100">
        <v>0</v>
      </c>
      <c r="BM101" s="100">
        <v>0</v>
      </c>
      <c r="BN101" s="100">
        <v>3.762623982591875</v>
      </c>
      <c r="BO101" s="100">
        <v>4479.0275888773676</v>
      </c>
      <c r="BP101" s="100">
        <v>0</v>
      </c>
      <c r="BQ101" s="100">
        <v>0</v>
      </c>
      <c r="BR101" s="100">
        <v>3.020152389379593</v>
      </c>
      <c r="BS101" s="100">
        <v>3595.1894043174671</v>
      </c>
      <c r="BT101" s="100">
        <v>0</v>
      </c>
      <c r="BU101" s="100">
        <v>0</v>
      </c>
      <c r="BV101" s="100">
        <v>2.430740331576057</v>
      </c>
      <c r="BW101" s="100">
        <v>2893.5532907081379</v>
      </c>
      <c r="BX101" s="100">
        <v>6</v>
      </c>
      <c r="BY101" s="100">
        <v>7142.4</v>
      </c>
      <c r="BZ101" s="100">
        <v>3.7686586352806106</v>
      </c>
      <c r="CA101" s="100">
        <v>4486.2112394380383</v>
      </c>
      <c r="CB101" s="100">
        <v>0.68660468839064281</v>
      </c>
      <c r="CC101" s="100">
        <v>817.33422106022113</v>
      </c>
      <c r="CD101" s="100">
        <v>1.4509080786664359</v>
      </c>
      <c r="CE101" s="100">
        <v>1727.1609768445251</v>
      </c>
      <c r="CF101" s="100">
        <v>8</v>
      </c>
      <c r="CG101" s="100">
        <v>9523.1999999999989</v>
      </c>
      <c r="CH101" s="100">
        <v>2.5828442075445834</v>
      </c>
      <c r="CI101" s="100">
        <v>3074.6177446610718</v>
      </c>
      <c r="CJ101" s="100">
        <v>5</v>
      </c>
      <c r="CK101" s="100">
        <v>5951.9999999999991</v>
      </c>
      <c r="CL101" s="100">
        <v>4.106516740891859</v>
      </c>
      <c r="CM101" s="100">
        <v>4888.3975283576683</v>
      </c>
      <c r="CN101" s="100">
        <v>5</v>
      </c>
      <c r="CO101" s="100">
        <v>5951.9999999999991</v>
      </c>
      <c r="CP101" s="100">
        <v>4.7183385995343263</v>
      </c>
      <c r="CQ101" s="100">
        <v>5616.7102688856612</v>
      </c>
      <c r="CR101" s="100">
        <v>7</v>
      </c>
      <c r="CS101" s="100">
        <v>8332.7999999999993</v>
      </c>
      <c r="CT101" s="100">
        <v>5.1076246582750473</v>
      </c>
      <c r="CU101" s="100">
        <v>6080.1163932106156</v>
      </c>
    </row>
    <row r="102" spans="2:99">
      <c r="C102" s="99" t="s">
        <v>268</v>
      </c>
      <c r="D102" s="100">
        <v>4</v>
      </c>
      <c r="E102" s="100">
        <v>7756.7999999999993</v>
      </c>
      <c r="F102" s="100">
        <v>6</v>
      </c>
      <c r="G102" s="100">
        <v>11635.199999999999</v>
      </c>
      <c r="H102" s="100">
        <v>6</v>
      </c>
      <c r="I102" s="100">
        <v>11635.199999999999</v>
      </c>
      <c r="J102" s="100">
        <v>7</v>
      </c>
      <c r="K102" s="100">
        <v>13574.399999999998</v>
      </c>
      <c r="L102" s="100">
        <v>6</v>
      </c>
      <c r="M102" s="100">
        <v>11635.199999999999</v>
      </c>
      <c r="N102" s="100">
        <v>8</v>
      </c>
      <c r="O102" s="100">
        <v>15513.599999999999</v>
      </c>
      <c r="P102" s="100">
        <v>5</v>
      </c>
      <c r="Q102" s="100">
        <v>9696</v>
      </c>
      <c r="R102" s="100">
        <v>5</v>
      </c>
      <c r="S102" s="100">
        <v>9696</v>
      </c>
      <c r="T102" s="100">
        <v>4</v>
      </c>
      <c r="U102" s="100">
        <v>7756.7999999999993</v>
      </c>
      <c r="V102" s="100">
        <v>5</v>
      </c>
      <c r="W102" s="100">
        <v>9696</v>
      </c>
      <c r="X102" s="100">
        <v>4</v>
      </c>
      <c r="Y102" s="100">
        <v>7756.7999999999993</v>
      </c>
      <c r="Z102" s="100">
        <v>4</v>
      </c>
      <c r="AA102" s="100">
        <v>7756.7999999999993</v>
      </c>
      <c r="AB102" s="100">
        <v>0</v>
      </c>
      <c r="AC102" s="100">
        <v>0</v>
      </c>
      <c r="AD102" s="100">
        <v>4</v>
      </c>
      <c r="AE102" s="100">
        <v>7756.7999999999993</v>
      </c>
      <c r="AF102" s="100">
        <v>7</v>
      </c>
      <c r="AG102" s="100">
        <v>13574.399999999998</v>
      </c>
      <c r="AH102" s="100">
        <v>2.0902524572823098</v>
      </c>
      <c r="AI102" s="100">
        <v>4053.4175651618548</v>
      </c>
      <c r="AJ102" s="100">
        <v>0</v>
      </c>
      <c r="AK102" s="100">
        <v>0</v>
      </c>
      <c r="AL102" s="100">
        <v>4.1597188325322483</v>
      </c>
      <c r="AM102" s="100">
        <v>8066.5267600465349</v>
      </c>
      <c r="AN102" s="100">
        <v>0</v>
      </c>
      <c r="AO102" s="100">
        <v>0</v>
      </c>
      <c r="AP102" s="100">
        <v>1.7731211337481148</v>
      </c>
      <c r="AQ102" s="100">
        <v>3438.4365025643438</v>
      </c>
      <c r="AR102" s="100">
        <v>7</v>
      </c>
      <c r="AS102" s="100">
        <v>13574.399999999998</v>
      </c>
      <c r="AT102" s="100">
        <v>1.6496508066530613</v>
      </c>
      <c r="AU102" s="100">
        <v>3199.0028442616162</v>
      </c>
      <c r="AV102" s="100">
        <v>7</v>
      </c>
      <c r="AW102" s="100">
        <v>13574.399999999998</v>
      </c>
      <c r="AX102" s="100">
        <v>5</v>
      </c>
      <c r="AY102" s="100">
        <v>9696</v>
      </c>
      <c r="AZ102" s="100">
        <v>7</v>
      </c>
      <c r="BA102" s="100">
        <v>13574.399999999998</v>
      </c>
      <c r="BB102" s="100">
        <v>2.1834320759232959</v>
      </c>
      <c r="BC102" s="100">
        <v>4234.1114816304553</v>
      </c>
      <c r="BD102" s="100">
        <v>6</v>
      </c>
      <c r="BE102" s="100">
        <v>11635.199999999999</v>
      </c>
      <c r="BF102" s="100">
        <v>0</v>
      </c>
      <c r="BG102" s="100">
        <v>0</v>
      </c>
      <c r="BH102" s="100">
        <v>6</v>
      </c>
      <c r="BI102" s="100">
        <v>11635.199999999999</v>
      </c>
      <c r="BJ102" s="100">
        <v>2.0646013253269757</v>
      </c>
      <c r="BK102" s="100">
        <v>4003.6748900740708</v>
      </c>
      <c r="BL102" s="100">
        <v>0</v>
      </c>
      <c r="BM102" s="100">
        <v>0</v>
      </c>
      <c r="BN102" s="100">
        <v>3.762623982591875</v>
      </c>
      <c r="BO102" s="100">
        <v>7296.4804270421637</v>
      </c>
      <c r="BP102" s="100">
        <v>0</v>
      </c>
      <c r="BQ102" s="100">
        <v>0</v>
      </c>
      <c r="BR102" s="100">
        <v>2.588702048039651</v>
      </c>
      <c r="BS102" s="100">
        <v>5020.0110115584903</v>
      </c>
      <c r="BT102" s="100">
        <v>0</v>
      </c>
      <c r="BU102" s="100">
        <v>0</v>
      </c>
      <c r="BV102" s="100">
        <v>2.0256169429800472</v>
      </c>
      <c r="BW102" s="100">
        <v>3928.0763758269072</v>
      </c>
      <c r="BX102" s="100">
        <v>5</v>
      </c>
      <c r="BY102" s="100">
        <v>9696</v>
      </c>
      <c r="BZ102" s="100">
        <v>3.1405488627338425</v>
      </c>
      <c r="CA102" s="100">
        <v>6090.1523546134667</v>
      </c>
      <c r="CB102" s="100">
        <v>0.82392562606877129</v>
      </c>
      <c r="CC102" s="100">
        <v>1597.7565740725611</v>
      </c>
      <c r="CD102" s="100">
        <v>1.4509080786664359</v>
      </c>
      <c r="CE102" s="100">
        <v>2813.6009461499521</v>
      </c>
      <c r="CF102" s="100">
        <v>8</v>
      </c>
      <c r="CG102" s="100">
        <v>15513.599999999999</v>
      </c>
      <c r="CH102" s="100">
        <v>2.5828442075445834</v>
      </c>
      <c r="CI102" s="100">
        <v>5008.6514872704556</v>
      </c>
      <c r="CJ102" s="100">
        <v>5</v>
      </c>
      <c r="CK102" s="100">
        <v>9696</v>
      </c>
      <c r="CL102" s="100">
        <v>4.106516740891859</v>
      </c>
      <c r="CM102" s="100">
        <v>7963.3572639374925</v>
      </c>
      <c r="CN102" s="100">
        <v>4</v>
      </c>
      <c r="CO102" s="100">
        <v>7756.7999999999993</v>
      </c>
      <c r="CP102" s="100">
        <v>3.9319488329452716</v>
      </c>
      <c r="CQ102" s="100">
        <v>7624.8351768474704</v>
      </c>
      <c r="CR102" s="100">
        <v>7</v>
      </c>
      <c r="CS102" s="100">
        <v>13574.399999999998</v>
      </c>
      <c r="CT102" s="100">
        <v>5.1076246582750473</v>
      </c>
      <c r="CU102" s="100">
        <v>9904.7057373269708</v>
      </c>
    </row>
    <row r="103" spans="2:99">
      <c r="C103" s="99" t="s">
        <v>269</v>
      </c>
      <c r="D103" s="100">
        <v>4</v>
      </c>
      <c r="E103" s="100">
        <v>8112</v>
      </c>
      <c r="F103" s="100">
        <v>6</v>
      </c>
      <c r="G103" s="100">
        <v>12168</v>
      </c>
      <c r="H103" s="100">
        <v>6</v>
      </c>
      <c r="I103" s="100">
        <v>12168</v>
      </c>
      <c r="J103" s="100">
        <v>8</v>
      </c>
      <c r="K103" s="100">
        <v>16224</v>
      </c>
      <c r="L103" s="100">
        <v>6</v>
      </c>
      <c r="M103" s="100">
        <v>12168</v>
      </c>
      <c r="N103" s="100">
        <v>8</v>
      </c>
      <c r="O103" s="100">
        <v>16224</v>
      </c>
      <c r="P103" s="100">
        <v>6</v>
      </c>
      <c r="Q103" s="100">
        <v>12168</v>
      </c>
      <c r="R103" s="100">
        <v>5</v>
      </c>
      <c r="S103" s="100">
        <v>10140</v>
      </c>
      <c r="T103" s="100">
        <v>4</v>
      </c>
      <c r="U103" s="100">
        <v>8112</v>
      </c>
      <c r="V103" s="100">
        <v>5</v>
      </c>
      <c r="W103" s="100">
        <v>10140</v>
      </c>
      <c r="X103" s="100">
        <v>4</v>
      </c>
      <c r="Y103" s="100">
        <v>8112</v>
      </c>
      <c r="Z103" s="100">
        <v>5</v>
      </c>
      <c r="AA103" s="100">
        <v>10140</v>
      </c>
      <c r="AB103" s="100">
        <v>0</v>
      </c>
      <c r="AC103" s="100">
        <v>0</v>
      </c>
      <c r="AD103" s="100">
        <v>5</v>
      </c>
      <c r="AE103" s="100">
        <v>10140</v>
      </c>
      <c r="AF103" s="100">
        <v>8</v>
      </c>
      <c r="AG103" s="100">
        <v>16224</v>
      </c>
      <c r="AH103" s="100">
        <v>2.0902524572823098</v>
      </c>
      <c r="AI103" s="100">
        <v>4239.0319833685244</v>
      </c>
      <c r="AJ103" s="100">
        <v>0</v>
      </c>
      <c r="AK103" s="100">
        <v>0</v>
      </c>
      <c r="AL103" s="100">
        <v>4.1597188325322483</v>
      </c>
      <c r="AM103" s="100">
        <v>8435.9097923753998</v>
      </c>
      <c r="AN103" s="100">
        <v>0</v>
      </c>
      <c r="AO103" s="100">
        <v>0</v>
      </c>
      <c r="AP103" s="100">
        <v>2.1277453604977374</v>
      </c>
      <c r="AQ103" s="100">
        <v>4315.0675910894115</v>
      </c>
      <c r="AR103" s="100">
        <v>8</v>
      </c>
      <c r="AS103" s="100">
        <v>16224</v>
      </c>
      <c r="AT103" s="100">
        <v>1.6496508066530613</v>
      </c>
      <c r="AU103" s="100">
        <v>3345.4918358924083</v>
      </c>
      <c r="AV103" s="100">
        <v>7</v>
      </c>
      <c r="AW103" s="100">
        <v>14196</v>
      </c>
      <c r="AX103" s="100">
        <v>6</v>
      </c>
      <c r="AY103" s="100">
        <v>12168</v>
      </c>
      <c r="AZ103" s="100">
        <v>8</v>
      </c>
      <c r="BA103" s="100">
        <v>16224</v>
      </c>
      <c r="BB103" s="100">
        <v>1.8195267299360802</v>
      </c>
      <c r="BC103" s="100">
        <v>3690.0002083103709</v>
      </c>
      <c r="BD103" s="100">
        <v>5</v>
      </c>
      <c r="BE103" s="100">
        <v>10140</v>
      </c>
      <c r="BF103" s="100">
        <v>0</v>
      </c>
      <c r="BG103" s="100">
        <v>0</v>
      </c>
      <c r="BH103" s="100">
        <v>7</v>
      </c>
      <c r="BI103" s="100">
        <v>14196</v>
      </c>
      <c r="BJ103" s="100">
        <v>2.4775215903923709</v>
      </c>
      <c r="BK103" s="100">
        <v>5024.4137853157281</v>
      </c>
      <c r="BL103" s="100">
        <v>0</v>
      </c>
      <c r="BM103" s="100">
        <v>0</v>
      </c>
      <c r="BN103" s="100">
        <v>3.292295984767891</v>
      </c>
      <c r="BO103" s="100">
        <v>6676.7762571092826</v>
      </c>
      <c r="BP103" s="100">
        <v>0</v>
      </c>
      <c r="BQ103" s="100">
        <v>0</v>
      </c>
      <c r="BR103" s="100">
        <v>2.588702048039651</v>
      </c>
      <c r="BS103" s="100">
        <v>5249.887753424412</v>
      </c>
      <c r="BT103" s="100">
        <v>0</v>
      </c>
      <c r="BU103" s="100">
        <v>0</v>
      </c>
      <c r="BV103" s="100">
        <v>2.0256169429800472</v>
      </c>
      <c r="BW103" s="100">
        <v>4107.9511603635356</v>
      </c>
      <c r="BX103" s="100">
        <v>5</v>
      </c>
      <c r="BY103" s="100">
        <v>10140</v>
      </c>
      <c r="BZ103" s="100">
        <v>3.7686586352806106</v>
      </c>
      <c r="CA103" s="100">
        <v>7642.8397123490786</v>
      </c>
      <c r="CB103" s="100">
        <v>0.68660468839064281</v>
      </c>
      <c r="CC103" s="100">
        <v>1392.4343080562237</v>
      </c>
      <c r="CD103" s="100">
        <v>1.2436354959998022</v>
      </c>
      <c r="CE103" s="100">
        <v>2522.0927858875989</v>
      </c>
      <c r="CF103" s="100">
        <v>8</v>
      </c>
      <c r="CG103" s="100">
        <v>16224</v>
      </c>
      <c r="CH103" s="100">
        <v>3.0133182421353473</v>
      </c>
      <c r="CI103" s="100">
        <v>6111.0093950504843</v>
      </c>
      <c r="CJ103" s="100">
        <v>5</v>
      </c>
      <c r="CK103" s="100">
        <v>10140</v>
      </c>
      <c r="CL103" s="100">
        <v>3.5198714921930221</v>
      </c>
      <c r="CM103" s="100">
        <v>7138.2993861674486</v>
      </c>
      <c r="CN103" s="100">
        <v>5</v>
      </c>
      <c r="CO103" s="100">
        <v>10140</v>
      </c>
      <c r="CP103" s="100">
        <v>4.7183385995343263</v>
      </c>
      <c r="CQ103" s="100">
        <v>9568.7906798556141</v>
      </c>
      <c r="CR103" s="100">
        <v>6</v>
      </c>
      <c r="CS103" s="100">
        <v>12168</v>
      </c>
      <c r="CT103" s="100">
        <v>5.1076246582750473</v>
      </c>
      <c r="CU103" s="100">
        <v>10358.262806981797</v>
      </c>
    </row>
    <row r="104" spans="2:99">
      <c r="C104" s="99" t="s">
        <v>270</v>
      </c>
      <c r="D104" s="100">
        <v>4</v>
      </c>
      <c r="E104" s="100">
        <v>8289.6</v>
      </c>
      <c r="F104" s="100">
        <v>5</v>
      </c>
      <c r="G104" s="100">
        <v>10362</v>
      </c>
      <c r="H104" s="100">
        <v>6</v>
      </c>
      <c r="I104" s="100">
        <v>12434.400000000001</v>
      </c>
      <c r="J104" s="100">
        <v>7</v>
      </c>
      <c r="K104" s="100">
        <v>14506.800000000001</v>
      </c>
      <c r="L104" s="100">
        <v>7</v>
      </c>
      <c r="M104" s="100">
        <v>14506.800000000001</v>
      </c>
      <c r="N104" s="100">
        <v>7</v>
      </c>
      <c r="O104" s="100">
        <v>14506.800000000001</v>
      </c>
      <c r="P104" s="100">
        <v>6</v>
      </c>
      <c r="Q104" s="100">
        <v>12434.400000000001</v>
      </c>
      <c r="R104" s="100">
        <v>5</v>
      </c>
      <c r="S104" s="100">
        <v>10362</v>
      </c>
      <c r="T104" s="100">
        <v>4</v>
      </c>
      <c r="U104" s="100">
        <v>8289.6</v>
      </c>
      <c r="V104" s="100">
        <v>5</v>
      </c>
      <c r="W104" s="100">
        <v>10362</v>
      </c>
      <c r="X104" s="100">
        <v>4</v>
      </c>
      <c r="Y104" s="100">
        <v>8289.6</v>
      </c>
      <c r="Z104" s="100">
        <v>4</v>
      </c>
      <c r="AA104" s="100">
        <v>8289.6</v>
      </c>
      <c r="AB104" s="100">
        <v>0</v>
      </c>
      <c r="AC104" s="100">
        <v>0</v>
      </c>
      <c r="AD104" s="100">
        <v>4</v>
      </c>
      <c r="AE104" s="100">
        <v>8289.6</v>
      </c>
      <c r="AF104" s="100">
        <v>7</v>
      </c>
      <c r="AG104" s="100">
        <v>14506.800000000001</v>
      </c>
      <c r="AH104" s="100">
        <v>2.0902524572823098</v>
      </c>
      <c r="AI104" s="100">
        <v>4331.839192471859</v>
      </c>
      <c r="AJ104" s="100">
        <v>0</v>
      </c>
      <c r="AK104" s="100">
        <v>0</v>
      </c>
      <c r="AL104" s="100">
        <v>4.1597188325322483</v>
      </c>
      <c r="AM104" s="100">
        <v>8620.6013085398317</v>
      </c>
      <c r="AN104" s="100">
        <v>0</v>
      </c>
      <c r="AO104" s="100">
        <v>0</v>
      </c>
      <c r="AP104" s="100">
        <v>2.1277453604977374</v>
      </c>
      <c r="AQ104" s="100">
        <v>4409.5394850955108</v>
      </c>
      <c r="AR104" s="100">
        <v>7</v>
      </c>
      <c r="AS104" s="100">
        <v>14506.800000000001</v>
      </c>
      <c r="AT104" s="100">
        <v>1.6496508066530613</v>
      </c>
      <c r="AU104" s="100">
        <v>3418.7363317078043</v>
      </c>
      <c r="AV104" s="100">
        <v>8</v>
      </c>
      <c r="AW104" s="100">
        <v>16579.2</v>
      </c>
      <c r="AX104" s="100">
        <v>5</v>
      </c>
      <c r="AY104" s="100">
        <v>10362</v>
      </c>
      <c r="AZ104" s="100">
        <v>7</v>
      </c>
      <c r="BA104" s="100">
        <v>14506.800000000001</v>
      </c>
      <c r="BB104" s="100">
        <v>1.8195267299360802</v>
      </c>
      <c r="BC104" s="100">
        <v>3770.787195119533</v>
      </c>
      <c r="BD104" s="100">
        <v>5</v>
      </c>
      <c r="BE104" s="100">
        <v>10362</v>
      </c>
      <c r="BF104" s="100">
        <v>0</v>
      </c>
      <c r="BG104" s="100">
        <v>0</v>
      </c>
      <c r="BH104" s="100">
        <v>6</v>
      </c>
      <c r="BI104" s="100">
        <v>12434.400000000001</v>
      </c>
      <c r="BJ104" s="100">
        <v>2.0646013253269757</v>
      </c>
      <c r="BK104" s="100">
        <v>4278.6797866076249</v>
      </c>
      <c r="BL104" s="100">
        <v>0</v>
      </c>
      <c r="BM104" s="100">
        <v>0</v>
      </c>
      <c r="BN104" s="100">
        <v>3.292295984767891</v>
      </c>
      <c r="BO104" s="100">
        <v>6822.9541988329775</v>
      </c>
      <c r="BP104" s="100">
        <v>0</v>
      </c>
      <c r="BQ104" s="100">
        <v>0</v>
      </c>
      <c r="BR104" s="100">
        <v>2.588702048039651</v>
      </c>
      <c r="BS104" s="100">
        <v>5364.8261243573734</v>
      </c>
      <c r="BT104" s="100">
        <v>0</v>
      </c>
      <c r="BU104" s="100">
        <v>0</v>
      </c>
      <c r="BV104" s="100">
        <v>2.0256169429800472</v>
      </c>
      <c r="BW104" s="100">
        <v>4197.88855263185</v>
      </c>
      <c r="BX104" s="100">
        <v>5</v>
      </c>
      <c r="BY104" s="100">
        <v>10362</v>
      </c>
      <c r="BZ104" s="100">
        <v>3.7686586352806106</v>
      </c>
      <c r="CA104" s="100">
        <v>7810.1681557555376</v>
      </c>
      <c r="CB104" s="100">
        <v>0.68660468839064281</v>
      </c>
      <c r="CC104" s="100">
        <v>1422.9195562207683</v>
      </c>
      <c r="CD104" s="100">
        <v>1.2436354959998022</v>
      </c>
      <c r="CE104" s="100">
        <v>2577.3102019099902</v>
      </c>
      <c r="CF104" s="100">
        <v>8</v>
      </c>
      <c r="CG104" s="100">
        <v>16579.2</v>
      </c>
      <c r="CH104" s="100">
        <v>2.1523701729538196</v>
      </c>
      <c r="CI104" s="100">
        <v>4460.5719464294962</v>
      </c>
      <c r="CJ104" s="100">
        <v>5</v>
      </c>
      <c r="CK104" s="100">
        <v>10362</v>
      </c>
      <c r="CL104" s="100">
        <v>4.6931619895906955</v>
      </c>
      <c r="CM104" s="100">
        <v>9726.1089072277573</v>
      </c>
      <c r="CN104" s="100">
        <v>5</v>
      </c>
      <c r="CO104" s="100">
        <v>10362</v>
      </c>
      <c r="CP104" s="100">
        <v>4.7183385995343263</v>
      </c>
      <c r="CQ104" s="100">
        <v>9778.2849136749392</v>
      </c>
      <c r="CR104" s="100">
        <v>6</v>
      </c>
      <c r="CS104" s="100">
        <v>12434.400000000001</v>
      </c>
      <c r="CT104" s="100">
        <v>5.1076246582750473</v>
      </c>
      <c r="CU104" s="100">
        <v>10585.041341809208</v>
      </c>
    </row>
    <row r="105" spans="2:99">
      <c r="C105" s="99" t="s">
        <v>271</v>
      </c>
      <c r="D105" s="100">
        <v>4</v>
      </c>
      <c r="E105" s="100">
        <v>7992</v>
      </c>
      <c r="F105" s="100">
        <v>6</v>
      </c>
      <c r="G105" s="100">
        <v>11988</v>
      </c>
      <c r="H105" s="100">
        <v>6</v>
      </c>
      <c r="I105" s="100">
        <v>11988</v>
      </c>
      <c r="J105" s="100">
        <v>7</v>
      </c>
      <c r="K105" s="100">
        <v>13986</v>
      </c>
      <c r="L105" s="100">
        <v>6</v>
      </c>
      <c r="M105" s="100">
        <v>11988</v>
      </c>
      <c r="N105" s="100">
        <v>7</v>
      </c>
      <c r="O105" s="100">
        <v>13986</v>
      </c>
      <c r="P105" s="100">
        <v>5</v>
      </c>
      <c r="Q105" s="100">
        <v>9990</v>
      </c>
      <c r="R105" s="100">
        <v>5</v>
      </c>
      <c r="S105" s="100">
        <v>9990</v>
      </c>
      <c r="T105" s="100">
        <v>4</v>
      </c>
      <c r="U105" s="100">
        <v>7992</v>
      </c>
      <c r="V105" s="100">
        <v>5</v>
      </c>
      <c r="W105" s="100">
        <v>9990</v>
      </c>
      <c r="X105" s="100">
        <v>4</v>
      </c>
      <c r="Y105" s="100">
        <v>7992</v>
      </c>
      <c r="Z105" s="100">
        <v>4</v>
      </c>
      <c r="AA105" s="100">
        <v>7992</v>
      </c>
      <c r="AB105" s="100">
        <v>0</v>
      </c>
      <c r="AC105" s="100">
        <v>0</v>
      </c>
      <c r="AD105" s="100">
        <v>4</v>
      </c>
      <c r="AE105" s="100">
        <v>7992</v>
      </c>
      <c r="AF105" s="100">
        <v>7</v>
      </c>
      <c r="AG105" s="100">
        <v>13986</v>
      </c>
      <c r="AH105" s="100">
        <v>2.0902524572823098</v>
      </c>
      <c r="AI105" s="100">
        <v>4176.3244096500548</v>
      </c>
      <c r="AJ105" s="100">
        <v>0</v>
      </c>
      <c r="AK105" s="100">
        <v>0</v>
      </c>
      <c r="AL105" s="100">
        <v>4.1597188325322483</v>
      </c>
      <c r="AM105" s="100">
        <v>8311.1182273994327</v>
      </c>
      <c r="AN105" s="100">
        <v>0</v>
      </c>
      <c r="AO105" s="100">
        <v>0</v>
      </c>
      <c r="AP105" s="100">
        <v>1.7731211337481148</v>
      </c>
      <c r="AQ105" s="100">
        <v>3542.6960252287331</v>
      </c>
      <c r="AR105" s="100">
        <v>8</v>
      </c>
      <c r="AS105" s="100">
        <v>15984</v>
      </c>
      <c r="AT105" s="100">
        <v>1.9795809679836738</v>
      </c>
      <c r="AU105" s="100">
        <v>3955.2027740313802</v>
      </c>
      <c r="AV105" s="100">
        <v>7</v>
      </c>
      <c r="AW105" s="100">
        <v>13986</v>
      </c>
      <c r="AX105" s="100">
        <v>5</v>
      </c>
      <c r="AY105" s="100">
        <v>9990</v>
      </c>
      <c r="AZ105" s="100">
        <v>7</v>
      </c>
      <c r="BA105" s="100">
        <v>13986</v>
      </c>
      <c r="BB105" s="100">
        <v>1.8195267299360802</v>
      </c>
      <c r="BC105" s="100">
        <v>3635.4144064122884</v>
      </c>
      <c r="BD105" s="100">
        <v>5</v>
      </c>
      <c r="BE105" s="100">
        <v>9990</v>
      </c>
      <c r="BF105" s="100">
        <v>0</v>
      </c>
      <c r="BG105" s="100">
        <v>0</v>
      </c>
      <c r="BH105" s="100">
        <v>7</v>
      </c>
      <c r="BI105" s="100">
        <v>13986</v>
      </c>
      <c r="BJ105" s="100">
        <v>2.4775215903923709</v>
      </c>
      <c r="BK105" s="100">
        <v>4950.088137603957</v>
      </c>
      <c r="BL105" s="100">
        <v>0</v>
      </c>
      <c r="BM105" s="100">
        <v>0</v>
      </c>
      <c r="BN105" s="100">
        <v>3.292295984767891</v>
      </c>
      <c r="BO105" s="100">
        <v>6578.0073775662459</v>
      </c>
      <c r="BP105" s="100">
        <v>0</v>
      </c>
      <c r="BQ105" s="100">
        <v>0</v>
      </c>
      <c r="BR105" s="100">
        <v>2.588702048039651</v>
      </c>
      <c r="BS105" s="100">
        <v>5172.2266919832227</v>
      </c>
      <c r="BT105" s="100">
        <v>0</v>
      </c>
      <c r="BU105" s="100">
        <v>0</v>
      </c>
      <c r="BV105" s="100">
        <v>2.0256169429800472</v>
      </c>
      <c r="BW105" s="100">
        <v>4047.1826520741342</v>
      </c>
      <c r="BX105" s="100">
        <v>5</v>
      </c>
      <c r="BY105" s="100">
        <v>9990</v>
      </c>
      <c r="BZ105" s="100">
        <v>3.1405488627338425</v>
      </c>
      <c r="CA105" s="100">
        <v>6274.816627742217</v>
      </c>
      <c r="CB105" s="100">
        <v>0.82392562606877129</v>
      </c>
      <c r="CC105" s="100">
        <v>1646.203400885405</v>
      </c>
      <c r="CD105" s="100">
        <v>1.4509080786664359</v>
      </c>
      <c r="CE105" s="100">
        <v>2898.914341175539</v>
      </c>
      <c r="CF105" s="100">
        <v>7</v>
      </c>
      <c r="CG105" s="100">
        <v>13986</v>
      </c>
      <c r="CH105" s="100">
        <v>3.0133182421353473</v>
      </c>
      <c r="CI105" s="100">
        <v>6020.6098477864234</v>
      </c>
      <c r="CJ105" s="100">
        <v>5</v>
      </c>
      <c r="CK105" s="100">
        <v>9990</v>
      </c>
      <c r="CL105" s="100">
        <v>4.106516740891859</v>
      </c>
      <c r="CM105" s="100">
        <v>8204.8204483019344</v>
      </c>
      <c r="CN105" s="100">
        <v>4</v>
      </c>
      <c r="CO105" s="100">
        <v>7992</v>
      </c>
      <c r="CP105" s="100">
        <v>4.7183385995343263</v>
      </c>
      <c r="CQ105" s="100">
        <v>9427.240521869584</v>
      </c>
      <c r="CR105" s="100">
        <v>7</v>
      </c>
      <c r="CS105" s="100">
        <v>13986</v>
      </c>
      <c r="CT105" s="100">
        <v>5.1076246582750473</v>
      </c>
      <c r="CU105" s="100">
        <v>10205.034067233544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203</v>
      </c>
      <c r="E109" s="100">
        <f>SUM(L$6:L$19)+SUM(N$6:N$19)+SUM(P$6:P$19)+SUM(R$6:R$19)</f>
        <v>247</v>
      </c>
      <c r="F109" s="100">
        <f>SUM(T$6:T$19)+SUM(V$6:V$19)+SUM(X$6:X$19)+SUM(Z$6:Z$19)</f>
        <v>256</v>
      </c>
      <c r="G109" s="100">
        <f>SUM(AB$6:AB$19)+SUM(AD$6:AD$19)+SUM(AF$6:AF$19)+SUM(AH$6:AH$19)</f>
        <v>207</v>
      </c>
      <c r="H109" s="100">
        <f>SUM(AJ$6:AJ$19)+SUM(AL$6:AL$19)+SUM(AN$6:AN$19)+SUM(AP$6:AP$19)</f>
        <v>242</v>
      </c>
      <c r="I109" s="100">
        <f>SUM(AR$6:AR$19)+SUM(AT$6:AT$19)+SUM(AV$6:AV$19)+SUM(AX$6:AX$19)</f>
        <v>286</v>
      </c>
      <c r="J109" s="100">
        <f>SUM(AZ$6:AZ$19)+SUM(BB$6:BB$19)+SUM(BD$6:BD$19)+SUM(BF$6:BF$19)</f>
        <v>229</v>
      </c>
      <c r="K109" s="100">
        <f>SUM(BH$6:BH$19)+SUM(BJ$6:BJ$19)+SUM(BL$6:BL$19)+SUM(BN$6:BN$19)</f>
        <v>225</v>
      </c>
      <c r="L109" s="100">
        <f>SUM(BP$6:BP$19)+SUM(BR$6:BR$19)+SUM(BT$6:BT$19)+SUM(BV$6:BV$19)</f>
        <v>233</v>
      </c>
      <c r="M109" s="100">
        <f>SUM(BX$6:BX$19)+SUM(BZ$6:BZ$19)+SUM(CB$6:CB$19)+SUM(CD$6:CD$19)</f>
        <v>226</v>
      </c>
      <c r="N109" s="100">
        <f>SUM(CF$6:CF$19)+SUM(CH$6:CH$19)+SUM(CJ$6:CJ$19)+SUM(CL$6:CL$19)</f>
        <v>241</v>
      </c>
      <c r="O109" s="100">
        <f>SUM(CN$6:CN$19)+SUM(CP$6:CP$19)+SUM(CR$6:CR$19)+SUM(CT$6:CT$19)</f>
        <v>309</v>
      </c>
    </row>
    <row r="110" spans="2:99">
      <c r="C110" s="99" t="s">
        <v>127</v>
      </c>
      <c r="D110" s="100">
        <f>SUM(D$20:D$36)+SUM(F$20:F$36)+SUM(H$20:H$36)+SUM(J$20:J$36)</f>
        <v>544</v>
      </c>
      <c r="E110" s="100">
        <f>SUM(L$20:L$36)+SUM(N$20:N$36)+SUM(P$20:P$36)+SUM(R$20:R$36)</f>
        <v>616</v>
      </c>
      <c r="F110" s="100">
        <f>SUM(T$20:T$36)+SUM(V$20:V$36)+SUM(X$20:X$36)+SUM(Z$20:Z$36)</f>
        <v>613</v>
      </c>
      <c r="G110" s="100">
        <f>SUM(AB$20:AB$36)+SUM(AD$20:AD$36)+SUM(AF$20:AF$36)+SUM(AH$20:AH$36)</f>
        <v>599</v>
      </c>
      <c r="H110" s="100">
        <f>SUM(AJ$20:AJ$36)+SUM(AL$20:AL$36)+SUM(AN$20:AN$36)+SUM(AP$20:AP$36)</f>
        <v>659</v>
      </c>
      <c r="I110" s="100">
        <f>SUM(AR$20:AR$36)+SUM(AT$20:AT$36)+SUM(AV$20:AV$36)+SUM(AX$20:AX$36)</f>
        <v>636</v>
      </c>
      <c r="J110" s="100">
        <f>SUM(AZ$20:AZ$36)+SUM(BB$20:BB$36)+SUM(BD$20:BD$36)+SUM(BF$20:BF$36)</f>
        <v>599</v>
      </c>
      <c r="K110" s="100">
        <f>SUM(BH$20:BH$36)+SUM(BJ$20:BJ$36)+SUM(BL$20:BL$36)+SUM(BN$20:BN$36)</f>
        <v>783</v>
      </c>
      <c r="L110" s="100">
        <f>SUM(BP$20:BP$36)+SUM(BR$20:BR$36)+SUM(BT$20:BT$36)+SUM(BV$20:BV$36)</f>
        <v>772</v>
      </c>
      <c r="M110" s="100">
        <f>SUM(BX$20:BX$36)+SUM(BZ$20:BZ$36)+SUM(CB$20:CB$36)+SUM(CD$20:CD$36)</f>
        <v>659</v>
      </c>
      <c r="N110" s="100">
        <f>SUM(CF$20:CF$36)+SUM(CH$20:CH$36)+SUM(CJ$20:CJ$36)+SUM(CL$20:CL$36)</f>
        <v>782</v>
      </c>
      <c r="O110" s="100">
        <f>SUM(CN$20:CN$36)+SUM(CP$20:CP$36)+SUM(CR$20:CR$36)+SUM(CT$20:CT$36)</f>
        <v>731</v>
      </c>
    </row>
    <row r="111" spans="2:99">
      <c r="C111" s="99" t="s">
        <v>128</v>
      </c>
      <c r="D111" s="100">
        <f>SUM(D$37:D$48)+SUM(F$37:F$48)+SUM(H$37:H$48)+SUM(J$37:J$48)</f>
        <v>386</v>
      </c>
      <c r="E111" s="100">
        <f>SUM(L$37:L$48)+SUM(N$37:N$48)+SUM(P$37:P$48)+SUM(R$37:R$48)</f>
        <v>439</v>
      </c>
      <c r="F111" s="100">
        <f>SUM(T$37:T$48)+SUM(V$37:V$48)+SUM(X$37:X$48)+SUM(Z$37:Z$48)</f>
        <v>371</v>
      </c>
      <c r="G111" s="100">
        <f>SUM(AB$37:AB$48)+SUM(AD$37:AD$48)+SUM(AF$37:AF$48)+SUM(AH$37:AH$48)</f>
        <v>438</v>
      </c>
      <c r="H111" s="100">
        <f>SUM(AJ$37:AJ$48)+SUM(AL$37:AL$48)+SUM(AN$37:AN$48)+SUM(AP$37:AP$48)</f>
        <v>445</v>
      </c>
      <c r="I111" s="100">
        <f>SUM(AR$37:AR$48)+SUM(AT$37:AT$48)+SUM(AV$37:AV$48)+SUM(AX$37:AX$48)</f>
        <v>463</v>
      </c>
      <c r="J111" s="100">
        <f>SUM(AZ$37:AZ$48)+SUM(BB$37:BB$48)+SUM(BD$37:BD$48)+SUM(BF$37:BF$48)</f>
        <v>420</v>
      </c>
      <c r="K111" s="100">
        <f>SUM(BH$37:BH$48)+SUM(BJ$37:BJ$48)+SUM(BL$37:BL$48)+SUM(BN$37:BN$48)</f>
        <v>461</v>
      </c>
      <c r="L111" s="100">
        <f>SUM(BP$37:BP$48)+SUM(BR$37:BR$48)+SUM(BT$37:BT$48)+SUM(BV$37:BV$48)</f>
        <v>499</v>
      </c>
      <c r="M111" s="100">
        <f>SUM(BX$37:BX$48)+SUM(BZ$37:BZ$48)+SUM(CB$37:CB$48)+SUM(CD$37:CD$48)</f>
        <v>471</v>
      </c>
      <c r="N111" s="100">
        <f>SUM(CF$37:CF$48)+SUM(CH$37:CH$48)+SUM(CJ$37:CJ$48)+SUM(CL$37:CL$48)</f>
        <v>513</v>
      </c>
      <c r="O111" s="100">
        <f>SUM(CN$37:CN$48)+SUM(CP$37:CP$48)+SUM(CR$37:CR$48)+SUM(CT$37:CT$48)</f>
        <v>459</v>
      </c>
    </row>
    <row r="112" spans="2:99">
      <c r="C112" s="99" t="s">
        <v>129</v>
      </c>
      <c r="D112" s="100">
        <f>SUM(D$49:D$70)+SUM(F$49:F$70)+SUM(H$49:H$70)+SUM(J$49:J$70)</f>
        <v>917</v>
      </c>
      <c r="E112" s="100">
        <f>SUM(L$49:L$70)+SUM(N$49:N$70)+SUM(P$49:P$70)+SUM(R$49:R$70)</f>
        <v>843</v>
      </c>
      <c r="F112" s="100">
        <f>SUM(T$49:T$70)+SUM(V$49:V$70)+SUM(X$49:X$70)+SUM(Z$49:Z$70)</f>
        <v>874</v>
      </c>
      <c r="G112" s="100">
        <f>SUM(AB$49:AB$70)+SUM(AD$49:AD$70)+SUM(AF$49:AF$70)+SUM(AH$49:AH$70)</f>
        <v>750.61516130349867</v>
      </c>
      <c r="H112" s="100">
        <f>SUM(AJ$49:AJ$70)+SUM(AL$49:AL$70)+SUM(AN$49:AN$70)+SUM(AP$49:AP$70)</f>
        <v>749.03478603956205</v>
      </c>
      <c r="I112" s="100">
        <f>SUM(AR$49:AR$70)+SUM(AT$49:AT$70)+SUM(AV$49:AV$70)+SUM(AX$49:AX$70)</f>
        <v>801.56797467858769</v>
      </c>
      <c r="J112" s="100">
        <f>SUM(AZ$49:AZ$70)+SUM(BB$49:BB$70)+SUM(BD$49:BD$70)+SUM(BF$49:BF$70)</f>
        <v>684.64497107159093</v>
      </c>
      <c r="K112" s="100">
        <f>SUM(BH$49:BH$70)+SUM(BJ$49:BJ$70)+SUM(BL$49:BL$70)+SUM(BN$49:BN$70)</f>
        <v>712.31664631804915</v>
      </c>
      <c r="L112" s="100">
        <f>SUM(BP$49:BP$70)+SUM(BR$49:BR$70)+SUM(BT$49:BT$70)+SUM(BV$49:BV$70)</f>
        <v>560.86786390627526</v>
      </c>
      <c r="M112" s="100">
        <f>SUM(BX$49:BX$70)+SUM(BZ$49:BZ$70)+SUM(CB$49:CB$70)+SUM(CD$49:CD$70)</f>
        <v>746.49193974987077</v>
      </c>
      <c r="N112" s="100">
        <f>SUM(CF$49:CF$70)+SUM(CH$49:CH$70)+SUM(CJ$49:CJ$70)+SUM(CL$49:CL$70)</f>
        <v>841.721107562665</v>
      </c>
      <c r="O112" s="100">
        <f>SUM(CN$49:CN$70)+SUM(CP$49:CP$70)+SUM(CR$49:CR$70)+SUM(CT$49:CT$70)</f>
        <v>734.75167978523905</v>
      </c>
    </row>
    <row r="113" spans="2:15">
      <c r="C113" s="99" t="s">
        <v>130</v>
      </c>
      <c r="D113" s="100">
        <f>SUM(D$71:D$86)+SUM(F$71:F$86)+SUM(H$71:H$86)+SUM(J$71:J$86)</f>
        <v>553</v>
      </c>
      <c r="E113" s="100">
        <f>SUM(L$71:L$86)+SUM(N$71:N$86)+SUM(P$71:P$86)+SUM(R$71:R$86)</f>
        <v>502</v>
      </c>
      <c r="F113" s="100">
        <f>SUM(T$71:T$86)+SUM(V$71:V$86)+SUM(X$71:X$86)+SUM(Z$71:Z$86)</f>
        <v>482</v>
      </c>
      <c r="G113" s="100">
        <f>SUM(AB$71:AB$86)+SUM(AD$71:AD$86)+SUM(AF$71:AF$86)+SUM(AH$71:AH$86)</f>
        <v>337.2324825646856</v>
      </c>
      <c r="H113" s="100">
        <f>SUM(AJ$71:AJ$86)+SUM(AL$71:AL$86)+SUM(AN$71:AN$86)+SUM(AP$71:AP$86)</f>
        <v>143.36876132820711</v>
      </c>
      <c r="I113" s="100">
        <f>SUM(AR$71:AR$86)+SUM(AT$71:AT$86)+SUM(AV$71:AV$86)+SUM(AX$71:AX$86)</f>
        <v>369.1391750062449</v>
      </c>
      <c r="J113" s="100">
        <f>SUM(AZ$71:AZ$86)+SUM(BB$71:BB$86)+SUM(BD$71:BD$86)+SUM(BF$71:BF$86)</f>
        <v>258.31361259005683</v>
      </c>
      <c r="K113" s="100">
        <f>SUM(BH$71:BH$86)+SUM(BJ$71:BJ$86)+SUM(BL$71:BL$86)+SUM(BN$71:BN$86)</f>
        <v>271.49194526057647</v>
      </c>
      <c r="L113" s="100">
        <f>SUM(BP$71:BP$86)+SUM(BR$71:BR$86)+SUM(BT$71:BT$86)+SUM(BV$71:BV$86)</f>
        <v>104.62437014748178</v>
      </c>
      <c r="M113" s="100">
        <f>SUM(BX$71:BX$86)+SUM(BZ$71:BZ$86)+SUM(CB$71:CB$86)+SUM(CD$71:CD$86)</f>
        <v>269.28710028765414</v>
      </c>
      <c r="N113" s="100">
        <f>SUM(CF$71:CF$86)+SUM(CH$71:CH$86)+SUM(CJ$71:CJ$86)+SUM(CL$71:CL$86)</f>
        <v>433.64916735562849</v>
      </c>
      <c r="O113" s="100">
        <f>SUM(CN$71:CN$86)+SUM(CP$71:CP$86)+SUM(CR$71:CR$86)+SUM(CT$71:CT$86)</f>
        <v>479.78370644476536</v>
      </c>
    </row>
    <row r="114" spans="2:15">
      <c r="C114" s="99" t="s">
        <v>131</v>
      </c>
      <c r="D114" s="100">
        <f>SUM(D$87:D$94)+SUM(F$87:F$94)+SUM(H$87:H$94)+SUM(J$87:J$94)</f>
        <v>217</v>
      </c>
      <c r="E114" s="100">
        <f>SUM(L$87:L$94)+SUM(N$87:N$94)+SUM(P$87:P$94)+SUM(R$87:R$94)</f>
        <v>270</v>
      </c>
      <c r="F114" s="100">
        <f>SUM(T$87:T$94)+SUM(V$87:V$94)+SUM(X$87:X$94)+SUM(Z$87:Z$94)</f>
        <v>234</v>
      </c>
      <c r="G114" s="100">
        <f>SUM(AB$87:AB$94)+SUM(AD$87:AD$94)+SUM(AF$87:AF$94)+SUM(AH$87:AH$94)</f>
        <v>123.39422162408432</v>
      </c>
      <c r="H114" s="100">
        <f>SUM(AJ$87:AJ$94)+SUM(AL$87:AL$94)+SUM(AN$87:AN$94)+SUM(AP$87:AP$94)</f>
        <v>60.551892157157873</v>
      </c>
      <c r="I114" s="100">
        <f>SUM(AR$87:AR$94)+SUM(AT$87:AT$94)+SUM(AV$87:AV$94)+SUM(AX$87:AX$94)</f>
        <v>220.79580967983674</v>
      </c>
      <c r="J114" s="100">
        <f>SUM(AZ$87:AZ$94)+SUM(BB$87:BB$94)+SUM(BD$87:BD$94)+SUM(BF$87:BF$94)</f>
        <v>154.10651006725851</v>
      </c>
      <c r="K114" s="100">
        <f>SUM(BH$87:BH$94)+SUM(BJ$87:BJ$94)+SUM(BL$87:BL$94)+SUM(BN$87:BN$94)</f>
        <v>118.19838110731091</v>
      </c>
      <c r="L114" s="100">
        <f>SUM(BP$87:BP$94)+SUM(BR$87:BR$94)+SUM(BT$87:BT$94)+SUM(BV$87:BV$94)</f>
        <v>61.096209238068369</v>
      </c>
      <c r="M114" s="100">
        <f>SUM(BX$87:BX$94)+SUM(BZ$87:BZ$94)+SUM(CB$87:CB$94)+SUM(CD$87:CD$94)</f>
        <v>109.87815450654796</v>
      </c>
      <c r="N114" s="100">
        <f>SUM(CF$87:CF$94)+SUM(CH$87:CH$94)+SUM(CJ$87:CJ$94)+SUM(CL$87:CL$94)</f>
        <v>205.39827681194043</v>
      </c>
      <c r="O114" s="100">
        <f>SUM(CN$87:CN$94)+SUM(CP$87:CP$94)+SUM(CR$87:CR$94)+SUM(CT$87:CT$94)</f>
        <v>238.99229088982565</v>
      </c>
    </row>
    <row r="115" spans="2:15">
      <c r="C115" s="99" t="s">
        <v>132</v>
      </c>
      <c r="D115" s="100">
        <f>SUM(D$95:D$105)+SUM(F$95:F$105)+SUM(H$95:H$105)+SUM(J$95:J$105)</f>
        <v>251</v>
      </c>
      <c r="E115" s="100">
        <f>SUM(L$95:L$105)+SUM(N$95:N$105)+SUM(P$95:P$105)+SUM(R$95:R$105)</f>
        <v>271</v>
      </c>
      <c r="F115" s="100">
        <f>SUM(T$95:T$105)+SUM(V$95:V$105)+SUM(X$95:X$105)+SUM(Z$95:Z$105)</f>
        <v>193</v>
      </c>
      <c r="G115" s="100">
        <f>SUM(AB$95:AB$105)+SUM(AD$95:AD$105)+SUM(AF$95:AF$105)+SUM(AH$95:AH$105)</f>
        <v>146.57472653864895</v>
      </c>
      <c r="H115" s="100">
        <f>SUM(AJ$95:AJ$105)+SUM(AL$95:AL$105)+SUM(AN$95:AN$105)+SUM(AP$95:AP$105)</f>
        <v>68.066309480259903</v>
      </c>
      <c r="I115" s="100">
        <f>SUM(AR$95:AR$105)+SUM(AT$95:AT$105)+SUM(AV$95:AV$105)+SUM(AX$95:AX$105)</f>
        <v>235.46587951850614</v>
      </c>
      <c r="J115" s="100">
        <f>SUM(AZ$95:AZ$105)+SUM(BB$95:BB$105)+SUM(BD$95:BD$105)+SUM(BF$95:BF$105)</f>
        <v>160.47041541324575</v>
      </c>
      <c r="K115" s="100">
        <f>SUM(BH$95:BH$105)+SUM(BJ$95:BJ$105)+SUM(BL$95:BL$105)+SUM(BN$95:BN$105)</f>
        <v>135.28470399273183</v>
      </c>
      <c r="L115" s="100">
        <f>SUM(BP$95:BP$105)+SUM(BR$95:BR$105)+SUM(BT$95:BT$105)+SUM(BV$95:BV$105)</f>
        <v>53.725007385108405</v>
      </c>
      <c r="M115" s="100">
        <f>SUM(BX$95:BX$105)+SUM(BZ$95:BZ$105)+SUM(CB$95:CB$105)+SUM(CD$95:CD$105)</f>
        <v>120.77016079646492</v>
      </c>
      <c r="N115" s="100">
        <f>SUM(CF$95:CF$105)+SUM(CH$95:CH$105)+SUM(CJ$95:CJ$105)+SUM(CL$95:CL$105)</f>
        <v>210.84015396999396</v>
      </c>
      <c r="O115" s="100">
        <f>SUM(CN$95:CN$105)+SUM(CP$95:CP$105)+SUM(CR$95:CR$105)+SUM(CT$95:CT$105)</f>
        <v>231.64257832230524</v>
      </c>
    </row>
    <row r="116" spans="2:15">
      <c r="C116" s="99" t="s">
        <v>278</v>
      </c>
      <c r="D116" s="100">
        <f t="shared" ref="D116:O116" si="0">SUM(D$109:D$115)</f>
        <v>3071</v>
      </c>
      <c r="E116" s="100">
        <f t="shared" si="0"/>
        <v>3188</v>
      </c>
      <c r="F116" s="100">
        <f t="shared" si="0"/>
        <v>3023</v>
      </c>
      <c r="G116" s="100">
        <f t="shared" si="0"/>
        <v>2601.8165920309175</v>
      </c>
      <c r="H116" s="100">
        <f t="shared" si="0"/>
        <v>2367.0217490051873</v>
      </c>
      <c r="I116" s="100">
        <f t="shared" si="0"/>
        <v>3011.9688388831751</v>
      </c>
      <c r="J116" s="100">
        <f t="shared" si="0"/>
        <v>2505.5355091421525</v>
      </c>
      <c r="K116" s="100">
        <f t="shared" si="0"/>
        <v>2706.2916766786684</v>
      </c>
      <c r="L116" s="100">
        <f t="shared" si="0"/>
        <v>2284.3134506769338</v>
      </c>
      <c r="M116" s="100">
        <f t="shared" si="0"/>
        <v>2602.4273553405378</v>
      </c>
      <c r="N116" s="100">
        <f t="shared" si="0"/>
        <v>3227.6087057002278</v>
      </c>
      <c r="O116" s="100">
        <f t="shared" si="0"/>
        <v>3184.1702554421354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D109*pricing!D6*2000</f>
        <v>1415064.3163054518</v>
      </c>
      <c r="E120" s="100">
        <f>E109*pricing!E6*2000</f>
        <v>1721777.7641746136</v>
      </c>
      <c r="F120" s="100">
        <f>F109*pricing!F6*2000</f>
        <v>1784514.6057842148</v>
      </c>
      <c r="G120" s="100">
        <f>G109*pricing!G6*2000</f>
        <v>1442947.35702083</v>
      </c>
      <c r="H120" s="100">
        <f>H109*pricing!H6*2000</f>
        <v>1686923.9632803905</v>
      </c>
      <c r="I120" s="100">
        <f>I109*pricing!I6*2000</f>
        <v>1993637.4111495526</v>
      </c>
      <c r="J120" s="100">
        <f>J109*pricing!J6*2000</f>
        <v>1596304.0809554108</v>
      </c>
      <c r="K120" s="100">
        <f>K109*pricing!K6*2000</f>
        <v>1568421.0402400326</v>
      </c>
      <c r="L120" s="100">
        <f>L109*pricing!L6*2000</f>
        <v>1624187.1216707893</v>
      </c>
      <c r="M120" s="100">
        <f>M109*pricing!M6*2000</f>
        <v>1575391.8004188773</v>
      </c>
      <c r="N120" s="100">
        <f>N109*pricing!N6*2000</f>
        <v>1679953.203101546</v>
      </c>
      <c r="O120" s="100">
        <f>O109*pricing!O6*2000</f>
        <v>2153964.895262978</v>
      </c>
    </row>
    <row r="121" spans="2:15">
      <c r="C121" s="99" t="s">
        <v>127</v>
      </c>
      <c r="D121" s="100">
        <f>D110*pricing!D7*2000</f>
        <v>3156490.4947762876</v>
      </c>
      <c r="E121" s="100">
        <f>E110*pricing!E7*2000</f>
        <v>3574261.2955555017</v>
      </c>
      <c r="F121" s="100">
        <f>F110*pricing!F7*2000</f>
        <v>3556854.1788563682</v>
      </c>
      <c r="G121" s="100">
        <f>G110*pricing!G7*2000</f>
        <v>3475620.967593743</v>
      </c>
      <c r="H121" s="100">
        <f>H110*pricing!H7*2000</f>
        <v>3823763.3015764216</v>
      </c>
      <c r="I121" s="100">
        <f>I110*pricing!I7*2000</f>
        <v>3690308.7402163949</v>
      </c>
      <c r="J121" s="100">
        <f>J110*pricing!J7*2000</f>
        <v>3475620.967593743</v>
      </c>
      <c r="K121" s="100">
        <f>K110*pricing!K7*2000</f>
        <v>4543257.4584739581</v>
      </c>
      <c r="L121" s="100">
        <f>L110*pricing!L7*2000</f>
        <v>4479431.3639104664</v>
      </c>
      <c r="M121" s="100">
        <f>M110*pricing!M7*2000</f>
        <v>3823763.3015764216</v>
      </c>
      <c r="N121" s="100">
        <f>N110*pricing!N7*2000</f>
        <v>4537455.0862409137</v>
      </c>
      <c r="O121" s="100">
        <f>O110*pricing!O7*2000</f>
        <v>4241534.1023556357</v>
      </c>
    </row>
    <row r="122" spans="2:15">
      <c r="C122" s="99" t="s">
        <v>128</v>
      </c>
      <c r="D122" s="100">
        <f>D111*pricing!D8*2000</f>
        <v>2054108.1300235733</v>
      </c>
      <c r="E122" s="100">
        <f>E111*pricing!E8*2000</f>
        <v>2336148.8836278464</v>
      </c>
      <c r="F122" s="100">
        <f>F111*pricing!F8*2000</f>
        <v>1974285.2752299111</v>
      </c>
      <c r="G122" s="100">
        <f>G111*pricing!G8*2000</f>
        <v>2330827.3599749357</v>
      </c>
      <c r="H122" s="100">
        <f>H111*pricing!H8*2000</f>
        <v>2368078.0255453112</v>
      </c>
      <c r="I122" s="100">
        <f>I111*pricing!I8*2000</f>
        <v>2463865.451297706</v>
      </c>
      <c r="J122" s="100">
        <f>J111*pricing!J8*2000</f>
        <v>2235039.9342225408</v>
      </c>
      <c r="K122" s="100">
        <f>K111*pricing!K8*2000</f>
        <v>2453222.4039918841</v>
      </c>
      <c r="L122" s="100">
        <f>L111*pricing!L8*2000</f>
        <v>2655440.3028024947</v>
      </c>
      <c r="M122" s="100">
        <f>M111*pricing!M8*2000</f>
        <v>2506437.6405209922</v>
      </c>
      <c r="N122" s="100">
        <f>N111*pricing!N8*2000</f>
        <v>2729941.6339432462</v>
      </c>
      <c r="O122" s="100">
        <f>O111*pricing!O8*2000</f>
        <v>2442579.3566860626</v>
      </c>
    </row>
    <row r="123" spans="2:15">
      <c r="C123" s="99" t="s">
        <v>129</v>
      </c>
      <c r="D123" s="100">
        <f>D112*pricing!D9*2000</f>
        <v>4811878.5237666573</v>
      </c>
      <c r="E123" s="100">
        <f>E112*pricing!E9*2000</f>
        <v>4423569.8969850512</v>
      </c>
      <c r="F123" s="100">
        <f>F112*pricing!F9*2000</f>
        <v>4586239.7271232912</v>
      </c>
      <c r="G123" s="100">
        <f>G112*pricing!G9*2000</f>
        <v>3938788.4125299347</v>
      </c>
      <c r="H123" s="100">
        <f>H112*pricing!H9*2000</f>
        <v>3930495.5294415718</v>
      </c>
      <c r="I123" s="100">
        <f>I112*pricing!I9*2000</f>
        <v>4206158.9124264242</v>
      </c>
      <c r="J123" s="100">
        <f>J112*pricing!J9*2000</f>
        <v>3592615.5209424566</v>
      </c>
      <c r="K123" s="100">
        <f>K112*pricing!K9*2000</f>
        <v>3737820.2535870341</v>
      </c>
      <c r="L123" s="100">
        <f>L112*pricing!L9*2000</f>
        <v>2943105.8113429509</v>
      </c>
      <c r="M123" s="100">
        <f>M112*pricing!M9*2000</f>
        <v>3917152.1625379678</v>
      </c>
      <c r="N123" s="100">
        <f>N112*pricing!N9*2000</f>
        <v>4416859.019064201</v>
      </c>
      <c r="O123" s="100">
        <f>O112*pricing!O9*2000</f>
        <v>3855546.1594984378</v>
      </c>
    </row>
    <row r="124" spans="2:15">
      <c r="C124" s="99" t="s">
        <v>130</v>
      </c>
      <c r="D124" s="100">
        <f>D113*pricing!D10*2000</f>
        <v>2665496.9165156614</v>
      </c>
      <c r="E124" s="100">
        <f>E113*pricing!E10*2000</f>
        <v>2419673.5119183762</v>
      </c>
      <c r="F124" s="100">
        <f>F113*pricing!F10*2000</f>
        <v>2323272.1767821857</v>
      </c>
      <c r="G124" s="100">
        <f>G113*pricing!G10*2000</f>
        <v>1625483.0785263854</v>
      </c>
      <c r="H124" s="100">
        <f>H113*pricing!H10*2000</f>
        <v>691047.00044304854</v>
      </c>
      <c r="I124" s="100">
        <f>I113*pricing!I10*2000</f>
        <v>1779275.4660836905</v>
      </c>
      <c r="J124" s="100">
        <f>J113*pricing!J10*2000</f>
        <v>1245088.8568767046</v>
      </c>
      <c r="K124" s="100">
        <f>K113*pricing!K10*2000</f>
        <v>1308609.3000920529</v>
      </c>
      <c r="L124" s="100">
        <f>L113*pricing!L10*2000</f>
        <v>504296.44850001071</v>
      </c>
      <c r="M124" s="100">
        <f>M113*pricing!M10*2000</f>
        <v>1297981.8001341517</v>
      </c>
      <c r="N124" s="100">
        <f>N113*pricing!N10*2000</f>
        <v>2090217.9356889906</v>
      </c>
      <c r="O124" s="100">
        <f>O113*pricing!O10*2000</f>
        <v>2312589.4938932685</v>
      </c>
    </row>
    <row r="125" spans="2:15">
      <c r="C125" s="99" t="s">
        <v>131</v>
      </c>
      <c r="D125" s="100">
        <f>D114*pricing!D11*2000</f>
        <v>1171800.0000000002</v>
      </c>
      <c r="E125" s="100">
        <f>E114*pricing!E11*2000</f>
        <v>1458000</v>
      </c>
      <c r="F125" s="100">
        <f>F114*pricing!F11*2000</f>
        <v>1263600.0000000002</v>
      </c>
      <c r="G125" s="100">
        <f>G114*pricing!G11*2000</f>
        <v>666328.79677005543</v>
      </c>
      <c r="H125" s="100">
        <f>H114*pricing!H11*2000</f>
        <v>326980.2176486525</v>
      </c>
      <c r="I125" s="100">
        <f>I114*pricing!I11*2000</f>
        <v>1192297.3722711185</v>
      </c>
      <c r="J125" s="100">
        <f>J114*pricing!J11*2000</f>
        <v>832175.15436319599</v>
      </c>
      <c r="K125" s="100">
        <f>K114*pricing!K11*2000</f>
        <v>638271.25797947892</v>
      </c>
      <c r="L125" s="100">
        <f>L114*pricing!L11*2000</f>
        <v>329919.52988556918</v>
      </c>
      <c r="M125" s="100">
        <f>M114*pricing!M11*2000</f>
        <v>593342.034335359</v>
      </c>
      <c r="N125" s="100">
        <f>N114*pricing!N11*2000</f>
        <v>1109150.6947844785</v>
      </c>
      <c r="O125" s="100">
        <f>O114*pricing!O11*2000</f>
        <v>1290558.3708050586</v>
      </c>
    </row>
    <row r="126" spans="2:15">
      <c r="C126" s="99" t="s">
        <v>132</v>
      </c>
      <c r="D126" s="100">
        <f>D115*pricing!D12*2000</f>
        <v>1537377.8368578996</v>
      </c>
      <c r="E126" s="100">
        <f>E115*pricing!E12*2000</f>
        <v>1659878.0629023537</v>
      </c>
      <c r="F126" s="100">
        <f>F115*pricing!F12*2000</f>
        <v>1182127.1813289828</v>
      </c>
      <c r="G126" s="100">
        <f>G115*pricing!G12*2000</f>
        <v>897771.85666942748</v>
      </c>
      <c r="H126" s="100">
        <f>H115*pricing!H12*2000</f>
        <v>416906.91486718057</v>
      </c>
      <c r="I126" s="100">
        <f>I115*pricing!I12*2000</f>
        <v>1442231.1733386605</v>
      </c>
      <c r="J126" s="100">
        <f>J115*pricing!J12*2000</f>
        <v>982883.10807850328</v>
      </c>
      <c r="K126" s="100">
        <f>K115*pricing!K12*2000</f>
        <v>828620.3409733359</v>
      </c>
      <c r="L126" s="100">
        <f>L115*pricing!L12*2000</f>
        <v>329066.27744578745</v>
      </c>
      <c r="M126" s="100">
        <f>M115*pricing!M12*2000</f>
        <v>739718.59984960139</v>
      </c>
      <c r="N126" s="100">
        <f>N115*pricing!N12*2000</f>
        <v>1291398.3260285892</v>
      </c>
      <c r="O126" s="100">
        <f>O115*pricing!O12*2000</f>
        <v>1418813.4103001284</v>
      </c>
    </row>
    <row r="127" spans="2:15">
      <c r="C127" s="99" t="s">
        <v>278</v>
      </c>
      <c r="D127" s="100">
        <f t="shared" ref="D127:O127" si="1">SUM(D$120:D$126)</f>
        <v>16812216.218245529</v>
      </c>
      <c r="E127" s="100">
        <f t="shared" si="1"/>
        <v>17593309.415163744</v>
      </c>
      <c r="F127" s="100">
        <f t="shared" si="1"/>
        <v>16670893.145104954</v>
      </c>
      <c r="G127" s="100">
        <f t="shared" si="1"/>
        <v>14377767.829085311</v>
      </c>
      <c r="H127" s="100">
        <f t="shared" si="1"/>
        <v>13244194.952802578</v>
      </c>
      <c r="I127" s="100">
        <f t="shared" si="1"/>
        <v>16767774.526783548</v>
      </c>
      <c r="J127" s="100">
        <f t="shared" si="1"/>
        <v>13959727.623032557</v>
      </c>
      <c r="K127" s="100">
        <f t="shared" si="1"/>
        <v>15078222.055337775</v>
      </c>
      <c r="L127" s="100">
        <f t="shared" si="1"/>
        <v>12865446.855558069</v>
      </c>
      <c r="M127" s="100">
        <f t="shared" si="1"/>
        <v>14453787.339373371</v>
      </c>
      <c r="N127" s="100">
        <f t="shared" si="1"/>
        <v>17854975.898851968</v>
      </c>
      <c r="O127" s="100">
        <f t="shared" si="1"/>
        <v>17715585.788801569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101888.40000000001</v>
      </c>
      <c r="E131" s="106">
        <f>SUM(M$6:M$19)+SUM(O$6:O$19)+SUM(Q$6:Q$19)+SUM(S$6:S$19)</f>
        <v>124390.8</v>
      </c>
      <c r="F131" s="106">
        <f>SUM(U$6:U$19)+SUM(W$6:W$19)+SUM(Y$6:Y$19)+SUM(AA$6:AA$19)</f>
        <v>129621.6</v>
      </c>
      <c r="G131" s="106">
        <f>SUM(AC$6:AC$19)+SUM(AE$6:AE$19)+SUM(AG$6:AG$19)+SUM(AI$6:AI$19)</f>
        <v>104275.20000000001</v>
      </c>
      <c r="H131" s="106">
        <f>SUM(AK$6:AK$19)+SUM(AM$6:AM$19)+SUM(AO$6:AO$19)+SUM(AQ$6:AQ$19)</f>
        <v>121599.59999999999</v>
      </c>
      <c r="I131" s="106">
        <f>SUM(AS$6:AS$19)+SUM(AU$6:AU$19)+SUM(AW$6:AW$19)+SUM(AY$6:AY$19)</f>
        <v>145173.6</v>
      </c>
      <c r="J131" s="106">
        <f>SUM(BA$6:BA$19)+SUM(BC$6:BC$19)+SUM(BE$6:BE$19)+SUM(BG$6:BG$19)</f>
        <v>116020.8</v>
      </c>
      <c r="K131" s="106">
        <f>SUM(BI$6:BI$19)+SUM(BK$6:BK$19)+SUM(BM$6:BM$19)+SUM(BO$6:BO$19)</f>
        <v>113570.4</v>
      </c>
      <c r="L131" s="106">
        <f>SUM(BQ$6:BQ$19)+SUM(BS$6:BS$19)+SUM(BU$6:BU$19)+SUM(BW$6:BW$19)</f>
        <v>117595.2</v>
      </c>
      <c r="M131" s="106">
        <f>SUM(BY$6:BY$19)+SUM(CA$6:CA$19)+SUM(CC$6:CC$19)+SUM(CE$6:CE$19)</f>
        <v>115462.8</v>
      </c>
      <c r="N131" s="106">
        <f>SUM(CG$6:CG$19)+SUM(CI$6:CI$19)+SUM(CK$6:CK$19)+SUM(CM$6:CM$19)</f>
        <v>121599.6</v>
      </c>
      <c r="O131" s="106">
        <f>SUM(CO$6:CO$19)+SUM(CQ$6:CQ$19)+SUM(CS$6:CS$19)+SUM(CU$6:CU$19)</f>
        <v>155548.79999999999</v>
      </c>
    </row>
    <row r="132" spans="2:15">
      <c r="C132" s="105" t="s">
        <v>127</v>
      </c>
      <c r="D132" s="106">
        <f>SUM(E$20:E$36)+SUM(G$20:G$36)+SUM(I$20:I$36)+SUM(K$20:K$36)</f>
        <v>234259.19999999995</v>
      </c>
      <c r="E132" s="106">
        <f>SUM(M$20:M$36)+SUM(O$20:O$36)+SUM(Q$20:Q$36)+SUM(S$20:S$36)</f>
        <v>264493.19999999995</v>
      </c>
      <c r="F132" s="106">
        <f>SUM(U$20:U$36)+SUM(W$20:W$36)+SUM(Y$20:Y$36)+SUM(AA$20:AA$36)</f>
        <v>262167.59999999998</v>
      </c>
      <c r="G132" s="106">
        <f>SUM(AC$20:AC$36)+SUM(AE$20:AE$36)+SUM(AG$20:AG$36)+SUM(AI$20:AI$36)</f>
        <v>254185.19999999995</v>
      </c>
      <c r="H132" s="106">
        <f>SUM(AK$20:AK$36)+SUM(AM$20:AM$36)+SUM(AO$20:AO$36)+SUM(AQ$20:AQ$36)</f>
        <v>280058.40000000002</v>
      </c>
      <c r="I132" s="106">
        <f>SUM(AS$20:AS$36)+SUM(AU$20:AU$36)+SUM(AW$20:AW$36)+SUM(AY$20:AY$36)</f>
        <v>269858.40000000002</v>
      </c>
      <c r="J132" s="106">
        <f>SUM(BA$20:BA$36)+SUM(BC$20:BC$36)+SUM(BE$20:BE$36)+SUM(BG$20:BG$36)</f>
        <v>253626</v>
      </c>
      <c r="K132" s="106">
        <f>SUM(BI$20:BI$36)+SUM(BK$20:BK$36)+SUM(BM$20:BM$36)+SUM(BO$20:BO$36)</f>
        <v>334444.79999999999</v>
      </c>
      <c r="L132" s="106">
        <f>SUM(BQ$20:BQ$36)+SUM(BS$20:BS$36)+SUM(BU$20:BU$36)+SUM(BW$20:BW$36)</f>
        <v>331101.60000000003</v>
      </c>
      <c r="M132" s="106">
        <f>SUM(BY$20:BY$36)+SUM(CA$20:CA$36)+SUM(CC$20:CC$36)+SUM(CE$20:CE$36)</f>
        <v>281694</v>
      </c>
      <c r="N132" s="106">
        <f>SUM(CG$20:CG$36)+SUM(CI$20:CI$36)+SUM(CK$20:CK$36)+SUM(CM$20:CM$36)</f>
        <v>334878</v>
      </c>
      <c r="O132" s="106">
        <f>SUM(CO$20:CO$36)+SUM(CQ$20:CQ$36)+SUM(CS$20:CS$36)+SUM(CU$20:CU$36)</f>
        <v>312902.40000000002</v>
      </c>
    </row>
    <row r="133" spans="2:15">
      <c r="C133" s="105" t="s">
        <v>128</v>
      </c>
      <c r="D133" s="106">
        <f>SUM(E$37:E$48)+SUM(G$37:G$48)+SUM(I$37:I$48)+SUM(K$37:K$48)</f>
        <v>406298.4</v>
      </c>
      <c r="E133" s="106">
        <f>SUM(M$37:M$48)+SUM(O$37:O$48)+SUM(Q$37:Q$48)+SUM(S$37:S$48)</f>
        <v>459706.8</v>
      </c>
      <c r="F133" s="106">
        <f>SUM(U$37:U$48)+SUM(W$37:W$48)+SUM(Y$37:Y$48)+SUM(AA$37:AA$48)</f>
        <v>387229.19999999995</v>
      </c>
      <c r="G133" s="106">
        <f>SUM(AC$37:AC$48)+SUM(AE$37:AE$48)+SUM(AG$37:AG$48)+SUM(AI$37:AI$48)</f>
        <v>459183.6</v>
      </c>
      <c r="H133" s="106">
        <f>SUM(AK$37:AK$48)+SUM(AM$37:AM$48)+SUM(AO$37:AO$48)+SUM(AQ$37:AQ$48)</f>
        <v>467404.80000000005</v>
      </c>
      <c r="I133" s="106">
        <f>SUM(AS$37:AS$48)+SUM(AU$37:AU$48)+SUM(AW$37:AW$48)+SUM(AY$37:AY$48)</f>
        <v>485230.80000000005</v>
      </c>
      <c r="J133" s="106">
        <f>SUM(BA$37:BA$48)+SUM(BC$37:BC$48)+SUM(BE$37:BE$48)+SUM(BG$37:BG$48)</f>
        <v>441355.2</v>
      </c>
      <c r="K133" s="106">
        <f>SUM(BI$37:BI$48)+SUM(BK$37:BK$48)+SUM(BM$37:BM$48)+SUM(BO$37:BO$48)</f>
        <v>484004.39999999997</v>
      </c>
      <c r="L133" s="106">
        <f>SUM(BQ$37:BQ$48)+SUM(BS$37:BS$48)+SUM(BU$37:BU$48)+SUM(BW$37:BW$48)</f>
        <v>524649.6</v>
      </c>
      <c r="M133" s="106">
        <f>SUM(BY$37:BY$48)+SUM(CA$37:CA$48)+SUM(CC$37:CC$48)+SUM(CE$37:CE$48)</f>
        <v>493750.8</v>
      </c>
      <c r="N133" s="106">
        <f>SUM(CG$37:CG$48)+SUM(CI$37:CI$48)+SUM(CK$37:CK$48)+SUM(CM$37:CM$48)</f>
        <v>538404</v>
      </c>
      <c r="O133" s="106">
        <f>SUM(CO$37:CO$48)+SUM(CQ$37:CQ$48)+SUM(CS$37:CS$48)+SUM(CU$37:CU$48)</f>
        <v>480712.79999999993</v>
      </c>
    </row>
    <row r="134" spans="2:15">
      <c r="C134" s="105" t="s">
        <v>129</v>
      </c>
      <c r="D134" s="106">
        <f>SUM(E$49:E$70)+SUM(G$49:G$70)+SUM(I$49:I$70)+SUM(K$49:K$70)</f>
        <v>778086</v>
      </c>
      <c r="E134" s="106">
        <f>SUM(M$49:M$70)+SUM(O$49:O$70)+SUM(Q$49:Q$70)+SUM(S$49:S$70)</f>
        <v>711607.2</v>
      </c>
      <c r="F134" s="106">
        <f>SUM(U$49:U$70)+SUM(W$49:W$70)+SUM(Y$49:Y$70)+SUM(AA$49:AA$70)</f>
        <v>743284.79999999993</v>
      </c>
      <c r="G134" s="106">
        <f>SUM(AC$49:AC$70)+SUM(AE$49:AE$70)+SUM(AG$49:AG$70)+SUM(AI$49:AI$70)</f>
        <v>623919.21576216538</v>
      </c>
      <c r="H134" s="106">
        <f>SUM(AK$49:AK$70)+SUM(AM$49:AM$70)+SUM(AO$49:AO$70)+SUM(AQ$49:AQ$70)</f>
        <v>612201.50377390848</v>
      </c>
      <c r="I134" s="106">
        <f>SUM(AS$49:AS$70)+SUM(AU$49:AU$70)+SUM(AW$49:AW$70)+SUM(AY$49:AY$70)</f>
        <v>676765.79891026288</v>
      </c>
      <c r="J134" s="106">
        <f>SUM(BA$49:BA$70)+SUM(BC$49:BC$70)+SUM(BE$49:BE$70)+SUM(BG$49:BG$70)</f>
        <v>572166.22084341128</v>
      </c>
      <c r="K134" s="106">
        <f>SUM(BI$49:BI$70)+SUM(BK$49:BK$70)+SUM(BM$49:BM$70)+SUM(BO$49:BO$70)</f>
        <v>585524.96729099401</v>
      </c>
      <c r="L134" s="106">
        <f>SUM(BQ$49:BQ$70)+SUM(BS$49:BS$70)+SUM(BU$49:BU$70)+SUM(BW$49:BW$70)</f>
        <v>459498.66158800991</v>
      </c>
      <c r="M134" s="106">
        <f>SUM(BY$49:BY$70)+SUM(CA$49:CA$70)+SUM(CC$49:CC$70)+SUM(CE$49:CE$70)</f>
        <v>615789.67777618452</v>
      </c>
      <c r="N134" s="106">
        <f>SUM(CG$49:CG$70)+SUM(CI$49:CI$70)+SUM(CK$49:CK$70)+SUM(CM$49:CM$70)</f>
        <v>705467.78652190021</v>
      </c>
      <c r="O134" s="106">
        <f>SUM(CO$49:CO$70)+SUM(CQ$49:CQ$70)+SUM(CS$49:CS$70)+SUM(CU$49:CU$70)</f>
        <v>618027.44363998773</v>
      </c>
    </row>
    <row r="135" spans="2:15">
      <c r="C135" s="105" t="s">
        <v>130</v>
      </c>
      <c r="D135" s="106">
        <f>SUM(E$71:E$86)+SUM(G$71:G$86)+SUM(I$71:I$86)+SUM(K$71:K$86)</f>
        <v>309057.59999999998</v>
      </c>
      <c r="E135" s="106">
        <f>SUM(M$71:M$86)+SUM(O$71:O$86)+SUM(Q$71:Q$86)+SUM(S$71:S$86)</f>
        <v>279632.39999999997</v>
      </c>
      <c r="F135" s="106">
        <f>SUM(U$71:U$86)+SUM(W$71:W$86)+SUM(Y$71:Y$86)+SUM(AA$71:AA$86)</f>
        <v>269038.8</v>
      </c>
      <c r="G135" s="106">
        <f>SUM(AC$71:AC$86)+SUM(AE$71:AE$86)+SUM(AG$71:AG$86)+SUM(AI$71:AI$86)</f>
        <v>187465.91879122151</v>
      </c>
      <c r="H135" s="106">
        <f>SUM(AK$71:AK$86)+SUM(AM$71:AM$86)+SUM(AO$71:AO$86)+SUM(AQ$71:AQ$86)</f>
        <v>79638.890749710539</v>
      </c>
      <c r="I135" s="106">
        <f>SUM(AS$71:AS$86)+SUM(AU$71:AU$86)+SUM(AW$71:AW$86)+SUM(AY$71:AY$86)</f>
        <v>206856.14132961273</v>
      </c>
      <c r="J135" s="106">
        <f>SUM(BA$71:BA$86)+SUM(BC$71:BC$86)+SUM(BE$71:BE$86)+SUM(BG$71:BG$86)</f>
        <v>144680.45854221479</v>
      </c>
      <c r="K135" s="106">
        <f>SUM(BI$71:BI$86)+SUM(BK$71:BK$86)+SUM(BM$71:BM$86)+SUM(BO$71:BO$86)</f>
        <v>150606.68512329529</v>
      </c>
      <c r="L135" s="106">
        <f>SUM(BQ$71:BQ$86)+SUM(BS$71:BS$86)+SUM(BU$71:BU$86)+SUM(BW$71:BW$86)</f>
        <v>58302.248006481801</v>
      </c>
      <c r="M135" s="106">
        <f>SUM(BY$71:BY$86)+SUM(CA$71:CA$86)+SUM(CC$71:CC$86)+SUM(CE$71:CE$86)</f>
        <v>150791.46626360927</v>
      </c>
      <c r="N135" s="106">
        <f>SUM(CG$71:CG$86)+SUM(CI$71:CI$86)+SUM(CK$71:CK$86)+SUM(CM$71:CM$86)</f>
        <v>242752.97252122656</v>
      </c>
      <c r="O135" s="106">
        <f>SUM(CO$71:CO$86)+SUM(CQ$71:CQ$86)+SUM(CS$71:CS$86)+SUM(CU$71:CU$86)</f>
        <v>267947.12958011834</v>
      </c>
    </row>
    <row r="136" spans="2:15">
      <c r="C136" s="105" t="s">
        <v>131</v>
      </c>
      <c r="D136" s="106">
        <f>SUM(E$87:E$94)+SUM(G$87:G$94)+SUM(I$87:I$94)+SUM(K$87:K$94)</f>
        <v>441605.99999999994</v>
      </c>
      <c r="E136" s="106">
        <f>SUM(M$87:M$94)+SUM(O$87:O$94)+SUM(Q$87:Q$94)+SUM(S$87:S$94)</f>
        <v>549595.19999999995</v>
      </c>
      <c r="F136" s="106">
        <f>SUM(U$87:U$94)+SUM(W$87:W$94)+SUM(Y$87:Y$94)+SUM(AA$87:AA$94)</f>
        <v>475283.99999999994</v>
      </c>
      <c r="G136" s="106">
        <f>SUM(AC$87:AC$94)+SUM(AE$87:AE$94)+SUM(AG$87:AG$94)+SUM(AI$87:AI$94)</f>
        <v>251390.72211631376</v>
      </c>
      <c r="H136" s="106">
        <f>SUM(AK$87:AK$94)+SUM(AM$87:AM$94)+SUM(AO$87:AO$94)+SUM(AQ$87:AQ$94)</f>
        <v>123195.54230152722</v>
      </c>
      <c r="I136" s="106">
        <f>SUM(AS$87:AS$94)+SUM(AU$87:AU$94)+SUM(AW$87:AW$94)+SUM(AY$87:AY$94)</f>
        <v>449283.92053249321</v>
      </c>
      <c r="J136" s="106">
        <f>SUM(BA$87:BA$94)+SUM(BC$87:BC$94)+SUM(BE$87:BE$94)+SUM(BG$87:BG$94)</f>
        <v>313422.97874734213</v>
      </c>
      <c r="K136" s="106">
        <f>SUM(BI$87:BI$94)+SUM(BK$87:BK$94)+SUM(BM$87:BM$94)+SUM(BO$87:BO$94)</f>
        <v>240408.62514239777</v>
      </c>
      <c r="L136" s="106">
        <f>SUM(BQ$87:BQ$94)+SUM(BS$87:BS$94)+SUM(BU$87:BU$94)+SUM(BW$87:BW$94)</f>
        <v>124187.54428614427</v>
      </c>
      <c r="M136" s="106">
        <f>SUM(BY$87:BY$94)+SUM(CA$87:CA$94)+SUM(CC$87:CC$94)+SUM(CE$87:CE$94)</f>
        <v>222823.90562642858</v>
      </c>
      <c r="N136" s="106">
        <f>SUM(CG$87:CG$94)+SUM(CI$87:CI$94)+SUM(CK$87:CK$94)+SUM(CM$87:CM$94)</f>
        <v>417331.21652916935</v>
      </c>
      <c r="O136" s="106">
        <f>SUM(CO$87:CO$94)+SUM(CQ$87:CQ$94)+SUM(CS$87:CS$94)+SUM(CU$87:CU$94)</f>
        <v>485322.81241506705</v>
      </c>
    </row>
    <row r="137" spans="2:15">
      <c r="C137" s="105" t="s">
        <v>132</v>
      </c>
      <c r="D137" s="106">
        <f>SUM(E$95:E$105)+SUM(G$95:G$105)+SUM(I$95:I$105)+SUM(K$95:K$105)</f>
        <v>481044</v>
      </c>
      <c r="E137" s="106">
        <f>SUM(M$95:M$105)+SUM(O$95:O$105)+SUM(Q$95:Q$105)+SUM(S$95:S$105)</f>
        <v>520289.99999999994</v>
      </c>
      <c r="F137" s="106">
        <f>SUM(U$95:U$105)+SUM(W$95:W$105)+SUM(Y$95:Y$105)+SUM(AA$95:AA$105)</f>
        <v>369086.4</v>
      </c>
      <c r="G137" s="106">
        <f>SUM(AC$95:AC$105)+SUM(AE$95:AE$105)+SUM(AG$95:AG$105)+SUM(AI$95:AI$105)</f>
        <v>277580.99953808036</v>
      </c>
      <c r="H137" s="106">
        <f>SUM(AK$95:AK$105)+SUM(AM$95:AM$105)+SUM(AO$95:AO$105)+SUM(AQ$95:AQ$105)</f>
        <v>131397.33592420584</v>
      </c>
      <c r="I137" s="106">
        <f>SUM(AS$95:AS$105)+SUM(AU$95:AU$105)+SUM(AW$95:AW$105)+SUM(AY$95:AY$105)</f>
        <v>446537.86648204934</v>
      </c>
      <c r="J137" s="106">
        <f>SUM(BA$95:BA$105)+SUM(BC$95:BC$105)+SUM(BE$95:BE$105)+SUM(BG$95:BG$105)</f>
        <v>309664.14556983195</v>
      </c>
      <c r="K137" s="106">
        <f>SUM(BI$95:BI$105)+SUM(BK$95:BK$105)+SUM(BM$95:BM$105)+SUM(BO$95:BO$105)</f>
        <v>257466.31252781083</v>
      </c>
      <c r="L137" s="106">
        <f>SUM(BQ$95:BQ$105)+SUM(BS$95:BS$105)+SUM(BU$95:BU$105)+SUM(BW$95:BW$105)</f>
        <v>101614.63608928813</v>
      </c>
      <c r="M137" s="106">
        <f>SUM(BY$95:BY$105)+SUM(CA$95:CA$105)+SUM(CC$95:CC$105)+SUM(CE$95:CE$105)</f>
        <v>231946.36012710605</v>
      </c>
      <c r="N137" s="106">
        <f>SUM(CG$95:CG$105)+SUM(CI$95:CI$105)+SUM(CK$95:CK$105)+SUM(CM$95:CM$105)</f>
        <v>405128.20184559218</v>
      </c>
      <c r="O137" s="106">
        <f>SUM(CO$95:CO$105)+SUM(CQ$95:CQ$105)+SUM(CS$95:CS$105)+SUM(CU$95:CU$105)</f>
        <v>441619.74124415923</v>
      </c>
    </row>
    <row r="138" spans="2:15">
      <c r="C138" s="105" t="s">
        <v>278</v>
      </c>
      <c r="D138" s="100">
        <f t="shared" ref="D138:O138" si="2">SUM(D$131:D$137)</f>
        <v>2752239.6</v>
      </c>
      <c r="E138" s="100">
        <f t="shared" si="2"/>
        <v>2909715.5999999996</v>
      </c>
      <c r="F138" s="100">
        <f t="shared" si="2"/>
        <v>2635712.3999999994</v>
      </c>
      <c r="G138" s="100">
        <f t="shared" si="2"/>
        <v>2158000.856207781</v>
      </c>
      <c r="H138" s="100">
        <f t="shared" si="2"/>
        <v>1815496.0727493521</v>
      </c>
      <c r="I138" s="100">
        <f t="shared" si="2"/>
        <v>2679706.527254418</v>
      </c>
      <c r="J138" s="100">
        <f t="shared" si="2"/>
        <v>2150935.8037028001</v>
      </c>
      <c r="K138" s="100">
        <f t="shared" si="2"/>
        <v>2166026.1900844979</v>
      </c>
      <c r="L138" s="100">
        <f t="shared" si="2"/>
        <v>1716949.4899699241</v>
      </c>
      <c r="M138" s="100">
        <f t="shared" si="2"/>
        <v>2112259.0097933281</v>
      </c>
      <c r="N138" s="100">
        <f t="shared" si="2"/>
        <v>2765561.7774178884</v>
      </c>
      <c r="O138" s="100">
        <f t="shared" si="2"/>
        <v>2762081.1268793321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282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8</v>
      </c>
      <c r="E6" s="100">
        <v>4627.2</v>
      </c>
      <c r="F6" s="100">
        <v>6</v>
      </c>
      <c r="G6" s="100">
        <v>3470.3999999999996</v>
      </c>
      <c r="H6" s="100">
        <v>6</v>
      </c>
      <c r="I6" s="100">
        <v>3470.3999999999996</v>
      </c>
      <c r="J6" s="100">
        <v>4</v>
      </c>
      <c r="K6" s="100">
        <v>2313.6</v>
      </c>
      <c r="L6" s="100">
        <v>6</v>
      </c>
      <c r="M6" s="100">
        <v>3470.3999999999996</v>
      </c>
      <c r="N6" s="100">
        <v>1.7682078945021478</v>
      </c>
      <c r="O6" s="100">
        <v>1022.7314461800422</v>
      </c>
      <c r="P6" s="100">
        <v>1.3515884224387862</v>
      </c>
      <c r="Q6" s="100">
        <v>781.75874353859388</v>
      </c>
      <c r="R6" s="100">
        <v>0</v>
      </c>
      <c r="S6" s="100">
        <v>0</v>
      </c>
      <c r="T6" s="100">
        <v>0.99272072569014946</v>
      </c>
      <c r="U6" s="100">
        <v>574.18966773918248</v>
      </c>
      <c r="V6" s="100">
        <v>1.3585315136499443</v>
      </c>
      <c r="W6" s="100">
        <v>785.77462749512779</v>
      </c>
      <c r="X6" s="100">
        <v>1.2163111756024907</v>
      </c>
      <c r="Y6" s="100">
        <v>703.51438396848062</v>
      </c>
      <c r="Z6" s="100">
        <v>0.82028784529731968</v>
      </c>
      <c r="AA6" s="100">
        <v>474.45448971996967</v>
      </c>
      <c r="AB6" s="100">
        <v>2.9938958640436506</v>
      </c>
      <c r="AC6" s="100">
        <v>1731.6693677628475</v>
      </c>
      <c r="AD6" s="100">
        <v>0</v>
      </c>
      <c r="AE6" s="100">
        <v>0</v>
      </c>
      <c r="AF6" s="100">
        <v>1.1127382944902771</v>
      </c>
      <c r="AG6" s="100">
        <v>643.60782953317619</v>
      </c>
      <c r="AH6" s="100">
        <v>1.4983614805884184</v>
      </c>
      <c r="AI6" s="100">
        <v>866.65228037234124</v>
      </c>
      <c r="AJ6" s="100">
        <v>3.1719436440642377</v>
      </c>
      <c r="AK6" s="100">
        <v>1834.652203726755</v>
      </c>
      <c r="AL6" s="100">
        <v>0</v>
      </c>
      <c r="AM6" s="100">
        <v>0</v>
      </c>
      <c r="AN6" s="100">
        <v>1.0892125260455348</v>
      </c>
      <c r="AO6" s="100">
        <v>630.0005250647373</v>
      </c>
      <c r="AP6" s="100">
        <v>0</v>
      </c>
      <c r="AQ6" s="100">
        <v>0</v>
      </c>
      <c r="AR6" s="100">
        <v>1.9303708125828891</v>
      </c>
      <c r="AS6" s="100">
        <v>1116.5264779979429</v>
      </c>
      <c r="AT6" s="100">
        <v>0</v>
      </c>
      <c r="AU6" s="100">
        <v>0</v>
      </c>
      <c r="AV6" s="100">
        <v>3.0150254222589425</v>
      </c>
      <c r="AW6" s="100">
        <v>1743.8907042345722</v>
      </c>
      <c r="AX6" s="100">
        <v>0</v>
      </c>
      <c r="AY6" s="100">
        <v>0</v>
      </c>
      <c r="AZ6" s="100">
        <v>1.0928132286109746</v>
      </c>
      <c r="BA6" s="100">
        <v>632.08317142858766</v>
      </c>
      <c r="BB6" s="100">
        <v>1.4462700072398365</v>
      </c>
      <c r="BC6" s="100">
        <v>836.5225721875214</v>
      </c>
      <c r="BD6" s="100">
        <v>1.3092118877418606</v>
      </c>
      <c r="BE6" s="100">
        <v>757.24815586989212</v>
      </c>
      <c r="BF6" s="100">
        <v>1.2653626857600757</v>
      </c>
      <c r="BG6" s="100">
        <v>731.88577744362772</v>
      </c>
      <c r="BH6" s="100">
        <v>2.1916640993689711</v>
      </c>
      <c r="BI6" s="100">
        <v>1267.6585150750129</v>
      </c>
      <c r="BJ6" s="100">
        <v>0</v>
      </c>
      <c r="BK6" s="100">
        <v>0</v>
      </c>
      <c r="BL6" s="100">
        <v>2.3861124931475715</v>
      </c>
      <c r="BM6" s="100">
        <v>1380.1274660365552</v>
      </c>
      <c r="BN6" s="100">
        <v>0</v>
      </c>
      <c r="BO6" s="100">
        <v>0</v>
      </c>
      <c r="BP6" s="100">
        <v>1.6801829817271654</v>
      </c>
      <c r="BQ6" s="100">
        <v>971.81783663099247</v>
      </c>
      <c r="BR6" s="100">
        <v>0</v>
      </c>
      <c r="BS6" s="100">
        <v>0</v>
      </c>
      <c r="BT6" s="100">
        <v>3.3665448541933558</v>
      </c>
      <c r="BU6" s="100">
        <v>1947.209543665437</v>
      </c>
      <c r="BV6" s="100">
        <v>0</v>
      </c>
      <c r="BW6" s="100">
        <v>0</v>
      </c>
      <c r="BX6" s="100">
        <v>2.787465626601906</v>
      </c>
      <c r="BY6" s="100">
        <v>1612.2701184265425</v>
      </c>
      <c r="BZ6" s="100">
        <v>0</v>
      </c>
      <c r="CA6" s="100">
        <v>0</v>
      </c>
      <c r="CB6" s="100">
        <v>3.8143384806325362</v>
      </c>
      <c r="CC6" s="100">
        <v>2206.2133771978588</v>
      </c>
      <c r="CD6" s="100">
        <v>0</v>
      </c>
      <c r="CE6" s="100">
        <v>0</v>
      </c>
      <c r="CF6" s="100">
        <v>3.4863005824237119</v>
      </c>
      <c r="CG6" s="100">
        <v>2016.4762568738749</v>
      </c>
      <c r="CH6" s="100">
        <v>0</v>
      </c>
      <c r="CI6" s="100">
        <v>0</v>
      </c>
      <c r="CJ6" s="100">
        <v>3.4494887129198584</v>
      </c>
      <c r="CK6" s="100">
        <v>1995.184271552846</v>
      </c>
      <c r="CL6" s="100">
        <v>0</v>
      </c>
      <c r="CM6" s="100">
        <v>0</v>
      </c>
      <c r="CN6" s="100">
        <v>1.723994793506231</v>
      </c>
      <c r="CO6" s="100">
        <v>997.15858856400394</v>
      </c>
      <c r="CP6" s="100">
        <v>1.244103232034268</v>
      </c>
      <c r="CQ6" s="100">
        <v>719.58930940862058</v>
      </c>
      <c r="CR6" s="100">
        <v>0</v>
      </c>
      <c r="CS6" s="100">
        <v>0</v>
      </c>
      <c r="CT6" s="100">
        <v>2.3403610736624412</v>
      </c>
      <c r="CU6" s="100">
        <v>1353.664845006356</v>
      </c>
    </row>
    <row r="7" spans="1:99">
      <c r="C7" s="99" t="s">
        <v>173</v>
      </c>
      <c r="D7" s="100">
        <v>7</v>
      </c>
      <c r="E7" s="100">
        <v>5518.8</v>
      </c>
      <c r="F7" s="100">
        <v>6</v>
      </c>
      <c r="G7" s="100">
        <v>4730.3999999999996</v>
      </c>
      <c r="H7" s="100">
        <v>5</v>
      </c>
      <c r="I7" s="100">
        <v>3942</v>
      </c>
      <c r="J7" s="100">
        <v>5</v>
      </c>
      <c r="K7" s="100">
        <v>3942</v>
      </c>
      <c r="L7" s="100">
        <v>5</v>
      </c>
      <c r="M7" s="100">
        <v>3942</v>
      </c>
      <c r="N7" s="100">
        <v>2.0208090222881689</v>
      </c>
      <c r="O7" s="100">
        <v>1593.2058331719923</v>
      </c>
      <c r="P7" s="100">
        <v>1.5768531595119173</v>
      </c>
      <c r="Q7" s="100">
        <v>1243.1910309591956</v>
      </c>
      <c r="R7" s="100">
        <v>0</v>
      </c>
      <c r="S7" s="100">
        <v>0</v>
      </c>
      <c r="T7" s="100">
        <v>0.99272072569014946</v>
      </c>
      <c r="U7" s="100">
        <v>782.66102013411387</v>
      </c>
      <c r="V7" s="100">
        <v>1.3585315136499443</v>
      </c>
      <c r="W7" s="100">
        <v>1071.066245361616</v>
      </c>
      <c r="X7" s="100">
        <v>1.0425524362307061</v>
      </c>
      <c r="Y7" s="100">
        <v>821.94834072428876</v>
      </c>
      <c r="Z7" s="100">
        <v>0.82028784529731968</v>
      </c>
      <c r="AA7" s="100">
        <v>646.71493723240678</v>
      </c>
      <c r="AB7" s="100">
        <v>3.4928785080509264</v>
      </c>
      <c r="AC7" s="100">
        <v>2753.7854157473503</v>
      </c>
      <c r="AD7" s="100">
        <v>0</v>
      </c>
      <c r="AE7" s="100">
        <v>0</v>
      </c>
      <c r="AF7" s="100">
        <v>1.2981946769053232</v>
      </c>
      <c r="AG7" s="100">
        <v>1023.4966832721568</v>
      </c>
      <c r="AH7" s="100">
        <v>1.6856566656619705</v>
      </c>
      <c r="AI7" s="100">
        <v>1328.9717152078974</v>
      </c>
      <c r="AJ7" s="100">
        <v>3.1719436440642377</v>
      </c>
      <c r="AK7" s="100">
        <v>2500.7603689802449</v>
      </c>
      <c r="AL7" s="100">
        <v>0</v>
      </c>
      <c r="AM7" s="100">
        <v>0</v>
      </c>
      <c r="AN7" s="100">
        <v>1.0892125260455348</v>
      </c>
      <c r="AO7" s="100">
        <v>858.73515553429957</v>
      </c>
      <c r="AP7" s="100">
        <v>0</v>
      </c>
      <c r="AQ7" s="100">
        <v>0</v>
      </c>
      <c r="AR7" s="100">
        <v>1.9303708125828891</v>
      </c>
      <c r="AS7" s="100">
        <v>1521.9043486403498</v>
      </c>
      <c r="AT7" s="100">
        <v>0</v>
      </c>
      <c r="AU7" s="100">
        <v>0</v>
      </c>
      <c r="AV7" s="100">
        <v>3.4457433397245061</v>
      </c>
      <c r="AW7" s="100">
        <v>2716.6240490388004</v>
      </c>
      <c r="AX7" s="100">
        <v>0</v>
      </c>
      <c r="AY7" s="100">
        <v>0</v>
      </c>
      <c r="AZ7" s="100">
        <v>1.3113758743331696</v>
      </c>
      <c r="BA7" s="100">
        <v>1033.8887393242708</v>
      </c>
      <c r="BB7" s="100">
        <v>1.2396600062055743</v>
      </c>
      <c r="BC7" s="100">
        <v>977.34794889247473</v>
      </c>
      <c r="BD7" s="100">
        <v>1.3092118877418606</v>
      </c>
      <c r="BE7" s="100">
        <v>1032.1826522956828</v>
      </c>
      <c r="BF7" s="100">
        <v>1.4235330214800852</v>
      </c>
      <c r="BG7" s="100">
        <v>1122.3134341348991</v>
      </c>
      <c r="BH7" s="100">
        <v>1.8263867494741424</v>
      </c>
      <c r="BI7" s="100">
        <v>1439.9233132854138</v>
      </c>
      <c r="BJ7" s="100">
        <v>0</v>
      </c>
      <c r="BK7" s="100">
        <v>0</v>
      </c>
      <c r="BL7" s="100">
        <v>2.3861124931475715</v>
      </c>
      <c r="BM7" s="100">
        <v>1881.2110895975452</v>
      </c>
      <c r="BN7" s="100">
        <v>0</v>
      </c>
      <c r="BO7" s="100">
        <v>0</v>
      </c>
      <c r="BP7" s="100">
        <v>1.6801829817271654</v>
      </c>
      <c r="BQ7" s="100">
        <v>1324.6562627936971</v>
      </c>
      <c r="BR7" s="100">
        <v>0</v>
      </c>
      <c r="BS7" s="100">
        <v>0</v>
      </c>
      <c r="BT7" s="100">
        <v>2.9924843148385385</v>
      </c>
      <c r="BU7" s="100">
        <v>2359.2746338187035</v>
      </c>
      <c r="BV7" s="100">
        <v>0</v>
      </c>
      <c r="BW7" s="100">
        <v>0</v>
      </c>
      <c r="BX7" s="100">
        <v>2.787465626601906</v>
      </c>
      <c r="BY7" s="100">
        <v>2197.6379000129427</v>
      </c>
      <c r="BZ7" s="100">
        <v>0</v>
      </c>
      <c r="CA7" s="100">
        <v>0</v>
      </c>
      <c r="CB7" s="100">
        <v>3.8143384806325362</v>
      </c>
      <c r="CC7" s="100">
        <v>3007.2244581306913</v>
      </c>
      <c r="CD7" s="100">
        <v>0</v>
      </c>
      <c r="CE7" s="100">
        <v>0</v>
      </c>
      <c r="CF7" s="100">
        <v>3.4863005824237119</v>
      </c>
      <c r="CG7" s="100">
        <v>2748.5993791828546</v>
      </c>
      <c r="CH7" s="100">
        <v>0</v>
      </c>
      <c r="CI7" s="100">
        <v>0</v>
      </c>
      <c r="CJ7" s="100">
        <v>3.0662121892620968</v>
      </c>
      <c r="CK7" s="100">
        <v>2417.4016900142369</v>
      </c>
      <c r="CL7" s="100">
        <v>0</v>
      </c>
      <c r="CM7" s="100">
        <v>0</v>
      </c>
      <c r="CN7" s="100">
        <v>1.723994793506231</v>
      </c>
      <c r="CO7" s="100">
        <v>1359.1974952003125</v>
      </c>
      <c r="CP7" s="100">
        <v>1.4218322651820208</v>
      </c>
      <c r="CQ7" s="100">
        <v>1120.9725578695052</v>
      </c>
      <c r="CR7" s="100">
        <v>0</v>
      </c>
      <c r="CS7" s="100">
        <v>0</v>
      </c>
      <c r="CT7" s="100">
        <v>2.6746983698999327</v>
      </c>
      <c r="CU7" s="100">
        <v>2108.7321948291069</v>
      </c>
    </row>
    <row r="8" spans="1:99">
      <c r="C8" s="99" t="s">
        <v>174</v>
      </c>
      <c r="D8" s="100">
        <v>9</v>
      </c>
      <c r="E8" s="100">
        <v>2786.3999999999996</v>
      </c>
      <c r="F8" s="100">
        <v>6</v>
      </c>
      <c r="G8" s="100">
        <v>1857.6</v>
      </c>
      <c r="H8" s="100">
        <v>5</v>
      </c>
      <c r="I8" s="100">
        <v>1547.9999999999998</v>
      </c>
      <c r="J8" s="100">
        <v>5</v>
      </c>
      <c r="K8" s="100">
        <v>1547.9999999999998</v>
      </c>
      <c r="L8" s="100">
        <v>5</v>
      </c>
      <c r="M8" s="100">
        <v>1547.9999999999998</v>
      </c>
      <c r="N8" s="100">
        <v>2.0208090222881689</v>
      </c>
      <c r="O8" s="100">
        <v>625.64247330041701</v>
      </c>
      <c r="P8" s="100">
        <v>1.3515884224387862</v>
      </c>
      <c r="Q8" s="100">
        <v>418.45177558704813</v>
      </c>
      <c r="R8" s="100">
        <v>0</v>
      </c>
      <c r="S8" s="100">
        <v>0</v>
      </c>
      <c r="T8" s="100">
        <v>0.99272072569014946</v>
      </c>
      <c r="U8" s="100">
        <v>307.34633667367024</v>
      </c>
      <c r="V8" s="100">
        <v>1.5849534325916017</v>
      </c>
      <c r="W8" s="100">
        <v>490.70158273035986</v>
      </c>
      <c r="X8" s="100">
        <v>1.390069914974275</v>
      </c>
      <c r="Y8" s="100">
        <v>430.36564567603551</v>
      </c>
      <c r="Z8" s="100">
        <v>0.98434541435678347</v>
      </c>
      <c r="AA8" s="100">
        <v>304.75334028486014</v>
      </c>
      <c r="AB8" s="100">
        <v>3.4928785080509264</v>
      </c>
      <c r="AC8" s="100">
        <v>1081.3951860925667</v>
      </c>
      <c r="AD8" s="100">
        <v>0</v>
      </c>
      <c r="AE8" s="100">
        <v>0</v>
      </c>
      <c r="AF8" s="100">
        <v>1.1127382944902771</v>
      </c>
      <c r="AG8" s="100">
        <v>344.50377597418975</v>
      </c>
      <c r="AH8" s="100">
        <v>1.4983614805884184</v>
      </c>
      <c r="AI8" s="100">
        <v>463.89271439017432</v>
      </c>
      <c r="AJ8" s="100">
        <v>3.568436599572268</v>
      </c>
      <c r="AK8" s="100">
        <v>1104.787971227574</v>
      </c>
      <c r="AL8" s="100">
        <v>0</v>
      </c>
      <c r="AM8" s="100">
        <v>0</v>
      </c>
      <c r="AN8" s="100">
        <v>1.0892125260455348</v>
      </c>
      <c r="AO8" s="100">
        <v>337.22019806369752</v>
      </c>
      <c r="AP8" s="100">
        <v>0</v>
      </c>
      <c r="AQ8" s="100">
        <v>0</v>
      </c>
      <c r="AR8" s="100">
        <v>1.9303708125828891</v>
      </c>
      <c r="AS8" s="100">
        <v>597.64280357566236</v>
      </c>
      <c r="AT8" s="100">
        <v>0</v>
      </c>
      <c r="AU8" s="100">
        <v>0</v>
      </c>
      <c r="AV8" s="100">
        <v>3.0150254222589425</v>
      </c>
      <c r="AW8" s="100">
        <v>933.45187073136856</v>
      </c>
      <c r="AX8" s="100">
        <v>0</v>
      </c>
      <c r="AY8" s="100">
        <v>0</v>
      </c>
      <c r="AZ8" s="100">
        <v>1.3113758743331696</v>
      </c>
      <c r="BA8" s="100">
        <v>406.00197069354925</v>
      </c>
      <c r="BB8" s="100">
        <v>1.4462700072398365</v>
      </c>
      <c r="BC8" s="100">
        <v>447.76519424145334</v>
      </c>
      <c r="BD8" s="100">
        <v>1.1221816180644519</v>
      </c>
      <c r="BE8" s="100">
        <v>347.42742895275427</v>
      </c>
      <c r="BF8" s="100">
        <v>1.2653626857600757</v>
      </c>
      <c r="BG8" s="100">
        <v>391.75628751131939</v>
      </c>
      <c r="BH8" s="100">
        <v>2.1916640993689711</v>
      </c>
      <c r="BI8" s="100">
        <v>678.53920516463336</v>
      </c>
      <c r="BJ8" s="100">
        <v>0</v>
      </c>
      <c r="BK8" s="100">
        <v>0</v>
      </c>
      <c r="BL8" s="100">
        <v>2.7837979086721667</v>
      </c>
      <c r="BM8" s="100">
        <v>861.8638325249027</v>
      </c>
      <c r="BN8" s="100">
        <v>0</v>
      </c>
      <c r="BO8" s="100">
        <v>0</v>
      </c>
      <c r="BP8" s="100">
        <v>1.6801829817271654</v>
      </c>
      <c r="BQ8" s="100">
        <v>520.18465114273033</v>
      </c>
      <c r="BR8" s="100">
        <v>0</v>
      </c>
      <c r="BS8" s="100">
        <v>0</v>
      </c>
      <c r="BT8" s="100">
        <v>2.9924843148385385</v>
      </c>
      <c r="BU8" s="100">
        <v>926.47314387401138</v>
      </c>
      <c r="BV8" s="100">
        <v>0</v>
      </c>
      <c r="BW8" s="100">
        <v>0</v>
      </c>
      <c r="BX8" s="100">
        <v>2.787465626601906</v>
      </c>
      <c r="BY8" s="100">
        <v>862.99935799595005</v>
      </c>
      <c r="BZ8" s="100">
        <v>0</v>
      </c>
      <c r="CA8" s="100">
        <v>0</v>
      </c>
      <c r="CB8" s="100">
        <v>3.3905230938955877</v>
      </c>
      <c r="CC8" s="100">
        <v>1049.7059498700739</v>
      </c>
      <c r="CD8" s="100">
        <v>0</v>
      </c>
      <c r="CE8" s="100">
        <v>0</v>
      </c>
      <c r="CF8" s="100">
        <v>3.4863005824237119</v>
      </c>
      <c r="CG8" s="100">
        <v>1079.358660318381</v>
      </c>
      <c r="CH8" s="100">
        <v>0</v>
      </c>
      <c r="CI8" s="100">
        <v>0</v>
      </c>
      <c r="CJ8" s="100">
        <v>3.0662121892620968</v>
      </c>
      <c r="CK8" s="100">
        <v>949.29929379554505</v>
      </c>
      <c r="CL8" s="100">
        <v>0</v>
      </c>
      <c r="CM8" s="100">
        <v>0</v>
      </c>
      <c r="CN8" s="100">
        <v>1.8963942728568539</v>
      </c>
      <c r="CO8" s="100">
        <v>587.12366687648193</v>
      </c>
      <c r="CP8" s="100">
        <v>1.244103232034268</v>
      </c>
      <c r="CQ8" s="100">
        <v>385.17436063780934</v>
      </c>
      <c r="CR8" s="100">
        <v>0</v>
      </c>
      <c r="CS8" s="100">
        <v>0</v>
      </c>
      <c r="CT8" s="100">
        <v>2.6746983698999327</v>
      </c>
      <c r="CU8" s="100">
        <v>828.08661532101905</v>
      </c>
    </row>
    <row r="9" spans="1:99">
      <c r="C9" s="99" t="s">
        <v>175</v>
      </c>
      <c r="D9" s="100">
        <v>7</v>
      </c>
      <c r="E9" s="100">
        <v>4914</v>
      </c>
      <c r="F9" s="100">
        <v>6</v>
      </c>
      <c r="G9" s="100">
        <v>4212</v>
      </c>
      <c r="H9" s="100">
        <v>5</v>
      </c>
      <c r="I9" s="100">
        <v>3510</v>
      </c>
      <c r="J9" s="100">
        <v>4</v>
      </c>
      <c r="K9" s="100">
        <v>2808</v>
      </c>
      <c r="L9" s="100">
        <v>5</v>
      </c>
      <c r="M9" s="100">
        <v>3510</v>
      </c>
      <c r="N9" s="100">
        <v>1.7682078945021478</v>
      </c>
      <c r="O9" s="100">
        <v>1241.2819419405077</v>
      </c>
      <c r="P9" s="100">
        <v>1.3515884224387862</v>
      </c>
      <c r="Q9" s="100">
        <v>948.81507255202791</v>
      </c>
      <c r="R9" s="100">
        <v>0</v>
      </c>
      <c r="S9" s="100">
        <v>0</v>
      </c>
      <c r="T9" s="100">
        <v>0.99272072569014946</v>
      </c>
      <c r="U9" s="100">
        <v>696.88994943448495</v>
      </c>
      <c r="V9" s="100">
        <v>1.5849534325916017</v>
      </c>
      <c r="W9" s="100">
        <v>1112.6373096793045</v>
      </c>
      <c r="X9" s="100">
        <v>1.2163111756024907</v>
      </c>
      <c r="Y9" s="100">
        <v>853.85044527294849</v>
      </c>
      <c r="Z9" s="100">
        <v>0.82028784529731968</v>
      </c>
      <c r="AA9" s="100">
        <v>575.84206739871843</v>
      </c>
      <c r="AB9" s="100">
        <v>3.4928785080509264</v>
      </c>
      <c r="AC9" s="100">
        <v>2452.0007126517503</v>
      </c>
      <c r="AD9" s="100">
        <v>0</v>
      </c>
      <c r="AE9" s="100">
        <v>0</v>
      </c>
      <c r="AF9" s="100">
        <v>1.2981946769053232</v>
      </c>
      <c r="AG9" s="100">
        <v>911.33266318753692</v>
      </c>
      <c r="AH9" s="100">
        <v>1.6856566656619705</v>
      </c>
      <c r="AI9" s="100">
        <v>1183.3309792947032</v>
      </c>
      <c r="AJ9" s="100">
        <v>3.1719436440642377</v>
      </c>
      <c r="AK9" s="100">
        <v>2226.7044381330948</v>
      </c>
      <c r="AL9" s="100">
        <v>0</v>
      </c>
      <c r="AM9" s="100">
        <v>0</v>
      </c>
      <c r="AN9" s="100">
        <v>1.0892125260455348</v>
      </c>
      <c r="AO9" s="100">
        <v>764.62719328396543</v>
      </c>
      <c r="AP9" s="100">
        <v>0</v>
      </c>
      <c r="AQ9" s="100">
        <v>0</v>
      </c>
      <c r="AR9" s="100">
        <v>1.9303708125828891</v>
      </c>
      <c r="AS9" s="100">
        <v>1355.1203104331883</v>
      </c>
      <c r="AT9" s="100">
        <v>0</v>
      </c>
      <c r="AU9" s="100">
        <v>0</v>
      </c>
      <c r="AV9" s="100">
        <v>3.0150254222589425</v>
      </c>
      <c r="AW9" s="100">
        <v>2116.5478464257776</v>
      </c>
      <c r="AX9" s="100">
        <v>0</v>
      </c>
      <c r="AY9" s="100">
        <v>0</v>
      </c>
      <c r="AZ9" s="100">
        <v>1.3113758743331696</v>
      </c>
      <c r="BA9" s="100">
        <v>920.58586378188511</v>
      </c>
      <c r="BB9" s="100">
        <v>1.2396600062055743</v>
      </c>
      <c r="BC9" s="100">
        <v>870.24132435631316</v>
      </c>
      <c r="BD9" s="100">
        <v>1.3092118877418606</v>
      </c>
      <c r="BE9" s="100">
        <v>919.06674519478611</v>
      </c>
      <c r="BF9" s="100">
        <v>1.4235330214800852</v>
      </c>
      <c r="BG9" s="100">
        <v>999.32018107901979</v>
      </c>
      <c r="BH9" s="100">
        <v>2.1916640993689711</v>
      </c>
      <c r="BI9" s="100">
        <v>1538.5481977570178</v>
      </c>
      <c r="BJ9" s="100">
        <v>0</v>
      </c>
      <c r="BK9" s="100">
        <v>0</v>
      </c>
      <c r="BL9" s="100">
        <v>2.7837979086721667</v>
      </c>
      <c r="BM9" s="100">
        <v>1954.2261318878611</v>
      </c>
      <c r="BN9" s="100">
        <v>0</v>
      </c>
      <c r="BO9" s="100">
        <v>0</v>
      </c>
      <c r="BP9" s="100">
        <v>1.6801829817271654</v>
      </c>
      <c r="BQ9" s="100">
        <v>1179.4884531724701</v>
      </c>
      <c r="BR9" s="100">
        <v>0</v>
      </c>
      <c r="BS9" s="100">
        <v>0</v>
      </c>
      <c r="BT9" s="100">
        <v>3.7406053935481727</v>
      </c>
      <c r="BU9" s="100">
        <v>2625.9049862708171</v>
      </c>
      <c r="BV9" s="100">
        <v>0</v>
      </c>
      <c r="BW9" s="100">
        <v>0</v>
      </c>
      <c r="BX9" s="100">
        <v>2.787465626601906</v>
      </c>
      <c r="BY9" s="100">
        <v>1956.800869874538</v>
      </c>
      <c r="BZ9" s="100">
        <v>0</v>
      </c>
      <c r="CA9" s="100">
        <v>0</v>
      </c>
      <c r="CB9" s="100">
        <v>3.3905230938955877</v>
      </c>
      <c r="CC9" s="100">
        <v>2380.1472119147024</v>
      </c>
      <c r="CD9" s="100">
        <v>0</v>
      </c>
      <c r="CE9" s="100">
        <v>0</v>
      </c>
      <c r="CF9" s="100">
        <v>3.4863005824237119</v>
      </c>
      <c r="CG9" s="100">
        <v>2447.3830088614459</v>
      </c>
      <c r="CH9" s="100">
        <v>0</v>
      </c>
      <c r="CI9" s="100">
        <v>0</v>
      </c>
      <c r="CJ9" s="100">
        <v>3.4494887129198584</v>
      </c>
      <c r="CK9" s="100">
        <v>2421.5410764697408</v>
      </c>
      <c r="CL9" s="100">
        <v>0</v>
      </c>
      <c r="CM9" s="100">
        <v>0</v>
      </c>
      <c r="CN9" s="100">
        <v>1.723994793506231</v>
      </c>
      <c r="CO9" s="100">
        <v>1210.2443450413741</v>
      </c>
      <c r="CP9" s="100">
        <v>1.244103232034268</v>
      </c>
      <c r="CQ9" s="100">
        <v>873.36046888805618</v>
      </c>
      <c r="CR9" s="100">
        <v>0</v>
      </c>
      <c r="CS9" s="100">
        <v>0</v>
      </c>
      <c r="CT9" s="100">
        <v>2.6746983698999327</v>
      </c>
      <c r="CU9" s="100">
        <v>1877.6382556697527</v>
      </c>
    </row>
    <row r="10" spans="1:99">
      <c r="C10" s="99" t="s">
        <v>176</v>
      </c>
      <c r="D10" s="100">
        <v>8</v>
      </c>
      <c r="E10" s="100">
        <v>4358.3999999999996</v>
      </c>
      <c r="F10" s="100">
        <v>6</v>
      </c>
      <c r="G10" s="100">
        <v>3268.7999999999997</v>
      </c>
      <c r="H10" s="100">
        <v>5</v>
      </c>
      <c r="I10" s="100">
        <v>2724</v>
      </c>
      <c r="J10" s="100">
        <v>5</v>
      </c>
      <c r="K10" s="100">
        <v>2724</v>
      </c>
      <c r="L10" s="100">
        <v>6</v>
      </c>
      <c r="M10" s="100">
        <v>3268.7999999999997</v>
      </c>
      <c r="N10" s="100">
        <v>1.7682078945021478</v>
      </c>
      <c r="O10" s="100">
        <v>963.31966092477001</v>
      </c>
      <c r="P10" s="100">
        <v>1.5768531595119173</v>
      </c>
      <c r="Q10" s="100">
        <v>859.06960130209245</v>
      </c>
      <c r="R10" s="100">
        <v>0</v>
      </c>
      <c r="S10" s="100">
        <v>0</v>
      </c>
      <c r="T10" s="100">
        <v>0.99272072569014946</v>
      </c>
      <c r="U10" s="100">
        <v>540.83425135599339</v>
      </c>
      <c r="V10" s="100">
        <v>1.5849534325916017</v>
      </c>
      <c r="W10" s="100">
        <v>863.48263007590458</v>
      </c>
      <c r="X10" s="100">
        <v>1.2163111756024907</v>
      </c>
      <c r="Y10" s="100">
        <v>662.6463284682369</v>
      </c>
      <c r="Z10" s="100">
        <v>0.98434541435678347</v>
      </c>
      <c r="AA10" s="100">
        <v>536.27138174157562</v>
      </c>
      <c r="AB10" s="100">
        <v>3.4928785080509264</v>
      </c>
      <c r="AC10" s="100">
        <v>1902.9202111861446</v>
      </c>
      <c r="AD10" s="100">
        <v>0</v>
      </c>
      <c r="AE10" s="100">
        <v>0</v>
      </c>
      <c r="AF10" s="100">
        <v>1.1127382944902771</v>
      </c>
      <c r="AG10" s="100">
        <v>606.21982283830289</v>
      </c>
      <c r="AH10" s="100">
        <v>1.4983614805884184</v>
      </c>
      <c r="AI10" s="100">
        <v>816.30733462457033</v>
      </c>
      <c r="AJ10" s="100">
        <v>3.1719436440642377</v>
      </c>
      <c r="AK10" s="100">
        <v>1728.0748972861966</v>
      </c>
      <c r="AL10" s="100">
        <v>0</v>
      </c>
      <c r="AM10" s="100">
        <v>0</v>
      </c>
      <c r="AN10" s="100">
        <v>1.0892125260455348</v>
      </c>
      <c r="AO10" s="100">
        <v>593.40298418960731</v>
      </c>
      <c r="AP10" s="100">
        <v>0</v>
      </c>
      <c r="AQ10" s="100">
        <v>0</v>
      </c>
      <c r="AR10" s="100">
        <v>2.3164449750994676</v>
      </c>
      <c r="AS10" s="100">
        <v>1261.9992224341897</v>
      </c>
      <c r="AT10" s="100">
        <v>0</v>
      </c>
      <c r="AU10" s="100">
        <v>0</v>
      </c>
      <c r="AV10" s="100">
        <v>3.0150254222589425</v>
      </c>
      <c r="AW10" s="100">
        <v>1642.5858500466718</v>
      </c>
      <c r="AX10" s="100">
        <v>0</v>
      </c>
      <c r="AY10" s="100">
        <v>0</v>
      </c>
      <c r="AZ10" s="100">
        <v>1.3113758743331696</v>
      </c>
      <c r="BA10" s="100">
        <v>714.43757633671078</v>
      </c>
      <c r="BB10" s="100">
        <v>1.2396600062055743</v>
      </c>
      <c r="BC10" s="100">
        <v>675.36677138079676</v>
      </c>
      <c r="BD10" s="100">
        <v>1.3092118877418606</v>
      </c>
      <c r="BE10" s="100">
        <v>713.25863644176559</v>
      </c>
      <c r="BF10" s="100">
        <v>1.4235330214800852</v>
      </c>
      <c r="BG10" s="100">
        <v>775.54079010235034</v>
      </c>
      <c r="BH10" s="100">
        <v>2.1916640993689711</v>
      </c>
      <c r="BI10" s="100">
        <v>1194.0186013362154</v>
      </c>
      <c r="BJ10" s="100">
        <v>0</v>
      </c>
      <c r="BK10" s="100">
        <v>0</v>
      </c>
      <c r="BL10" s="100">
        <v>2.7837979086721667</v>
      </c>
      <c r="BM10" s="100">
        <v>1516.6131006445962</v>
      </c>
      <c r="BN10" s="100">
        <v>0</v>
      </c>
      <c r="BO10" s="100">
        <v>0</v>
      </c>
      <c r="BP10" s="100">
        <v>1.6801829817271654</v>
      </c>
      <c r="BQ10" s="100">
        <v>915.36368844495962</v>
      </c>
      <c r="BR10" s="100">
        <v>0</v>
      </c>
      <c r="BS10" s="100">
        <v>0</v>
      </c>
      <c r="BT10" s="100">
        <v>3.3665448541933558</v>
      </c>
      <c r="BU10" s="100">
        <v>1834.09363656454</v>
      </c>
      <c r="BV10" s="100">
        <v>0</v>
      </c>
      <c r="BW10" s="100">
        <v>0</v>
      </c>
      <c r="BX10" s="100">
        <v>2.787465626601906</v>
      </c>
      <c r="BY10" s="100">
        <v>1518.6112733727182</v>
      </c>
      <c r="BZ10" s="100">
        <v>0</v>
      </c>
      <c r="CA10" s="100">
        <v>0</v>
      </c>
      <c r="CB10" s="100">
        <v>3.3905230938955877</v>
      </c>
      <c r="CC10" s="100">
        <v>1847.156981554316</v>
      </c>
      <c r="CD10" s="100">
        <v>0</v>
      </c>
      <c r="CE10" s="100">
        <v>0</v>
      </c>
      <c r="CF10" s="100">
        <v>2.9882576420774671</v>
      </c>
      <c r="CG10" s="100">
        <v>1628.002763403804</v>
      </c>
      <c r="CH10" s="100">
        <v>0</v>
      </c>
      <c r="CI10" s="100">
        <v>0</v>
      </c>
      <c r="CJ10" s="100">
        <v>3.4494887129198584</v>
      </c>
      <c r="CK10" s="100">
        <v>1879.2814507987387</v>
      </c>
      <c r="CL10" s="100">
        <v>0</v>
      </c>
      <c r="CM10" s="100">
        <v>0</v>
      </c>
      <c r="CN10" s="100">
        <v>1.5515953141556078</v>
      </c>
      <c r="CO10" s="100">
        <v>845.30912715197508</v>
      </c>
      <c r="CP10" s="100">
        <v>1.244103232034268</v>
      </c>
      <c r="CQ10" s="100">
        <v>677.7874408122691</v>
      </c>
      <c r="CR10" s="100">
        <v>0</v>
      </c>
      <c r="CS10" s="100">
        <v>0</v>
      </c>
      <c r="CT10" s="100">
        <v>2.6746983698999327</v>
      </c>
      <c r="CU10" s="100">
        <v>1457.1756719214832</v>
      </c>
    </row>
    <row r="11" spans="1:99">
      <c r="C11" s="99" t="s">
        <v>177</v>
      </c>
      <c r="D11" s="100">
        <v>8</v>
      </c>
      <c r="E11" s="100">
        <v>4262.3999999999996</v>
      </c>
      <c r="F11" s="100">
        <v>5</v>
      </c>
      <c r="G11" s="100">
        <v>2664</v>
      </c>
      <c r="H11" s="100">
        <v>5</v>
      </c>
      <c r="I11" s="100">
        <v>2664</v>
      </c>
      <c r="J11" s="100">
        <v>4</v>
      </c>
      <c r="K11" s="100">
        <v>2131.1999999999998</v>
      </c>
      <c r="L11" s="100">
        <v>6</v>
      </c>
      <c r="M11" s="100">
        <v>3196.7999999999997</v>
      </c>
      <c r="N11" s="100">
        <v>1.7682078945021478</v>
      </c>
      <c r="O11" s="100">
        <v>942.10116619074427</v>
      </c>
      <c r="P11" s="100">
        <v>1.3515884224387862</v>
      </c>
      <c r="Q11" s="100">
        <v>720.12631147538525</v>
      </c>
      <c r="R11" s="100">
        <v>0</v>
      </c>
      <c r="S11" s="100">
        <v>0</v>
      </c>
      <c r="T11" s="100">
        <v>0.99272072569014946</v>
      </c>
      <c r="U11" s="100">
        <v>528.92160264771155</v>
      </c>
      <c r="V11" s="100">
        <v>1.5849534325916017</v>
      </c>
      <c r="W11" s="100">
        <v>844.46318888480528</v>
      </c>
      <c r="X11" s="100">
        <v>1.2163111756024907</v>
      </c>
      <c r="Y11" s="100">
        <v>648.05059436100703</v>
      </c>
      <c r="Z11" s="100">
        <v>0.82028784529731968</v>
      </c>
      <c r="AA11" s="100">
        <v>437.0493639744119</v>
      </c>
      <c r="AB11" s="100">
        <v>2.9938958640436506</v>
      </c>
      <c r="AC11" s="100">
        <v>1595.147716362457</v>
      </c>
      <c r="AD11" s="100">
        <v>0</v>
      </c>
      <c r="AE11" s="100">
        <v>0</v>
      </c>
      <c r="AF11" s="100">
        <v>1.2981946769053232</v>
      </c>
      <c r="AG11" s="100">
        <v>691.67812385515617</v>
      </c>
      <c r="AH11" s="100">
        <v>1.6856566656619705</v>
      </c>
      <c r="AI11" s="100">
        <v>898.11787146469783</v>
      </c>
      <c r="AJ11" s="100">
        <v>3.568436599572268</v>
      </c>
      <c r="AK11" s="100">
        <v>1901.2630202521043</v>
      </c>
      <c r="AL11" s="100">
        <v>0</v>
      </c>
      <c r="AM11" s="100">
        <v>0</v>
      </c>
      <c r="AN11" s="100">
        <v>1.0892125260455348</v>
      </c>
      <c r="AO11" s="100">
        <v>580.33243387706091</v>
      </c>
      <c r="AP11" s="100">
        <v>0</v>
      </c>
      <c r="AQ11" s="100">
        <v>0</v>
      </c>
      <c r="AR11" s="100">
        <v>1.9303708125828891</v>
      </c>
      <c r="AS11" s="100">
        <v>1028.5015689441632</v>
      </c>
      <c r="AT11" s="100">
        <v>0</v>
      </c>
      <c r="AU11" s="100">
        <v>0</v>
      </c>
      <c r="AV11" s="100">
        <v>2.5843075047933795</v>
      </c>
      <c r="AW11" s="100">
        <v>1376.9190385539125</v>
      </c>
      <c r="AX11" s="100">
        <v>0</v>
      </c>
      <c r="AY11" s="100">
        <v>0</v>
      </c>
      <c r="AZ11" s="100">
        <v>1.3113758743331696</v>
      </c>
      <c r="BA11" s="100">
        <v>698.70106584471273</v>
      </c>
      <c r="BB11" s="100">
        <v>1.2396600062055743</v>
      </c>
      <c r="BC11" s="100">
        <v>660.49085130632989</v>
      </c>
      <c r="BD11" s="100">
        <v>1.1221816180644519</v>
      </c>
      <c r="BE11" s="100">
        <v>597.89836610473992</v>
      </c>
      <c r="BF11" s="100">
        <v>1.4235330214800852</v>
      </c>
      <c r="BG11" s="100">
        <v>758.4583938445893</v>
      </c>
      <c r="BH11" s="100">
        <v>1.8263867494741424</v>
      </c>
      <c r="BI11" s="100">
        <v>973.09886011982292</v>
      </c>
      <c r="BJ11" s="100">
        <v>0</v>
      </c>
      <c r="BK11" s="100">
        <v>0</v>
      </c>
      <c r="BL11" s="100">
        <v>2.3861124931475715</v>
      </c>
      <c r="BM11" s="100">
        <v>1271.320736349026</v>
      </c>
      <c r="BN11" s="100">
        <v>0</v>
      </c>
      <c r="BO11" s="100">
        <v>0</v>
      </c>
      <c r="BP11" s="100">
        <v>1.6801829817271654</v>
      </c>
      <c r="BQ11" s="100">
        <v>895.20149266423368</v>
      </c>
      <c r="BR11" s="100">
        <v>0</v>
      </c>
      <c r="BS11" s="100">
        <v>0</v>
      </c>
      <c r="BT11" s="100">
        <v>3.3665448541933558</v>
      </c>
      <c r="BU11" s="100">
        <v>1793.6950983142199</v>
      </c>
      <c r="BV11" s="100">
        <v>0</v>
      </c>
      <c r="BW11" s="100">
        <v>0</v>
      </c>
      <c r="BX11" s="100">
        <v>2.787465626601906</v>
      </c>
      <c r="BY11" s="100">
        <v>1485.1616858534953</v>
      </c>
      <c r="BZ11" s="100">
        <v>0</v>
      </c>
      <c r="CA11" s="100">
        <v>0</v>
      </c>
      <c r="CB11" s="100">
        <v>3.8143384806325362</v>
      </c>
      <c r="CC11" s="100">
        <v>2032.2795424810151</v>
      </c>
      <c r="CD11" s="100">
        <v>0</v>
      </c>
      <c r="CE11" s="100">
        <v>0</v>
      </c>
      <c r="CF11" s="100">
        <v>3.4863005824237119</v>
      </c>
      <c r="CG11" s="100">
        <v>1857.5009503153535</v>
      </c>
      <c r="CH11" s="100">
        <v>0</v>
      </c>
      <c r="CI11" s="100">
        <v>0</v>
      </c>
      <c r="CJ11" s="100">
        <v>3.8327652365776208</v>
      </c>
      <c r="CK11" s="100">
        <v>2042.0973180485562</v>
      </c>
      <c r="CL11" s="100">
        <v>0</v>
      </c>
      <c r="CM11" s="100">
        <v>0</v>
      </c>
      <c r="CN11" s="100">
        <v>1.723994793506231</v>
      </c>
      <c r="CO11" s="100">
        <v>918.54442598011974</v>
      </c>
      <c r="CP11" s="100">
        <v>1.244103232034268</v>
      </c>
      <c r="CQ11" s="100">
        <v>662.85820202785794</v>
      </c>
      <c r="CR11" s="100">
        <v>0</v>
      </c>
      <c r="CS11" s="100">
        <v>0</v>
      </c>
      <c r="CT11" s="100">
        <v>2.6746983698999327</v>
      </c>
      <c r="CU11" s="100">
        <v>1425.0792914826841</v>
      </c>
    </row>
    <row r="12" spans="1:99">
      <c r="C12" s="99" t="s">
        <v>178</v>
      </c>
      <c r="D12" s="100">
        <v>7</v>
      </c>
      <c r="E12" s="100">
        <v>3939.5999999999995</v>
      </c>
      <c r="F12" s="100">
        <v>6</v>
      </c>
      <c r="G12" s="100">
        <v>3376.7999999999997</v>
      </c>
      <c r="H12" s="100">
        <v>5</v>
      </c>
      <c r="I12" s="100">
        <v>2814</v>
      </c>
      <c r="J12" s="100">
        <v>4</v>
      </c>
      <c r="K12" s="100">
        <v>2251.1999999999998</v>
      </c>
      <c r="L12" s="100">
        <v>6</v>
      </c>
      <c r="M12" s="100">
        <v>3376.7999999999997</v>
      </c>
      <c r="N12" s="100">
        <v>1.7682078945021478</v>
      </c>
      <c r="O12" s="100">
        <v>995.14740302580867</v>
      </c>
      <c r="P12" s="100">
        <v>1.3515884224387862</v>
      </c>
      <c r="Q12" s="100">
        <v>760.67396414854875</v>
      </c>
      <c r="R12" s="100">
        <v>0</v>
      </c>
      <c r="S12" s="100">
        <v>0</v>
      </c>
      <c r="T12" s="100">
        <v>1.1912648708281794</v>
      </c>
      <c r="U12" s="100">
        <v>670.4438693020993</v>
      </c>
      <c r="V12" s="100">
        <v>1.5849534325916017</v>
      </c>
      <c r="W12" s="100">
        <v>892.01179186255342</v>
      </c>
      <c r="X12" s="100">
        <v>1.2163111756024907</v>
      </c>
      <c r="Y12" s="100">
        <v>684.53992962908171</v>
      </c>
      <c r="Z12" s="100">
        <v>0.82028784529731968</v>
      </c>
      <c r="AA12" s="100">
        <v>461.65799933333147</v>
      </c>
      <c r="AB12" s="100">
        <v>3.4928785080509264</v>
      </c>
      <c r="AC12" s="100">
        <v>1965.7920243310612</v>
      </c>
      <c r="AD12" s="100">
        <v>0</v>
      </c>
      <c r="AE12" s="100">
        <v>0</v>
      </c>
      <c r="AF12" s="100">
        <v>1.2981946769053232</v>
      </c>
      <c r="AG12" s="100">
        <v>730.62396416231581</v>
      </c>
      <c r="AH12" s="100">
        <v>1.4983614805884184</v>
      </c>
      <c r="AI12" s="100">
        <v>843.27784127516179</v>
      </c>
      <c r="AJ12" s="100">
        <v>3.1719436440642377</v>
      </c>
      <c r="AK12" s="100">
        <v>1785.1698828793528</v>
      </c>
      <c r="AL12" s="100">
        <v>0</v>
      </c>
      <c r="AM12" s="100">
        <v>0</v>
      </c>
      <c r="AN12" s="100">
        <v>1.0892125260455348</v>
      </c>
      <c r="AO12" s="100">
        <v>613.00880965842691</v>
      </c>
      <c r="AP12" s="100">
        <v>0</v>
      </c>
      <c r="AQ12" s="100">
        <v>0</v>
      </c>
      <c r="AR12" s="100">
        <v>1.9303708125828891</v>
      </c>
      <c r="AS12" s="100">
        <v>1086.4126933216498</v>
      </c>
      <c r="AT12" s="100">
        <v>0</v>
      </c>
      <c r="AU12" s="100">
        <v>0</v>
      </c>
      <c r="AV12" s="100">
        <v>3.0150254222589425</v>
      </c>
      <c r="AW12" s="100">
        <v>1696.8563076473326</v>
      </c>
      <c r="AX12" s="100">
        <v>0</v>
      </c>
      <c r="AY12" s="100">
        <v>0</v>
      </c>
      <c r="AZ12" s="100">
        <v>1.0928132286109746</v>
      </c>
      <c r="BA12" s="100">
        <v>615.03528506225643</v>
      </c>
      <c r="BB12" s="100">
        <v>1.2396600062055743</v>
      </c>
      <c r="BC12" s="100">
        <v>697.68065149249719</v>
      </c>
      <c r="BD12" s="100">
        <v>1.3092118877418606</v>
      </c>
      <c r="BE12" s="100">
        <v>736.82445042111908</v>
      </c>
      <c r="BF12" s="100">
        <v>1.5817033572000947</v>
      </c>
      <c r="BG12" s="100">
        <v>890.18264943221322</v>
      </c>
      <c r="BH12" s="100">
        <v>2.1916640993689711</v>
      </c>
      <c r="BI12" s="100">
        <v>1233.4685551248569</v>
      </c>
      <c r="BJ12" s="100">
        <v>0</v>
      </c>
      <c r="BK12" s="100">
        <v>0</v>
      </c>
      <c r="BL12" s="100">
        <v>2.3861124931475715</v>
      </c>
      <c r="BM12" s="100">
        <v>1342.9041111434531</v>
      </c>
      <c r="BN12" s="100">
        <v>0</v>
      </c>
      <c r="BO12" s="100">
        <v>0</v>
      </c>
      <c r="BP12" s="100">
        <v>1.3441463853817324</v>
      </c>
      <c r="BQ12" s="100">
        <v>756.48558569283887</v>
      </c>
      <c r="BR12" s="100">
        <v>0</v>
      </c>
      <c r="BS12" s="100">
        <v>0</v>
      </c>
      <c r="BT12" s="100">
        <v>3.3665448541933558</v>
      </c>
      <c r="BU12" s="100">
        <v>1894.6914439400205</v>
      </c>
      <c r="BV12" s="100">
        <v>0</v>
      </c>
      <c r="BW12" s="100">
        <v>0</v>
      </c>
      <c r="BX12" s="100">
        <v>3.135898829927144</v>
      </c>
      <c r="BY12" s="100">
        <v>1764.8838614829965</v>
      </c>
      <c r="BZ12" s="100">
        <v>0</v>
      </c>
      <c r="CA12" s="100">
        <v>0</v>
      </c>
      <c r="CB12" s="100">
        <v>3.3905230938955877</v>
      </c>
      <c r="CC12" s="100">
        <v>1908.1863972444366</v>
      </c>
      <c r="CD12" s="100">
        <v>0</v>
      </c>
      <c r="CE12" s="100">
        <v>0</v>
      </c>
      <c r="CF12" s="100">
        <v>3.4863005824237119</v>
      </c>
      <c r="CG12" s="100">
        <v>1962.089967788065</v>
      </c>
      <c r="CH12" s="100">
        <v>0</v>
      </c>
      <c r="CI12" s="100">
        <v>0</v>
      </c>
      <c r="CJ12" s="100">
        <v>3.4494887129198584</v>
      </c>
      <c r="CK12" s="100">
        <v>1941.3722476312962</v>
      </c>
      <c r="CL12" s="100">
        <v>0</v>
      </c>
      <c r="CM12" s="100">
        <v>0</v>
      </c>
      <c r="CN12" s="100">
        <v>1.723994793506231</v>
      </c>
      <c r="CO12" s="100">
        <v>970.26426978530674</v>
      </c>
      <c r="CP12" s="100">
        <v>1.244103232034268</v>
      </c>
      <c r="CQ12" s="100">
        <v>700.18129898888594</v>
      </c>
      <c r="CR12" s="100">
        <v>0</v>
      </c>
      <c r="CS12" s="100">
        <v>0</v>
      </c>
      <c r="CT12" s="100">
        <v>3.0090356661374242</v>
      </c>
      <c r="CU12" s="100">
        <v>1693.4852729021422</v>
      </c>
    </row>
    <row r="13" spans="1:99">
      <c r="C13" s="99" t="s">
        <v>179</v>
      </c>
      <c r="D13" s="100">
        <v>8</v>
      </c>
      <c r="E13" s="100">
        <v>681.6</v>
      </c>
      <c r="F13" s="100">
        <v>6</v>
      </c>
      <c r="G13" s="100">
        <v>511.20000000000005</v>
      </c>
      <c r="H13" s="100">
        <v>6</v>
      </c>
      <c r="I13" s="100">
        <v>511.20000000000005</v>
      </c>
      <c r="J13" s="100">
        <v>4</v>
      </c>
      <c r="K13" s="100">
        <v>340.8</v>
      </c>
      <c r="L13" s="100">
        <v>6</v>
      </c>
      <c r="M13" s="100">
        <v>511.20000000000005</v>
      </c>
      <c r="N13" s="100">
        <v>1.7682078945021478</v>
      </c>
      <c r="O13" s="100">
        <v>150.65131261158299</v>
      </c>
      <c r="P13" s="100">
        <v>1.5768531595119173</v>
      </c>
      <c r="Q13" s="100">
        <v>134.34788919041534</v>
      </c>
      <c r="R13" s="100">
        <v>0</v>
      </c>
      <c r="S13" s="100">
        <v>0</v>
      </c>
      <c r="T13" s="100">
        <v>0.99272072569014946</v>
      </c>
      <c r="U13" s="100">
        <v>84.579805828800744</v>
      </c>
      <c r="V13" s="100">
        <v>1.5849534325916017</v>
      </c>
      <c r="W13" s="100">
        <v>135.03803245680447</v>
      </c>
      <c r="X13" s="100">
        <v>1.2163111756024907</v>
      </c>
      <c r="Y13" s="100">
        <v>103.62971216133221</v>
      </c>
      <c r="Z13" s="100">
        <v>0.82028784529731968</v>
      </c>
      <c r="AA13" s="100">
        <v>69.888524419331645</v>
      </c>
      <c r="AB13" s="100">
        <v>3.4928785080509264</v>
      </c>
      <c r="AC13" s="100">
        <v>297.59324888593892</v>
      </c>
      <c r="AD13" s="100">
        <v>0</v>
      </c>
      <c r="AE13" s="100">
        <v>0</v>
      </c>
      <c r="AF13" s="100">
        <v>1.2981946769053232</v>
      </c>
      <c r="AG13" s="100">
        <v>110.60618647233353</v>
      </c>
      <c r="AH13" s="100">
        <v>1.6856566656619705</v>
      </c>
      <c r="AI13" s="100">
        <v>143.61794791439988</v>
      </c>
      <c r="AJ13" s="100">
        <v>3.1719436440642377</v>
      </c>
      <c r="AK13" s="100">
        <v>270.24959847427306</v>
      </c>
      <c r="AL13" s="100">
        <v>0</v>
      </c>
      <c r="AM13" s="100">
        <v>0</v>
      </c>
      <c r="AN13" s="100">
        <v>1.0892125260455348</v>
      </c>
      <c r="AO13" s="100">
        <v>92.800907219079562</v>
      </c>
      <c r="AP13" s="100">
        <v>0</v>
      </c>
      <c r="AQ13" s="100">
        <v>0</v>
      </c>
      <c r="AR13" s="100">
        <v>1.9303708125828891</v>
      </c>
      <c r="AS13" s="100">
        <v>164.46759323206217</v>
      </c>
      <c r="AT13" s="100">
        <v>0</v>
      </c>
      <c r="AU13" s="100">
        <v>0</v>
      </c>
      <c r="AV13" s="100">
        <v>3.0150254222589425</v>
      </c>
      <c r="AW13" s="100">
        <v>256.88016597646191</v>
      </c>
      <c r="AX13" s="100">
        <v>0</v>
      </c>
      <c r="AY13" s="100">
        <v>0</v>
      </c>
      <c r="AZ13" s="100">
        <v>1.3113758743331696</v>
      </c>
      <c r="BA13" s="100">
        <v>111.72922449318605</v>
      </c>
      <c r="BB13" s="100">
        <v>1.4462700072398365</v>
      </c>
      <c r="BC13" s="100">
        <v>123.22220461683408</v>
      </c>
      <c r="BD13" s="100">
        <v>1.3092118877418606</v>
      </c>
      <c r="BE13" s="100">
        <v>111.54485283560652</v>
      </c>
      <c r="BF13" s="100">
        <v>1.4235330214800852</v>
      </c>
      <c r="BG13" s="100">
        <v>121.28501343010326</v>
      </c>
      <c r="BH13" s="100">
        <v>2.1916640993689711</v>
      </c>
      <c r="BI13" s="100">
        <v>186.72978126623636</v>
      </c>
      <c r="BJ13" s="100">
        <v>0</v>
      </c>
      <c r="BK13" s="100">
        <v>0</v>
      </c>
      <c r="BL13" s="100">
        <v>2.3861124931475715</v>
      </c>
      <c r="BM13" s="100">
        <v>203.2967844161731</v>
      </c>
      <c r="BN13" s="100">
        <v>0</v>
      </c>
      <c r="BO13" s="100">
        <v>0</v>
      </c>
      <c r="BP13" s="100">
        <v>1.6801829817271654</v>
      </c>
      <c r="BQ13" s="100">
        <v>143.1515900431545</v>
      </c>
      <c r="BR13" s="100">
        <v>0</v>
      </c>
      <c r="BS13" s="100">
        <v>0</v>
      </c>
      <c r="BT13" s="100">
        <v>3.3665448541933558</v>
      </c>
      <c r="BU13" s="100">
        <v>286.82962157727394</v>
      </c>
      <c r="BV13" s="100">
        <v>0</v>
      </c>
      <c r="BW13" s="100">
        <v>0</v>
      </c>
      <c r="BX13" s="100">
        <v>2.787465626601906</v>
      </c>
      <c r="BY13" s="100">
        <v>237.49207138648239</v>
      </c>
      <c r="BZ13" s="100">
        <v>0</v>
      </c>
      <c r="CA13" s="100">
        <v>0</v>
      </c>
      <c r="CB13" s="100">
        <v>3.3905230938955877</v>
      </c>
      <c r="CC13" s="100">
        <v>288.87256759990407</v>
      </c>
      <c r="CD13" s="100">
        <v>0</v>
      </c>
      <c r="CE13" s="100">
        <v>0</v>
      </c>
      <c r="CF13" s="100">
        <v>3.4863005824237119</v>
      </c>
      <c r="CG13" s="100">
        <v>297.03280962250028</v>
      </c>
      <c r="CH13" s="100">
        <v>0</v>
      </c>
      <c r="CI13" s="100">
        <v>0</v>
      </c>
      <c r="CJ13" s="100">
        <v>3.8327652365776208</v>
      </c>
      <c r="CK13" s="100">
        <v>326.55159815641332</v>
      </c>
      <c r="CL13" s="100">
        <v>0</v>
      </c>
      <c r="CM13" s="100">
        <v>0</v>
      </c>
      <c r="CN13" s="100">
        <v>1.723994793506231</v>
      </c>
      <c r="CO13" s="100">
        <v>146.88435640673089</v>
      </c>
      <c r="CP13" s="100">
        <v>1.244103232034268</v>
      </c>
      <c r="CQ13" s="100">
        <v>105.99759536931964</v>
      </c>
      <c r="CR13" s="100">
        <v>0</v>
      </c>
      <c r="CS13" s="100">
        <v>0</v>
      </c>
      <c r="CT13" s="100">
        <v>3.0090356661374242</v>
      </c>
      <c r="CU13" s="100">
        <v>256.36983875490853</v>
      </c>
    </row>
    <row r="14" spans="1:99">
      <c r="C14" s="99" t="s">
        <v>180</v>
      </c>
      <c r="D14" s="100">
        <v>9</v>
      </c>
      <c r="E14" s="100">
        <v>4395.5999999999995</v>
      </c>
      <c r="F14" s="100">
        <v>6</v>
      </c>
      <c r="G14" s="100">
        <v>2930.3999999999996</v>
      </c>
      <c r="H14" s="100">
        <v>6</v>
      </c>
      <c r="I14" s="100">
        <v>2930.3999999999996</v>
      </c>
      <c r="J14" s="100">
        <v>4</v>
      </c>
      <c r="K14" s="100">
        <v>1953.6</v>
      </c>
      <c r="L14" s="100">
        <v>5</v>
      </c>
      <c r="M14" s="100">
        <v>2442</v>
      </c>
      <c r="N14" s="100">
        <v>2.0208090222881689</v>
      </c>
      <c r="O14" s="100">
        <v>986.96312648554169</v>
      </c>
      <c r="P14" s="100">
        <v>1.3515884224387862</v>
      </c>
      <c r="Q14" s="100">
        <v>660.11578551910316</v>
      </c>
      <c r="R14" s="100">
        <v>0</v>
      </c>
      <c r="S14" s="100">
        <v>0</v>
      </c>
      <c r="T14" s="100">
        <v>0.99272072569014946</v>
      </c>
      <c r="U14" s="100">
        <v>484.844802427069</v>
      </c>
      <c r="V14" s="100">
        <v>1.5849534325916017</v>
      </c>
      <c r="W14" s="100">
        <v>774.09125647773828</v>
      </c>
      <c r="X14" s="100">
        <v>1.0425524362307061</v>
      </c>
      <c r="Y14" s="100">
        <v>509.18260985507686</v>
      </c>
      <c r="Z14" s="100">
        <v>0.82028784529731968</v>
      </c>
      <c r="AA14" s="100">
        <v>400.6285836432109</v>
      </c>
      <c r="AB14" s="100">
        <v>3.4928785080509264</v>
      </c>
      <c r="AC14" s="100">
        <v>1705.9218633320725</v>
      </c>
      <c r="AD14" s="100">
        <v>0</v>
      </c>
      <c r="AE14" s="100">
        <v>0</v>
      </c>
      <c r="AF14" s="100">
        <v>1.2981946769053232</v>
      </c>
      <c r="AG14" s="100">
        <v>634.03828020055983</v>
      </c>
      <c r="AH14" s="100">
        <v>1.6856566656619705</v>
      </c>
      <c r="AI14" s="100">
        <v>823.27471550930636</v>
      </c>
      <c r="AJ14" s="100">
        <v>3.1719436440642377</v>
      </c>
      <c r="AK14" s="100">
        <v>1549.1772757609735</v>
      </c>
      <c r="AL14" s="100">
        <v>0</v>
      </c>
      <c r="AM14" s="100">
        <v>0</v>
      </c>
      <c r="AN14" s="100">
        <v>1.0892125260455348</v>
      </c>
      <c r="AO14" s="100">
        <v>531.97139772063917</v>
      </c>
      <c r="AP14" s="100">
        <v>0</v>
      </c>
      <c r="AQ14" s="100">
        <v>0</v>
      </c>
      <c r="AR14" s="100">
        <v>1.9303708125828891</v>
      </c>
      <c r="AS14" s="100">
        <v>942.79310486548297</v>
      </c>
      <c r="AT14" s="100">
        <v>0</v>
      </c>
      <c r="AU14" s="100">
        <v>0</v>
      </c>
      <c r="AV14" s="100">
        <v>3.0150254222589425</v>
      </c>
      <c r="AW14" s="100">
        <v>1472.5384162312675</v>
      </c>
      <c r="AX14" s="100">
        <v>0</v>
      </c>
      <c r="AY14" s="100">
        <v>0</v>
      </c>
      <c r="AZ14" s="100">
        <v>1.0928132286109746</v>
      </c>
      <c r="BA14" s="100">
        <v>533.72998085359995</v>
      </c>
      <c r="BB14" s="100">
        <v>1.2396600062055743</v>
      </c>
      <c r="BC14" s="100">
        <v>605.44994703080249</v>
      </c>
      <c r="BD14" s="100">
        <v>1.3092118877418606</v>
      </c>
      <c r="BE14" s="100">
        <v>639.41908597312465</v>
      </c>
      <c r="BF14" s="100">
        <v>1.2653626857600757</v>
      </c>
      <c r="BG14" s="100">
        <v>618.003135725221</v>
      </c>
      <c r="BH14" s="100">
        <v>2.1916640993689711</v>
      </c>
      <c r="BI14" s="100">
        <v>1070.4087461318054</v>
      </c>
      <c r="BJ14" s="100">
        <v>0</v>
      </c>
      <c r="BK14" s="100">
        <v>0</v>
      </c>
      <c r="BL14" s="100">
        <v>2.3861124931475715</v>
      </c>
      <c r="BM14" s="100">
        <v>1165.3773416532738</v>
      </c>
      <c r="BN14" s="100">
        <v>0</v>
      </c>
      <c r="BO14" s="100">
        <v>0</v>
      </c>
      <c r="BP14" s="100">
        <v>1.6801829817271654</v>
      </c>
      <c r="BQ14" s="100">
        <v>820.60136827554754</v>
      </c>
      <c r="BR14" s="100">
        <v>0</v>
      </c>
      <c r="BS14" s="100">
        <v>0</v>
      </c>
      <c r="BT14" s="100">
        <v>3.3665448541933558</v>
      </c>
      <c r="BU14" s="100">
        <v>1644.220506788035</v>
      </c>
      <c r="BV14" s="100">
        <v>0</v>
      </c>
      <c r="BW14" s="100">
        <v>0</v>
      </c>
      <c r="BX14" s="100">
        <v>3.135898829927144</v>
      </c>
      <c r="BY14" s="100">
        <v>1531.5729885364171</v>
      </c>
      <c r="BZ14" s="100">
        <v>0</v>
      </c>
      <c r="CA14" s="100">
        <v>0</v>
      </c>
      <c r="CB14" s="100">
        <v>3.8143384806325362</v>
      </c>
      <c r="CC14" s="100">
        <v>1862.9229139409306</v>
      </c>
      <c r="CD14" s="100">
        <v>0</v>
      </c>
      <c r="CE14" s="100">
        <v>0</v>
      </c>
      <c r="CF14" s="100">
        <v>3.4863005824237119</v>
      </c>
      <c r="CG14" s="100">
        <v>1702.7092044557407</v>
      </c>
      <c r="CH14" s="100">
        <v>0</v>
      </c>
      <c r="CI14" s="100">
        <v>0</v>
      </c>
      <c r="CJ14" s="100">
        <v>3.0662121892620968</v>
      </c>
      <c r="CK14" s="100">
        <v>1497.5380332356081</v>
      </c>
      <c r="CL14" s="100">
        <v>0</v>
      </c>
      <c r="CM14" s="100">
        <v>0</v>
      </c>
      <c r="CN14" s="100">
        <v>1.723994793506231</v>
      </c>
      <c r="CO14" s="100">
        <v>841.99905714844317</v>
      </c>
      <c r="CP14" s="100">
        <v>1.244103232034268</v>
      </c>
      <c r="CQ14" s="100">
        <v>607.62001852553647</v>
      </c>
      <c r="CR14" s="100">
        <v>0</v>
      </c>
      <c r="CS14" s="100">
        <v>0</v>
      </c>
      <c r="CT14" s="100">
        <v>3.0090356661374242</v>
      </c>
      <c r="CU14" s="100">
        <v>1469.6130193415179</v>
      </c>
    </row>
    <row r="15" spans="1:99">
      <c r="C15" s="99" t="s">
        <v>181</v>
      </c>
      <c r="D15" s="100">
        <v>7</v>
      </c>
      <c r="E15" s="100">
        <v>5342.4</v>
      </c>
      <c r="F15" s="100">
        <v>6</v>
      </c>
      <c r="G15" s="100">
        <v>4579.2</v>
      </c>
      <c r="H15" s="100">
        <v>5</v>
      </c>
      <c r="I15" s="100">
        <v>3815.9999999999995</v>
      </c>
      <c r="J15" s="100">
        <v>5</v>
      </c>
      <c r="K15" s="100">
        <v>3815.9999999999995</v>
      </c>
      <c r="L15" s="100">
        <v>6</v>
      </c>
      <c r="M15" s="100">
        <v>4579.2</v>
      </c>
      <c r="N15" s="100">
        <v>1.7682078945021478</v>
      </c>
      <c r="O15" s="100">
        <v>1349.4962650840391</v>
      </c>
      <c r="P15" s="100">
        <v>1.3515884224387862</v>
      </c>
      <c r="Q15" s="100">
        <v>1031.5322840052816</v>
      </c>
      <c r="R15" s="100">
        <v>0</v>
      </c>
      <c r="S15" s="100">
        <v>0</v>
      </c>
      <c r="T15" s="100">
        <v>0.99272072569014946</v>
      </c>
      <c r="U15" s="100">
        <v>757.64445784672205</v>
      </c>
      <c r="V15" s="100">
        <v>1.3585315136499443</v>
      </c>
      <c r="W15" s="100">
        <v>1036.8312512176374</v>
      </c>
      <c r="X15" s="100">
        <v>1.2163111756024907</v>
      </c>
      <c r="Y15" s="100">
        <v>928.28868921982087</v>
      </c>
      <c r="Z15" s="100">
        <v>0.82028784529731968</v>
      </c>
      <c r="AA15" s="100">
        <v>626.04368353091434</v>
      </c>
      <c r="AB15" s="100">
        <v>3.4928785080509264</v>
      </c>
      <c r="AC15" s="100">
        <v>2665.7648773444666</v>
      </c>
      <c r="AD15" s="100">
        <v>0</v>
      </c>
      <c r="AE15" s="100">
        <v>0</v>
      </c>
      <c r="AF15" s="100">
        <v>1.1127382944902771</v>
      </c>
      <c r="AG15" s="100">
        <v>849.24186635497938</v>
      </c>
      <c r="AH15" s="100">
        <v>1.4983614805884184</v>
      </c>
      <c r="AI15" s="100">
        <v>1143.5494819850808</v>
      </c>
      <c r="AJ15" s="100">
        <v>3.568436599572268</v>
      </c>
      <c r="AK15" s="100">
        <v>2723.4308127935547</v>
      </c>
      <c r="AL15" s="100">
        <v>0</v>
      </c>
      <c r="AM15" s="100">
        <v>0</v>
      </c>
      <c r="AN15" s="100">
        <v>1.0892125260455348</v>
      </c>
      <c r="AO15" s="100">
        <v>831.2869998779521</v>
      </c>
      <c r="AP15" s="100">
        <v>0</v>
      </c>
      <c r="AQ15" s="100">
        <v>0</v>
      </c>
      <c r="AR15" s="100">
        <v>1.9303708125828891</v>
      </c>
      <c r="AS15" s="100">
        <v>1473.2590041632609</v>
      </c>
      <c r="AT15" s="100">
        <v>0</v>
      </c>
      <c r="AU15" s="100">
        <v>0</v>
      </c>
      <c r="AV15" s="100">
        <v>2.5843075047933795</v>
      </c>
      <c r="AW15" s="100">
        <v>1972.3434876583069</v>
      </c>
      <c r="AX15" s="100">
        <v>0</v>
      </c>
      <c r="AY15" s="100">
        <v>0</v>
      </c>
      <c r="AZ15" s="100">
        <v>1.3113758743331696</v>
      </c>
      <c r="BA15" s="100">
        <v>1000.842067291075</v>
      </c>
      <c r="BB15" s="100">
        <v>1.4462700072398365</v>
      </c>
      <c r="BC15" s="100">
        <v>1103.7932695254431</v>
      </c>
      <c r="BD15" s="100">
        <v>1.3092118877418606</v>
      </c>
      <c r="BE15" s="100">
        <v>999.19051272458796</v>
      </c>
      <c r="BF15" s="100">
        <v>1.4235330214800852</v>
      </c>
      <c r="BG15" s="100">
        <v>1086.440401993601</v>
      </c>
      <c r="BH15" s="100">
        <v>2.1916640993689711</v>
      </c>
      <c r="BI15" s="100">
        <v>1672.6780406383987</v>
      </c>
      <c r="BJ15" s="100">
        <v>0</v>
      </c>
      <c r="BK15" s="100">
        <v>0</v>
      </c>
      <c r="BL15" s="100">
        <v>2.3861124931475715</v>
      </c>
      <c r="BM15" s="100">
        <v>1821.0810547702263</v>
      </c>
      <c r="BN15" s="100">
        <v>0</v>
      </c>
      <c r="BO15" s="100">
        <v>0</v>
      </c>
      <c r="BP15" s="100">
        <v>1.6801829817271654</v>
      </c>
      <c r="BQ15" s="100">
        <v>1282.3156516541726</v>
      </c>
      <c r="BR15" s="100">
        <v>0</v>
      </c>
      <c r="BS15" s="100">
        <v>0</v>
      </c>
      <c r="BT15" s="100">
        <v>2.9924843148385385</v>
      </c>
      <c r="BU15" s="100">
        <v>2283.8640290847725</v>
      </c>
      <c r="BV15" s="100">
        <v>0</v>
      </c>
      <c r="BW15" s="100">
        <v>0</v>
      </c>
      <c r="BX15" s="100">
        <v>2.787465626601906</v>
      </c>
      <c r="BY15" s="100">
        <v>2127.3937662225744</v>
      </c>
      <c r="BZ15" s="100">
        <v>0</v>
      </c>
      <c r="CA15" s="100">
        <v>0</v>
      </c>
      <c r="CB15" s="100">
        <v>3.8143384806325362</v>
      </c>
      <c r="CC15" s="100">
        <v>2911.1031284187516</v>
      </c>
      <c r="CD15" s="100">
        <v>0</v>
      </c>
      <c r="CE15" s="100">
        <v>0</v>
      </c>
      <c r="CF15" s="100">
        <v>2.9882576420774671</v>
      </c>
      <c r="CG15" s="100">
        <v>2280.6382324335227</v>
      </c>
      <c r="CH15" s="100">
        <v>0</v>
      </c>
      <c r="CI15" s="100">
        <v>0</v>
      </c>
      <c r="CJ15" s="100">
        <v>3.4494887129198584</v>
      </c>
      <c r="CK15" s="100">
        <v>2632.6497857004356</v>
      </c>
      <c r="CL15" s="100">
        <v>0</v>
      </c>
      <c r="CM15" s="100">
        <v>0</v>
      </c>
      <c r="CN15" s="100">
        <v>1.5515953141556078</v>
      </c>
      <c r="CO15" s="100">
        <v>1184.1775437635597</v>
      </c>
      <c r="CP15" s="100">
        <v>1.244103232034268</v>
      </c>
      <c r="CQ15" s="100">
        <v>949.49958668855322</v>
      </c>
      <c r="CR15" s="100">
        <v>0</v>
      </c>
      <c r="CS15" s="100">
        <v>0</v>
      </c>
      <c r="CT15" s="100">
        <v>2.6746983698999327</v>
      </c>
      <c r="CU15" s="100">
        <v>2041.3297959076285</v>
      </c>
    </row>
    <row r="16" spans="1:99">
      <c r="C16" s="99" t="s">
        <v>182</v>
      </c>
      <c r="D16" s="100">
        <v>8</v>
      </c>
      <c r="E16" s="100">
        <v>2726.4</v>
      </c>
      <c r="F16" s="100">
        <v>6</v>
      </c>
      <c r="G16" s="100">
        <v>2044.8000000000002</v>
      </c>
      <c r="H16" s="100">
        <v>5</v>
      </c>
      <c r="I16" s="100">
        <v>1704</v>
      </c>
      <c r="J16" s="100">
        <v>4</v>
      </c>
      <c r="K16" s="100">
        <v>1363.2</v>
      </c>
      <c r="L16" s="100">
        <v>5</v>
      </c>
      <c r="M16" s="100">
        <v>1704</v>
      </c>
      <c r="N16" s="100">
        <v>2.0208090222881689</v>
      </c>
      <c r="O16" s="100">
        <v>688.69171479580802</v>
      </c>
      <c r="P16" s="100">
        <v>1.5768531595119173</v>
      </c>
      <c r="Q16" s="100">
        <v>537.39155676166138</v>
      </c>
      <c r="R16" s="100">
        <v>0</v>
      </c>
      <c r="S16" s="100">
        <v>0</v>
      </c>
      <c r="T16" s="100">
        <v>0.99272072569014946</v>
      </c>
      <c r="U16" s="100">
        <v>338.31922331520298</v>
      </c>
      <c r="V16" s="100">
        <v>1.3585315136499443</v>
      </c>
      <c r="W16" s="100">
        <v>462.98753985190103</v>
      </c>
      <c r="X16" s="100">
        <v>1.2163111756024907</v>
      </c>
      <c r="Y16" s="100">
        <v>414.51884864532883</v>
      </c>
      <c r="Z16" s="100">
        <v>0.82028784529731968</v>
      </c>
      <c r="AA16" s="100">
        <v>279.55409767732658</v>
      </c>
      <c r="AB16" s="100">
        <v>3.4928785080509264</v>
      </c>
      <c r="AC16" s="100">
        <v>1190.3729955437557</v>
      </c>
      <c r="AD16" s="100">
        <v>0</v>
      </c>
      <c r="AE16" s="100">
        <v>0</v>
      </c>
      <c r="AF16" s="100">
        <v>1.2981946769053232</v>
      </c>
      <c r="AG16" s="100">
        <v>442.42474588933413</v>
      </c>
      <c r="AH16" s="100">
        <v>1.4983614805884184</v>
      </c>
      <c r="AI16" s="100">
        <v>510.64159258453304</v>
      </c>
      <c r="AJ16" s="100">
        <v>3.1719436440642377</v>
      </c>
      <c r="AK16" s="100">
        <v>1080.9983938970922</v>
      </c>
      <c r="AL16" s="100">
        <v>0</v>
      </c>
      <c r="AM16" s="100">
        <v>0</v>
      </c>
      <c r="AN16" s="100">
        <v>1.0892125260455348</v>
      </c>
      <c r="AO16" s="100">
        <v>371.20362887631825</v>
      </c>
      <c r="AP16" s="100">
        <v>0</v>
      </c>
      <c r="AQ16" s="100">
        <v>0</v>
      </c>
      <c r="AR16" s="100">
        <v>1.9303708125828891</v>
      </c>
      <c r="AS16" s="100">
        <v>657.87037292824868</v>
      </c>
      <c r="AT16" s="100">
        <v>0</v>
      </c>
      <c r="AU16" s="100">
        <v>0</v>
      </c>
      <c r="AV16" s="100">
        <v>3.0150254222589425</v>
      </c>
      <c r="AW16" s="100">
        <v>1027.5206639058476</v>
      </c>
      <c r="AX16" s="100">
        <v>0</v>
      </c>
      <c r="AY16" s="100">
        <v>0</v>
      </c>
      <c r="AZ16" s="100">
        <v>1.0928132286109746</v>
      </c>
      <c r="BA16" s="100">
        <v>372.43074831062017</v>
      </c>
      <c r="BB16" s="100">
        <v>1.4462700072398365</v>
      </c>
      <c r="BC16" s="100">
        <v>492.88881846733631</v>
      </c>
      <c r="BD16" s="100">
        <v>1.3092118877418606</v>
      </c>
      <c r="BE16" s="100">
        <v>446.17941134242608</v>
      </c>
      <c r="BF16" s="100">
        <v>1.4235330214800852</v>
      </c>
      <c r="BG16" s="100">
        <v>485.14005372041305</v>
      </c>
      <c r="BH16" s="100">
        <v>2.1916640993689711</v>
      </c>
      <c r="BI16" s="100">
        <v>746.91912506494543</v>
      </c>
      <c r="BJ16" s="100">
        <v>0</v>
      </c>
      <c r="BK16" s="100">
        <v>0</v>
      </c>
      <c r="BL16" s="100">
        <v>2.7837979086721667</v>
      </c>
      <c r="BM16" s="100">
        <v>948.71832727547439</v>
      </c>
      <c r="BN16" s="100">
        <v>0</v>
      </c>
      <c r="BO16" s="100">
        <v>0</v>
      </c>
      <c r="BP16" s="100">
        <v>1.6801829817271654</v>
      </c>
      <c r="BQ16" s="100">
        <v>572.606360172618</v>
      </c>
      <c r="BR16" s="100">
        <v>0</v>
      </c>
      <c r="BS16" s="100">
        <v>0</v>
      </c>
      <c r="BT16" s="100">
        <v>3.3665448541933558</v>
      </c>
      <c r="BU16" s="100">
        <v>1147.3184863090958</v>
      </c>
      <c r="BV16" s="100">
        <v>0</v>
      </c>
      <c r="BW16" s="100">
        <v>0</v>
      </c>
      <c r="BX16" s="100">
        <v>3.135898829927144</v>
      </c>
      <c r="BY16" s="100">
        <v>1068.7143212391707</v>
      </c>
      <c r="BZ16" s="100">
        <v>0</v>
      </c>
      <c r="CA16" s="100">
        <v>0</v>
      </c>
      <c r="CB16" s="100">
        <v>3.8143384806325362</v>
      </c>
      <c r="CC16" s="100">
        <v>1299.9265541995685</v>
      </c>
      <c r="CD16" s="100">
        <v>0</v>
      </c>
      <c r="CE16" s="100">
        <v>0</v>
      </c>
      <c r="CF16" s="100">
        <v>2.9882576420774671</v>
      </c>
      <c r="CG16" s="100">
        <v>1018.3982044200009</v>
      </c>
      <c r="CH16" s="100">
        <v>0</v>
      </c>
      <c r="CI16" s="100">
        <v>0</v>
      </c>
      <c r="CJ16" s="100">
        <v>3.4494887129198584</v>
      </c>
      <c r="CK16" s="100">
        <v>1175.5857533630879</v>
      </c>
      <c r="CL16" s="100">
        <v>0</v>
      </c>
      <c r="CM16" s="100">
        <v>0</v>
      </c>
      <c r="CN16" s="100">
        <v>1.5515953141556078</v>
      </c>
      <c r="CO16" s="100">
        <v>528.78368306423113</v>
      </c>
      <c r="CP16" s="100">
        <v>1.0663741988865154</v>
      </c>
      <c r="CQ16" s="100">
        <v>363.42032698052446</v>
      </c>
      <c r="CR16" s="100">
        <v>0</v>
      </c>
      <c r="CS16" s="100">
        <v>0</v>
      </c>
      <c r="CT16" s="100">
        <v>2.6746983698999327</v>
      </c>
      <c r="CU16" s="100">
        <v>911.53720446189709</v>
      </c>
    </row>
    <row r="17" spans="2:99">
      <c r="C17" s="99" t="s">
        <v>183</v>
      </c>
      <c r="D17" s="100">
        <v>9</v>
      </c>
      <c r="E17" s="100">
        <v>3801.6</v>
      </c>
      <c r="F17" s="100">
        <v>6</v>
      </c>
      <c r="G17" s="100">
        <v>2534.3999999999996</v>
      </c>
      <c r="H17" s="100">
        <v>5</v>
      </c>
      <c r="I17" s="100">
        <v>2112</v>
      </c>
      <c r="J17" s="100">
        <v>5</v>
      </c>
      <c r="K17" s="100">
        <v>2112</v>
      </c>
      <c r="L17" s="100">
        <v>6</v>
      </c>
      <c r="M17" s="100">
        <v>2534.3999999999996</v>
      </c>
      <c r="N17" s="100">
        <v>1.7682078945021478</v>
      </c>
      <c r="O17" s="100">
        <v>746.89101463770714</v>
      </c>
      <c r="P17" s="100">
        <v>1.3515884224387862</v>
      </c>
      <c r="Q17" s="100">
        <v>570.91094963814328</v>
      </c>
      <c r="R17" s="100">
        <v>0</v>
      </c>
      <c r="S17" s="100">
        <v>0</v>
      </c>
      <c r="T17" s="100">
        <v>0.99272072569014946</v>
      </c>
      <c r="U17" s="100">
        <v>419.32523453151913</v>
      </c>
      <c r="V17" s="100">
        <v>1.5849534325916017</v>
      </c>
      <c r="W17" s="100">
        <v>669.48432992669257</v>
      </c>
      <c r="X17" s="100">
        <v>1.2163111756024907</v>
      </c>
      <c r="Y17" s="100">
        <v>513.76984057449204</v>
      </c>
      <c r="Z17" s="100">
        <v>0.82028784529731968</v>
      </c>
      <c r="AA17" s="100">
        <v>346.48958585358781</v>
      </c>
      <c r="AB17" s="100">
        <v>3.4928785080509264</v>
      </c>
      <c r="AC17" s="100">
        <v>1475.3918818007112</v>
      </c>
      <c r="AD17" s="100">
        <v>0</v>
      </c>
      <c r="AE17" s="100">
        <v>0</v>
      </c>
      <c r="AF17" s="100">
        <v>1.2981946769053232</v>
      </c>
      <c r="AG17" s="100">
        <v>548.35743152480848</v>
      </c>
      <c r="AH17" s="100">
        <v>1.4983614805884184</v>
      </c>
      <c r="AI17" s="100">
        <v>632.9078894005479</v>
      </c>
      <c r="AJ17" s="100">
        <v>3.1719436440642377</v>
      </c>
      <c r="AK17" s="100">
        <v>1339.8289952527339</v>
      </c>
      <c r="AL17" s="100">
        <v>0</v>
      </c>
      <c r="AM17" s="100">
        <v>0</v>
      </c>
      <c r="AN17" s="100">
        <v>1.0892125260455348</v>
      </c>
      <c r="AO17" s="100">
        <v>460.08337100163385</v>
      </c>
      <c r="AP17" s="100">
        <v>0</v>
      </c>
      <c r="AQ17" s="100">
        <v>0</v>
      </c>
      <c r="AR17" s="100">
        <v>2.3164449750994676</v>
      </c>
      <c r="AS17" s="100">
        <v>978.46635748201504</v>
      </c>
      <c r="AT17" s="100">
        <v>0</v>
      </c>
      <c r="AU17" s="100">
        <v>0</v>
      </c>
      <c r="AV17" s="100">
        <v>3.0150254222589425</v>
      </c>
      <c r="AW17" s="100">
        <v>1273.5467383621772</v>
      </c>
      <c r="AX17" s="100">
        <v>0</v>
      </c>
      <c r="AY17" s="100">
        <v>0</v>
      </c>
      <c r="AZ17" s="100">
        <v>1.3113758743331696</v>
      </c>
      <c r="BA17" s="100">
        <v>553.92516931833086</v>
      </c>
      <c r="BB17" s="100">
        <v>1.2396600062055743</v>
      </c>
      <c r="BC17" s="100">
        <v>523.63238662123456</v>
      </c>
      <c r="BD17" s="100">
        <v>1.3092118877418606</v>
      </c>
      <c r="BE17" s="100">
        <v>553.01110138216188</v>
      </c>
      <c r="BF17" s="100">
        <v>1.5817033572000947</v>
      </c>
      <c r="BG17" s="100">
        <v>668.11149808131995</v>
      </c>
      <c r="BH17" s="100">
        <v>2.1916640993689711</v>
      </c>
      <c r="BI17" s="100">
        <v>925.75891557345335</v>
      </c>
      <c r="BJ17" s="100">
        <v>0</v>
      </c>
      <c r="BK17" s="100">
        <v>0</v>
      </c>
      <c r="BL17" s="100">
        <v>2.3861124931475715</v>
      </c>
      <c r="BM17" s="100">
        <v>1007.8939171055341</v>
      </c>
      <c r="BN17" s="100">
        <v>0</v>
      </c>
      <c r="BO17" s="100">
        <v>0</v>
      </c>
      <c r="BP17" s="100">
        <v>1.6801829817271654</v>
      </c>
      <c r="BQ17" s="100">
        <v>709.7092914815546</v>
      </c>
      <c r="BR17" s="100">
        <v>0</v>
      </c>
      <c r="BS17" s="100">
        <v>0</v>
      </c>
      <c r="BT17" s="100">
        <v>2.9924843148385385</v>
      </c>
      <c r="BU17" s="100">
        <v>1264.0253745877985</v>
      </c>
      <c r="BV17" s="100">
        <v>0</v>
      </c>
      <c r="BW17" s="100">
        <v>0</v>
      </c>
      <c r="BX17" s="100">
        <v>2.787465626601906</v>
      </c>
      <c r="BY17" s="100">
        <v>1177.4254806766451</v>
      </c>
      <c r="BZ17" s="100">
        <v>0</v>
      </c>
      <c r="CA17" s="100">
        <v>0</v>
      </c>
      <c r="CB17" s="100">
        <v>3.3905230938955877</v>
      </c>
      <c r="CC17" s="100">
        <v>1432.1569548614962</v>
      </c>
      <c r="CD17" s="100">
        <v>0</v>
      </c>
      <c r="CE17" s="100">
        <v>0</v>
      </c>
      <c r="CF17" s="100">
        <v>3.4863005824237119</v>
      </c>
      <c r="CG17" s="100">
        <v>1472.6133660157759</v>
      </c>
      <c r="CH17" s="100">
        <v>0</v>
      </c>
      <c r="CI17" s="100">
        <v>0</v>
      </c>
      <c r="CJ17" s="100">
        <v>3.4494887129198584</v>
      </c>
      <c r="CK17" s="100">
        <v>1457.0640323373482</v>
      </c>
      <c r="CL17" s="100">
        <v>0</v>
      </c>
      <c r="CM17" s="100">
        <v>0</v>
      </c>
      <c r="CN17" s="100">
        <v>1.723994793506231</v>
      </c>
      <c r="CO17" s="100">
        <v>728.21540077703196</v>
      </c>
      <c r="CP17" s="100">
        <v>1.244103232034268</v>
      </c>
      <c r="CQ17" s="100">
        <v>525.50920521127478</v>
      </c>
      <c r="CR17" s="100">
        <v>0</v>
      </c>
      <c r="CS17" s="100">
        <v>0</v>
      </c>
      <c r="CT17" s="100">
        <v>3.0090356661374242</v>
      </c>
      <c r="CU17" s="100">
        <v>1271.0166653764479</v>
      </c>
    </row>
    <row r="18" spans="2:99">
      <c r="C18" s="99" t="s">
        <v>184</v>
      </c>
      <c r="D18" s="100">
        <v>9</v>
      </c>
      <c r="E18" s="100">
        <v>5875.2</v>
      </c>
      <c r="F18" s="100">
        <v>6</v>
      </c>
      <c r="G18" s="100">
        <v>3916.7999999999997</v>
      </c>
      <c r="H18" s="100">
        <v>5</v>
      </c>
      <c r="I18" s="100">
        <v>3264</v>
      </c>
      <c r="J18" s="100">
        <v>5</v>
      </c>
      <c r="K18" s="100">
        <v>3264</v>
      </c>
      <c r="L18" s="100">
        <v>6</v>
      </c>
      <c r="M18" s="100">
        <v>3916.7999999999997</v>
      </c>
      <c r="N18" s="100">
        <v>2.0208090222881689</v>
      </c>
      <c r="O18" s="100">
        <v>1319.1841297497167</v>
      </c>
      <c r="P18" s="100">
        <v>1.3515884224387862</v>
      </c>
      <c r="Q18" s="100">
        <v>882.31692216803958</v>
      </c>
      <c r="R18" s="100">
        <v>0</v>
      </c>
      <c r="S18" s="100">
        <v>0</v>
      </c>
      <c r="T18" s="100">
        <v>0.99272072569014946</v>
      </c>
      <c r="U18" s="100">
        <v>648.04808973052957</v>
      </c>
      <c r="V18" s="100">
        <v>1.5849534325916017</v>
      </c>
      <c r="W18" s="100">
        <v>1034.6576007957976</v>
      </c>
      <c r="X18" s="100">
        <v>1.2163111756024907</v>
      </c>
      <c r="Y18" s="100">
        <v>794.00793543330587</v>
      </c>
      <c r="Z18" s="100">
        <v>0.82028784529731968</v>
      </c>
      <c r="AA18" s="100">
        <v>535.4839054100903</v>
      </c>
      <c r="AB18" s="100">
        <v>2.9938958640436506</v>
      </c>
      <c r="AC18" s="100">
        <v>1954.4152200476949</v>
      </c>
      <c r="AD18" s="100">
        <v>0</v>
      </c>
      <c r="AE18" s="100">
        <v>0</v>
      </c>
      <c r="AF18" s="100">
        <v>1.1127382944902771</v>
      </c>
      <c r="AG18" s="100">
        <v>726.3955586432528</v>
      </c>
      <c r="AH18" s="100">
        <v>1.6856566656619705</v>
      </c>
      <c r="AI18" s="100">
        <v>1100.3966713441343</v>
      </c>
      <c r="AJ18" s="100">
        <v>3.1719436440642377</v>
      </c>
      <c r="AK18" s="100">
        <v>2070.6448108451341</v>
      </c>
      <c r="AL18" s="100">
        <v>0</v>
      </c>
      <c r="AM18" s="100">
        <v>0</v>
      </c>
      <c r="AN18" s="100">
        <v>1.0892125260455348</v>
      </c>
      <c r="AO18" s="100">
        <v>711.03793700252504</v>
      </c>
      <c r="AP18" s="100">
        <v>0</v>
      </c>
      <c r="AQ18" s="100">
        <v>0</v>
      </c>
      <c r="AR18" s="100">
        <v>1.9303708125828891</v>
      </c>
      <c r="AS18" s="100">
        <v>1260.14606645411</v>
      </c>
      <c r="AT18" s="100">
        <v>0</v>
      </c>
      <c r="AU18" s="100">
        <v>0</v>
      </c>
      <c r="AV18" s="100">
        <v>3.0150254222589425</v>
      </c>
      <c r="AW18" s="100">
        <v>1968.2085956506376</v>
      </c>
      <c r="AX18" s="100">
        <v>0</v>
      </c>
      <c r="AY18" s="100">
        <v>0</v>
      </c>
      <c r="AZ18" s="100">
        <v>1.3113758743331696</v>
      </c>
      <c r="BA18" s="100">
        <v>856.06617076469308</v>
      </c>
      <c r="BB18" s="100">
        <v>1.2396600062055743</v>
      </c>
      <c r="BC18" s="100">
        <v>809.25005205099887</v>
      </c>
      <c r="BD18" s="100">
        <v>1.1221816180644519</v>
      </c>
      <c r="BE18" s="100">
        <v>732.56016027247415</v>
      </c>
      <c r="BF18" s="100">
        <v>1.4235330214800852</v>
      </c>
      <c r="BG18" s="100">
        <v>929.28235642219954</v>
      </c>
      <c r="BH18" s="100">
        <v>2.1916640993689711</v>
      </c>
      <c r="BI18" s="100">
        <v>1430.7183240680642</v>
      </c>
      <c r="BJ18" s="100">
        <v>0</v>
      </c>
      <c r="BK18" s="100">
        <v>0</v>
      </c>
      <c r="BL18" s="100">
        <v>2.3861124931475715</v>
      </c>
      <c r="BM18" s="100">
        <v>1557.6542355267345</v>
      </c>
      <c r="BN18" s="100">
        <v>0</v>
      </c>
      <c r="BO18" s="100">
        <v>0</v>
      </c>
      <c r="BP18" s="100">
        <v>1.6801829817271654</v>
      </c>
      <c r="BQ18" s="100">
        <v>1096.8234504714935</v>
      </c>
      <c r="BR18" s="100">
        <v>0</v>
      </c>
      <c r="BS18" s="100">
        <v>0</v>
      </c>
      <c r="BT18" s="100">
        <v>3.3665448541933558</v>
      </c>
      <c r="BU18" s="100">
        <v>2197.6804808174224</v>
      </c>
      <c r="BV18" s="100">
        <v>0</v>
      </c>
      <c r="BW18" s="100">
        <v>0</v>
      </c>
      <c r="BX18" s="100">
        <v>3.135898829927144</v>
      </c>
      <c r="BY18" s="100">
        <v>2047.1147561764394</v>
      </c>
      <c r="BZ18" s="100">
        <v>0</v>
      </c>
      <c r="CA18" s="100">
        <v>0</v>
      </c>
      <c r="CB18" s="100">
        <v>3.3905230938955877</v>
      </c>
      <c r="CC18" s="100">
        <v>2213.3334756950394</v>
      </c>
      <c r="CD18" s="100">
        <v>0</v>
      </c>
      <c r="CE18" s="100">
        <v>0</v>
      </c>
      <c r="CF18" s="100">
        <v>2.9882576420774671</v>
      </c>
      <c r="CG18" s="100">
        <v>1950.7345887481704</v>
      </c>
      <c r="CH18" s="100">
        <v>0</v>
      </c>
      <c r="CI18" s="100">
        <v>0</v>
      </c>
      <c r="CJ18" s="100">
        <v>3.4494887129198584</v>
      </c>
      <c r="CK18" s="100">
        <v>2251.8262317940835</v>
      </c>
      <c r="CL18" s="100">
        <v>0</v>
      </c>
      <c r="CM18" s="100">
        <v>0</v>
      </c>
      <c r="CN18" s="100">
        <v>1.723994793506231</v>
      </c>
      <c r="CO18" s="100">
        <v>1125.4238012008675</v>
      </c>
      <c r="CP18" s="100">
        <v>1.244103232034268</v>
      </c>
      <c r="CQ18" s="100">
        <v>812.15058987197006</v>
      </c>
      <c r="CR18" s="100">
        <v>0</v>
      </c>
      <c r="CS18" s="100">
        <v>0</v>
      </c>
      <c r="CT18" s="100">
        <v>2.6746983698999327</v>
      </c>
      <c r="CU18" s="100">
        <v>1746.0430958706759</v>
      </c>
    </row>
    <row r="19" spans="2:99">
      <c r="C19" s="99" t="s">
        <v>185</v>
      </c>
      <c r="D19" s="100">
        <v>8</v>
      </c>
      <c r="E19" s="100">
        <v>2640</v>
      </c>
      <c r="F19" s="100">
        <v>6</v>
      </c>
      <c r="G19" s="100">
        <v>1980</v>
      </c>
      <c r="H19" s="100">
        <v>5</v>
      </c>
      <c r="I19" s="100">
        <v>1650</v>
      </c>
      <c r="J19" s="100">
        <v>5</v>
      </c>
      <c r="K19" s="100">
        <v>1650</v>
      </c>
      <c r="L19" s="100">
        <v>6</v>
      </c>
      <c r="M19" s="100">
        <v>1980</v>
      </c>
      <c r="N19" s="100">
        <v>2.0208090222881689</v>
      </c>
      <c r="O19" s="100">
        <v>666.86697735509574</v>
      </c>
      <c r="P19" s="100">
        <v>1.5768531595119173</v>
      </c>
      <c r="Q19" s="100">
        <v>520.36154263893275</v>
      </c>
      <c r="R19" s="100">
        <v>0</v>
      </c>
      <c r="S19" s="100">
        <v>0</v>
      </c>
      <c r="T19" s="100">
        <v>0.99272072569014946</v>
      </c>
      <c r="U19" s="100">
        <v>327.59783947774935</v>
      </c>
      <c r="V19" s="100">
        <v>1.5849534325916017</v>
      </c>
      <c r="W19" s="100">
        <v>523.03463275522859</v>
      </c>
      <c r="X19" s="100">
        <v>1.390069914974275</v>
      </c>
      <c r="Y19" s="100">
        <v>458.72307194151074</v>
      </c>
      <c r="Z19" s="100">
        <v>0.82028784529731968</v>
      </c>
      <c r="AA19" s="100">
        <v>270.69498894811551</v>
      </c>
      <c r="AB19" s="100">
        <v>2.9938958640436506</v>
      </c>
      <c r="AC19" s="100">
        <v>987.98563513440467</v>
      </c>
      <c r="AD19" s="100">
        <v>0</v>
      </c>
      <c r="AE19" s="100">
        <v>0</v>
      </c>
      <c r="AF19" s="100">
        <v>1.1127382944902771</v>
      </c>
      <c r="AG19" s="100">
        <v>367.20363718179141</v>
      </c>
      <c r="AH19" s="100">
        <v>1.6856566656619705</v>
      </c>
      <c r="AI19" s="100">
        <v>556.2666996684502</v>
      </c>
      <c r="AJ19" s="100">
        <v>3.1719436440642377</v>
      </c>
      <c r="AK19" s="100">
        <v>1046.7414025411983</v>
      </c>
      <c r="AL19" s="100">
        <v>0</v>
      </c>
      <c r="AM19" s="100">
        <v>0</v>
      </c>
      <c r="AN19" s="100">
        <v>1.0892125260455348</v>
      </c>
      <c r="AO19" s="100">
        <v>359.44013359502645</v>
      </c>
      <c r="AP19" s="100">
        <v>0</v>
      </c>
      <c r="AQ19" s="100">
        <v>0</v>
      </c>
      <c r="AR19" s="100">
        <v>1.9303708125828891</v>
      </c>
      <c r="AS19" s="100">
        <v>637.02236815235347</v>
      </c>
      <c r="AT19" s="100">
        <v>0</v>
      </c>
      <c r="AU19" s="100">
        <v>0</v>
      </c>
      <c r="AV19" s="100">
        <v>3.4457433397245061</v>
      </c>
      <c r="AW19" s="100">
        <v>1137.095302109087</v>
      </c>
      <c r="AX19" s="100">
        <v>0</v>
      </c>
      <c r="AY19" s="100">
        <v>0</v>
      </c>
      <c r="AZ19" s="100">
        <v>1.3113758743331696</v>
      </c>
      <c r="BA19" s="100">
        <v>432.75403852994594</v>
      </c>
      <c r="BB19" s="100">
        <v>1.2396600062055743</v>
      </c>
      <c r="BC19" s="100">
        <v>409.08780204783949</v>
      </c>
      <c r="BD19" s="100">
        <v>1.3092118877418606</v>
      </c>
      <c r="BE19" s="100">
        <v>432.03992295481402</v>
      </c>
      <c r="BF19" s="100">
        <v>1.2653626857600757</v>
      </c>
      <c r="BG19" s="100">
        <v>417.56968630082497</v>
      </c>
      <c r="BH19" s="100">
        <v>2.1916640993689711</v>
      </c>
      <c r="BI19" s="100">
        <v>723.24915279176048</v>
      </c>
      <c r="BJ19" s="100">
        <v>0</v>
      </c>
      <c r="BK19" s="100">
        <v>0</v>
      </c>
      <c r="BL19" s="100">
        <v>2.7837979086721667</v>
      </c>
      <c r="BM19" s="100">
        <v>918.65330986181505</v>
      </c>
      <c r="BN19" s="100">
        <v>0</v>
      </c>
      <c r="BO19" s="100">
        <v>0</v>
      </c>
      <c r="BP19" s="100">
        <v>1.6801829817271654</v>
      </c>
      <c r="BQ19" s="100">
        <v>554.4603839699646</v>
      </c>
      <c r="BR19" s="100">
        <v>0</v>
      </c>
      <c r="BS19" s="100">
        <v>0</v>
      </c>
      <c r="BT19" s="100">
        <v>3.7406053935481727</v>
      </c>
      <c r="BU19" s="100">
        <v>1234.399779870897</v>
      </c>
      <c r="BV19" s="100">
        <v>0</v>
      </c>
      <c r="BW19" s="100">
        <v>0</v>
      </c>
      <c r="BX19" s="100">
        <v>2.787465626601906</v>
      </c>
      <c r="BY19" s="100">
        <v>919.86365677862898</v>
      </c>
      <c r="BZ19" s="100">
        <v>0</v>
      </c>
      <c r="CA19" s="100">
        <v>0</v>
      </c>
      <c r="CB19" s="100">
        <v>3.8143384806325362</v>
      </c>
      <c r="CC19" s="100">
        <v>1258.7316986087369</v>
      </c>
      <c r="CD19" s="100">
        <v>0</v>
      </c>
      <c r="CE19" s="100">
        <v>0</v>
      </c>
      <c r="CF19" s="100">
        <v>2.9882576420774671</v>
      </c>
      <c r="CG19" s="100">
        <v>986.12502188556414</v>
      </c>
      <c r="CH19" s="100">
        <v>0</v>
      </c>
      <c r="CI19" s="100">
        <v>0</v>
      </c>
      <c r="CJ19" s="100">
        <v>3.4494887129198584</v>
      </c>
      <c r="CK19" s="100">
        <v>1138.3312752635532</v>
      </c>
      <c r="CL19" s="100">
        <v>0</v>
      </c>
      <c r="CM19" s="100">
        <v>0</v>
      </c>
      <c r="CN19" s="100">
        <v>1.723994793506231</v>
      </c>
      <c r="CO19" s="100">
        <v>568.91828185705617</v>
      </c>
      <c r="CP19" s="100">
        <v>1.244103232034268</v>
      </c>
      <c r="CQ19" s="100">
        <v>410.55406657130845</v>
      </c>
      <c r="CR19" s="100">
        <v>0</v>
      </c>
      <c r="CS19" s="100">
        <v>0</v>
      </c>
      <c r="CT19" s="100">
        <v>3.0090356661374242</v>
      </c>
      <c r="CU19" s="100">
        <v>992.98176982534994</v>
      </c>
    </row>
    <row r="20" spans="2:99">
      <c r="B20" s="99" t="s">
        <v>127</v>
      </c>
      <c r="C20" s="99" t="s">
        <v>186</v>
      </c>
      <c r="D20" s="100">
        <v>10</v>
      </c>
      <c r="E20" s="100">
        <v>2868</v>
      </c>
      <c r="F20" s="100">
        <v>15</v>
      </c>
      <c r="G20" s="100">
        <v>4302</v>
      </c>
      <c r="H20" s="100">
        <v>11</v>
      </c>
      <c r="I20" s="100">
        <v>3154.8</v>
      </c>
      <c r="J20" s="100">
        <v>12</v>
      </c>
      <c r="K20" s="100">
        <v>3441.6000000000004</v>
      </c>
      <c r="L20" s="100">
        <v>16</v>
      </c>
      <c r="M20" s="100">
        <v>4588.8</v>
      </c>
      <c r="N20" s="100">
        <v>4.0416180445763379</v>
      </c>
      <c r="O20" s="100">
        <v>1159.1360551844937</v>
      </c>
      <c r="P20" s="100">
        <v>2.0273826336581791</v>
      </c>
      <c r="Q20" s="100">
        <v>581.45333933316579</v>
      </c>
      <c r="R20" s="100">
        <v>0</v>
      </c>
      <c r="S20" s="100">
        <v>0</v>
      </c>
      <c r="T20" s="100">
        <v>3.5737946124845386</v>
      </c>
      <c r="U20" s="100">
        <v>1024.9642948605656</v>
      </c>
      <c r="V20" s="100">
        <v>2.0377972704749165</v>
      </c>
      <c r="W20" s="100">
        <v>584.44025717220609</v>
      </c>
      <c r="X20" s="100">
        <v>2.78013982994855</v>
      </c>
      <c r="Y20" s="100">
        <v>797.34410322924418</v>
      </c>
      <c r="Z20" s="100">
        <v>2.6249211049514227</v>
      </c>
      <c r="AA20" s="100">
        <v>752.8273729000681</v>
      </c>
      <c r="AB20" s="100">
        <v>5.4888090840800263</v>
      </c>
      <c r="AC20" s="100">
        <v>1574.1904453141517</v>
      </c>
      <c r="AD20" s="100">
        <v>0</v>
      </c>
      <c r="AE20" s="100">
        <v>0</v>
      </c>
      <c r="AF20" s="100">
        <v>2.9673021186407387</v>
      </c>
      <c r="AG20" s="100">
        <v>851.0222476261639</v>
      </c>
      <c r="AH20" s="100">
        <v>1.8729518507355229</v>
      </c>
      <c r="AI20" s="100">
        <v>537.162590790948</v>
      </c>
      <c r="AJ20" s="100">
        <v>4.7579154660963567</v>
      </c>
      <c r="AK20" s="100">
        <v>1364.5701556764352</v>
      </c>
      <c r="AL20" s="100">
        <v>0</v>
      </c>
      <c r="AM20" s="100">
        <v>0</v>
      </c>
      <c r="AN20" s="100">
        <v>2.6141100625092832</v>
      </c>
      <c r="AO20" s="100">
        <v>749.72676592766243</v>
      </c>
      <c r="AP20" s="100">
        <v>0</v>
      </c>
      <c r="AQ20" s="100">
        <v>0</v>
      </c>
      <c r="AR20" s="100">
        <v>5.018964112715512</v>
      </c>
      <c r="AS20" s="100">
        <v>1439.4389075268089</v>
      </c>
      <c r="AT20" s="100">
        <v>0</v>
      </c>
      <c r="AU20" s="100">
        <v>0</v>
      </c>
      <c r="AV20" s="100">
        <v>4.3071791746556327</v>
      </c>
      <c r="AW20" s="100">
        <v>1235.2989872912356</v>
      </c>
      <c r="AX20" s="100">
        <v>0</v>
      </c>
      <c r="AY20" s="100">
        <v>0</v>
      </c>
      <c r="AZ20" s="100">
        <v>2.1856264572219493</v>
      </c>
      <c r="BA20" s="100">
        <v>626.83766793125506</v>
      </c>
      <c r="BB20" s="100">
        <v>2.0661000103426237</v>
      </c>
      <c r="BC20" s="100">
        <v>592.5574829662645</v>
      </c>
      <c r="BD20" s="100">
        <v>3.1795145845159474</v>
      </c>
      <c r="BE20" s="100">
        <v>911.88478283917379</v>
      </c>
      <c r="BF20" s="100">
        <v>3.0052363786801801</v>
      </c>
      <c r="BG20" s="100">
        <v>861.9017934054757</v>
      </c>
      <c r="BH20" s="100">
        <v>5.1138828985275984</v>
      </c>
      <c r="BI20" s="100">
        <v>1466.6616152977153</v>
      </c>
      <c r="BJ20" s="100">
        <v>0</v>
      </c>
      <c r="BK20" s="100">
        <v>0</v>
      </c>
      <c r="BL20" s="100">
        <v>5.9652812328689286</v>
      </c>
      <c r="BM20" s="100">
        <v>1710.8426575868089</v>
      </c>
      <c r="BN20" s="100">
        <v>0</v>
      </c>
      <c r="BO20" s="100">
        <v>0</v>
      </c>
      <c r="BP20" s="100">
        <v>5.7126221378723629</v>
      </c>
      <c r="BQ20" s="100">
        <v>1638.3800291417938</v>
      </c>
      <c r="BR20" s="100">
        <v>0</v>
      </c>
      <c r="BS20" s="100">
        <v>0</v>
      </c>
      <c r="BT20" s="100">
        <v>5.2368475509674424</v>
      </c>
      <c r="BU20" s="100">
        <v>1501.9278776174626</v>
      </c>
      <c r="BV20" s="100">
        <v>0</v>
      </c>
      <c r="BW20" s="100">
        <v>0</v>
      </c>
      <c r="BX20" s="100">
        <v>4.8780648465533352</v>
      </c>
      <c r="BY20" s="100">
        <v>1399.0289979914967</v>
      </c>
      <c r="BZ20" s="100">
        <v>0</v>
      </c>
      <c r="CA20" s="100">
        <v>0</v>
      </c>
      <c r="CB20" s="100">
        <v>5.0857846408433813</v>
      </c>
      <c r="CC20" s="100">
        <v>1458.6030349938819</v>
      </c>
      <c r="CD20" s="100">
        <v>0</v>
      </c>
      <c r="CE20" s="100">
        <v>0</v>
      </c>
      <c r="CF20" s="100">
        <v>5.47847234380869</v>
      </c>
      <c r="CG20" s="100">
        <v>1571.2258682043323</v>
      </c>
      <c r="CH20" s="100">
        <v>0</v>
      </c>
      <c r="CI20" s="100">
        <v>0</v>
      </c>
      <c r="CJ20" s="100">
        <v>5.7491478548664308</v>
      </c>
      <c r="CK20" s="100">
        <v>1648.8556047756924</v>
      </c>
      <c r="CL20" s="100">
        <v>0</v>
      </c>
      <c r="CM20" s="100">
        <v>0</v>
      </c>
      <c r="CN20" s="100">
        <v>3.1031906283112156</v>
      </c>
      <c r="CO20" s="100">
        <v>889.99507219965665</v>
      </c>
      <c r="CP20" s="100">
        <v>2.8436645303640415</v>
      </c>
      <c r="CQ20" s="100">
        <v>815.56298730840717</v>
      </c>
      <c r="CR20" s="100">
        <v>0</v>
      </c>
      <c r="CS20" s="100">
        <v>0</v>
      </c>
      <c r="CT20" s="100">
        <v>6.0180713322748485</v>
      </c>
      <c r="CU20" s="100">
        <v>1725.9828580964265</v>
      </c>
    </row>
    <row r="21" spans="2:99">
      <c r="C21" s="99" t="s">
        <v>187</v>
      </c>
      <c r="D21" s="100">
        <v>11</v>
      </c>
      <c r="E21" s="100">
        <v>686.4</v>
      </c>
      <c r="F21" s="100">
        <v>17</v>
      </c>
      <c r="G21" s="100">
        <v>1060.8</v>
      </c>
      <c r="H21" s="100">
        <v>12</v>
      </c>
      <c r="I21" s="100">
        <v>748.8</v>
      </c>
      <c r="J21" s="100">
        <v>11</v>
      </c>
      <c r="K21" s="100">
        <v>686.4</v>
      </c>
      <c r="L21" s="100">
        <v>14</v>
      </c>
      <c r="M21" s="100">
        <v>873.6</v>
      </c>
      <c r="N21" s="100">
        <v>3.5364157890042955</v>
      </c>
      <c r="O21" s="100">
        <v>220.67234523386804</v>
      </c>
      <c r="P21" s="100">
        <v>2.2526473707313102</v>
      </c>
      <c r="Q21" s="100">
        <v>140.56519593363376</v>
      </c>
      <c r="R21" s="100">
        <v>0</v>
      </c>
      <c r="S21" s="100">
        <v>0</v>
      </c>
      <c r="T21" s="100">
        <v>3.3752504673465085</v>
      </c>
      <c r="U21" s="100">
        <v>210.61562916242212</v>
      </c>
      <c r="V21" s="100">
        <v>2.2642191894165737</v>
      </c>
      <c r="W21" s="100">
        <v>141.2872774195942</v>
      </c>
      <c r="X21" s="100">
        <v>2.9538985693203346</v>
      </c>
      <c r="Y21" s="100">
        <v>184.32327072558888</v>
      </c>
      <c r="Z21" s="100">
        <v>2.7889786740108868</v>
      </c>
      <c r="AA21" s="100">
        <v>174.03226925827934</v>
      </c>
      <c r="AB21" s="100">
        <v>5.4888090840800263</v>
      </c>
      <c r="AC21" s="100">
        <v>342.50168684659366</v>
      </c>
      <c r="AD21" s="100">
        <v>0</v>
      </c>
      <c r="AE21" s="100">
        <v>0</v>
      </c>
      <c r="AF21" s="100">
        <v>2.9673021186407387</v>
      </c>
      <c r="AG21" s="100">
        <v>185.15965220318208</v>
      </c>
      <c r="AH21" s="100">
        <v>2.2475422208826279</v>
      </c>
      <c r="AI21" s="100">
        <v>140.24663458307597</v>
      </c>
      <c r="AJ21" s="100">
        <v>4.3614225105883273</v>
      </c>
      <c r="AK21" s="100">
        <v>272.15276466071163</v>
      </c>
      <c r="AL21" s="100">
        <v>0</v>
      </c>
      <c r="AM21" s="100">
        <v>0</v>
      </c>
      <c r="AN21" s="100">
        <v>2.8319525677183903</v>
      </c>
      <c r="AO21" s="100">
        <v>176.71384022562756</v>
      </c>
      <c r="AP21" s="100">
        <v>0</v>
      </c>
      <c r="AQ21" s="100">
        <v>0</v>
      </c>
      <c r="AR21" s="100">
        <v>4.6328899501989351</v>
      </c>
      <c r="AS21" s="100">
        <v>289.09233289241354</v>
      </c>
      <c r="AT21" s="100">
        <v>0</v>
      </c>
      <c r="AU21" s="100">
        <v>0</v>
      </c>
      <c r="AV21" s="100">
        <v>4.7378970921211963</v>
      </c>
      <c r="AW21" s="100">
        <v>295.64477854836264</v>
      </c>
      <c r="AX21" s="100">
        <v>0</v>
      </c>
      <c r="AY21" s="100">
        <v>0</v>
      </c>
      <c r="AZ21" s="100">
        <v>1.9670638114997541</v>
      </c>
      <c r="BA21" s="100">
        <v>122.74478183758465</v>
      </c>
      <c r="BB21" s="100">
        <v>2.2727100113768861</v>
      </c>
      <c r="BC21" s="100">
        <v>141.81710470991769</v>
      </c>
      <c r="BD21" s="100">
        <v>3.1795145845159474</v>
      </c>
      <c r="BE21" s="100">
        <v>198.4017100737951</v>
      </c>
      <c r="BF21" s="100">
        <v>2.8470660429601704</v>
      </c>
      <c r="BG21" s="100">
        <v>177.65692108071462</v>
      </c>
      <c r="BH21" s="100">
        <v>5.8444375983172554</v>
      </c>
      <c r="BI21" s="100">
        <v>364.69290613499675</v>
      </c>
      <c r="BJ21" s="100">
        <v>0</v>
      </c>
      <c r="BK21" s="100">
        <v>0</v>
      </c>
      <c r="BL21" s="100">
        <v>6.3629666483935239</v>
      </c>
      <c r="BM21" s="100">
        <v>397.04911885975588</v>
      </c>
      <c r="BN21" s="100">
        <v>0</v>
      </c>
      <c r="BO21" s="100">
        <v>0</v>
      </c>
      <c r="BP21" s="100">
        <v>5.7126221378723629</v>
      </c>
      <c r="BQ21" s="100">
        <v>356.46762140323546</v>
      </c>
      <c r="BR21" s="100">
        <v>0</v>
      </c>
      <c r="BS21" s="100">
        <v>0</v>
      </c>
      <c r="BT21" s="100">
        <v>4.8627870116126246</v>
      </c>
      <c r="BU21" s="100">
        <v>303.43790952462774</v>
      </c>
      <c r="BV21" s="100">
        <v>0</v>
      </c>
      <c r="BW21" s="100">
        <v>0</v>
      </c>
      <c r="BX21" s="100">
        <v>4.8780648465533352</v>
      </c>
      <c r="BY21" s="100">
        <v>304.39124642492811</v>
      </c>
      <c r="BZ21" s="100">
        <v>0</v>
      </c>
      <c r="CA21" s="100">
        <v>0</v>
      </c>
      <c r="CB21" s="100">
        <v>5.0857846408433813</v>
      </c>
      <c r="CC21" s="100">
        <v>317.35296158862701</v>
      </c>
      <c r="CD21" s="100">
        <v>0</v>
      </c>
      <c r="CE21" s="100">
        <v>0</v>
      </c>
      <c r="CF21" s="100">
        <v>5.47847234380869</v>
      </c>
      <c r="CG21" s="100">
        <v>341.85667425366222</v>
      </c>
      <c r="CH21" s="100">
        <v>0</v>
      </c>
      <c r="CI21" s="100">
        <v>0</v>
      </c>
      <c r="CJ21" s="100">
        <v>4.9825948075509077</v>
      </c>
      <c r="CK21" s="100">
        <v>310.91391599117662</v>
      </c>
      <c r="CL21" s="100">
        <v>0</v>
      </c>
      <c r="CM21" s="100">
        <v>0</v>
      </c>
      <c r="CN21" s="100">
        <v>3.1031906283112156</v>
      </c>
      <c r="CO21" s="100">
        <v>193.63909520661986</v>
      </c>
      <c r="CP21" s="100">
        <v>2.8436645303640415</v>
      </c>
      <c r="CQ21" s="100">
        <v>177.44466669471618</v>
      </c>
      <c r="CR21" s="100">
        <v>0</v>
      </c>
      <c r="CS21" s="100">
        <v>0</v>
      </c>
      <c r="CT21" s="100">
        <v>5.3493967397998654</v>
      </c>
      <c r="CU21" s="100">
        <v>333.80235656351158</v>
      </c>
    </row>
    <row r="22" spans="2:99">
      <c r="C22" s="99" t="s">
        <v>188</v>
      </c>
      <c r="D22" s="100">
        <v>10</v>
      </c>
      <c r="E22" s="100">
        <v>1872</v>
      </c>
      <c r="F22" s="100">
        <v>17</v>
      </c>
      <c r="G22" s="100">
        <v>3182.3999999999996</v>
      </c>
      <c r="H22" s="100">
        <v>11</v>
      </c>
      <c r="I22" s="100">
        <v>2059.1999999999998</v>
      </c>
      <c r="J22" s="100">
        <v>11</v>
      </c>
      <c r="K22" s="100">
        <v>2059.1999999999998</v>
      </c>
      <c r="L22" s="100">
        <v>16</v>
      </c>
      <c r="M22" s="100">
        <v>2995.2</v>
      </c>
      <c r="N22" s="100">
        <v>4.0416180445763379</v>
      </c>
      <c r="O22" s="100">
        <v>756.59089794469037</v>
      </c>
      <c r="P22" s="100">
        <v>2.0273826336581791</v>
      </c>
      <c r="Q22" s="100">
        <v>379.52602902081111</v>
      </c>
      <c r="R22" s="100">
        <v>0</v>
      </c>
      <c r="S22" s="100">
        <v>0</v>
      </c>
      <c r="T22" s="100">
        <v>3.1767063222084784</v>
      </c>
      <c r="U22" s="100">
        <v>594.67942351742715</v>
      </c>
      <c r="V22" s="100">
        <v>2.2642191894165737</v>
      </c>
      <c r="W22" s="100">
        <v>423.86183225878256</v>
      </c>
      <c r="X22" s="100">
        <v>2.6063810905767659</v>
      </c>
      <c r="Y22" s="100">
        <v>487.91454015597054</v>
      </c>
      <c r="Z22" s="100">
        <v>2.4608635358919586</v>
      </c>
      <c r="AA22" s="100">
        <v>460.67365391897465</v>
      </c>
      <c r="AB22" s="100">
        <v>5.4888090840800263</v>
      </c>
      <c r="AC22" s="100">
        <v>1027.505060539781</v>
      </c>
      <c r="AD22" s="100">
        <v>0</v>
      </c>
      <c r="AE22" s="100">
        <v>0</v>
      </c>
      <c r="AF22" s="100">
        <v>2.7818457362256925</v>
      </c>
      <c r="AG22" s="100">
        <v>520.76152182144961</v>
      </c>
      <c r="AH22" s="100">
        <v>2.2475422208826279</v>
      </c>
      <c r="AI22" s="100">
        <v>420.73990374922789</v>
      </c>
      <c r="AJ22" s="100">
        <v>3.9649295550802974</v>
      </c>
      <c r="AK22" s="100">
        <v>742.23481271103162</v>
      </c>
      <c r="AL22" s="100">
        <v>0</v>
      </c>
      <c r="AM22" s="100">
        <v>0</v>
      </c>
      <c r="AN22" s="100">
        <v>2.6141100625092832</v>
      </c>
      <c r="AO22" s="100">
        <v>489.3614037017378</v>
      </c>
      <c r="AP22" s="100">
        <v>0</v>
      </c>
      <c r="AQ22" s="100">
        <v>0</v>
      </c>
      <c r="AR22" s="100">
        <v>5.018964112715512</v>
      </c>
      <c r="AS22" s="100">
        <v>939.5500819003438</v>
      </c>
      <c r="AT22" s="100">
        <v>0</v>
      </c>
      <c r="AU22" s="100">
        <v>0</v>
      </c>
      <c r="AV22" s="100">
        <v>4.7378970921211963</v>
      </c>
      <c r="AW22" s="100">
        <v>886.93433564508791</v>
      </c>
      <c r="AX22" s="100">
        <v>0</v>
      </c>
      <c r="AY22" s="100">
        <v>0</v>
      </c>
      <c r="AZ22" s="100">
        <v>2.404189102944144</v>
      </c>
      <c r="BA22" s="100">
        <v>450.06420007114372</v>
      </c>
      <c r="BB22" s="100">
        <v>2.0661000103426237</v>
      </c>
      <c r="BC22" s="100">
        <v>386.77392193613912</v>
      </c>
      <c r="BD22" s="100">
        <v>3.3665448541933558</v>
      </c>
      <c r="BE22" s="100">
        <v>630.21719670499613</v>
      </c>
      <c r="BF22" s="100">
        <v>2.6888957072401607</v>
      </c>
      <c r="BG22" s="100">
        <v>503.36127639535806</v>
      </c>
      <c r="BH22" s="100">
        <v>5.8444375983172554</v>
      </c>
      <c r="BI22" s="100">
        <v>1094.0787184049902</v>
      </c>
      <c r="BJ22" s="100">
        <v>0</v>
      </c>
      <c r="BK22" s="100">
        <v>0</v>
      </c>
      <c r="BL22" s="100">
        <v>6.3629666483935239</v>
      </c>
      <c r="BM22" s="100">
        <v>1191.1473565792676</v>
      </c>
      <c r="BN22" s="100">
        <v>0</v>
      </c>
      <c r="BO22" s="100">
        <v>0</v>
      </c>
      <c r="BP22" s="100">
        <v>6.0486587342177947</v>
      </c>
      <c r="BQ22" s="100">
        <v>1132.308915045571</v>
      </c>
      <c r="BR22" s="100">
        <v>0</v>
      </c>
      <c r="BS22" s="100">
        <v>0</v>
      </c>
      <c r="BT22" s="100">
        <v>5.6109080903222592</v>
      </c>
      <c r="BU22" s="100">
        <v>1050.3619945083269</v>
      </c>
      <c r="BV22" s="100">
        <v>0</v>
      </c>
      <c r="BW22" s="100">
        <v>0</v>
      </c>
      <c r="BX22" s="100">
        <v>4.1811984399028583</v>
      </c>
      <c r="BY22" s="100">
        <v>782.72034794981505</v>
      </c>
      <c r="BZ22" s="100">
        <v>0</v>
      </c>
      <c r="CA22" s="100">
        <v>0</v>
      </c>
      <c r="CB22" s="100">
        <v>5.9334154143172784</v>
      </c>
      <c r="CC22" s="100">
        <v>1110.7353655601944</v>
      </c>
      <c r="CD22" s="100">
        <v>0</v>
      </c>
      <c r="CE22" s="100">
        <v>0</v>
      </c>
      <c r="CF22" s="100">
        <v>4.9804294034624448</v>
      </c>
      <c r="CG22" s="100">
        <v>932.33638432816963</v>
      </c>
      <c r="CH22" s="100">
        <v>0</v>
      </c>
      <c r="CI22" s="100">
        <v>0</v>
      </c>
      <c r="CJ22" s="100">
        <v>5.3658713312086688</v>
      </c>
      <c r="CK22" s="100">
        <v>1004.4911132022627</v>
      </c>
      <c r="CL22" s="100">
        <v>0</v>
      </c>
      <c r="CM22" s="100">
        <v>0</v>
      </c>
      <c r="CN22" s="100">
        <v>3.2755901076618388</v>
      </c>
      <c r="CO22" s="100">
        <v>613.19046815429613</v>
      </c>
      <c r="CP22" s="100">
        <v>2.8436645303640415</v>
      </c>
      <c r="CQ22" s="100">
        <v>532.33400008414856</v>
      </c>
      <c r="CR22" s="100">
        <v>0</v>
      </c>
      <c r="CS22" s="100">
        <v>0</v>
      </c>
      <c r="CT22" s="100">
        <v>6.3524086285123404</v>
      </c>
      <c r="CU22" s="100">
        <v>1189.17089525751</v>
      </c>
    </row>
    <row r="23" spans="2:99">
      <c r="C23" s="99" t="s">
        <v>189</v>
      </c>
      <c r="D23" s="100">
        <v>9</v>
      </c>
      <c r="E23" s="100">
        <v>2646</v>
      </c>
      <c r="F23" s="100">
        <v>15</v>
      </c>
      <c r="G23" s="100">
        <v>4410</v>
      </c>
      <c r="H23" s="100">
        <v>11</v>
      </c>
      <c r="I23" s="100">
        <v>3234</v>
      </c>
      <c r="J23" s="100">
        <v>13</v>
      </c>
      <c r="K23" s="100">
        <v>3822</v>
      </c>
      <c r="L23" s="100">
        <v>15</v>
      </c>
      <c r="M23" s="100">
        <v>4410</v>
      </c>
      <c r="N23" s="100">
        <v>4.2942191723623591</v>
      </c>
      <c r="O23" s="100">
        <v>1262.5004366745336</v>
      </c>
      <c r="P23" s="100">
        <v>2.0273826336581791</v>
      </c>
      <c r="Q23" s="100">
        <v>596.05049429550468</v>
      </c>
      <c r="R23" s="100">
        <v>0</v>
      </c>
      <c r="S23" s="100">
        <v>0</v>
      </c>
      <c r="T23" s="100">
        <v>3.5737946124845386</v>
      </c>
      <c r="U23" s="100">
        <v>1050.6956160704544</v>
      </c>
      <c r="V23" s="100">
        <v>2.2642191894165737</v>
      </c>
      <c r="W23" s="100">
        <v>665.68044168847268</v>
      </c>
      <c r="X23" s="100">
        <v>2.6063810905767659</v>
      </c>
      <c r="Y23" s="100">
        <v>766.27604062956914</v>
      </c>
      <c r="Z23" s="100">
        <v>2.7889786740108868</v>
      </c>
      <c r="AA23" s="100">
        <v>819.95973015920072</v>
      </c>
      <c r="AB23" s="100">
        <v>5.4888090840800263</v>
      </c>
      <c r="AC23" s="100">
        <v>1613.7098707195278</v>
      </c>
      <c r="AD23" s="100">
        <v>0</v>
      </c>
      <c r="AE23" s="100">
        <v>0</v>
      </c>
      <c r="AF23" s="100">
        <v>2.7818457362256925</v>
      </c>
      <c r="AG23" s="100">
        <v>817.86264645035362</v>
      </c>
      <c r="AH23" s="100">
        <v>2.2475422208826279</v>
      </c>
      <c r="AI23" s="100">
        <v>660.77741293949259</v>
      </c>
      <c r="AJ23" s="100">
        <v>4.7579154660963567</v>
      </c>
      <c r="AK23" s="100">
        <v>1398.8271470323289</v>
      </c>
      <c r="AL23" s="100">
        <v>0</v>
      </c>
      <c r="AM23" s="100">
        <v>0</v>
      </c>
      <c r="AN23" s="100">
        <v>2.6141100625092832</v>
      </c>
      <c r="AO23" s="100">
        <v>768.5483583777293</v>
      </c>
      <c r="AP23" s="100">
        <v>0</v>
      </c>
      <c r="AQ23" s="100">
        <v>0</v>
      </c>
      <c r="AR23" s="100">
        <v>5.018964112715512</v>
      </c>
      <c r="AS23" s="100">
        <v>1475.5754491383605</v>
      </c>
      <c r="AT23" s="100">
        <v>0</v>
      </c>
      <c r="AU23" s="100">
        <v>0</v>
      </c>
      <c r="AV23" s="100">
        <v>5.1686150095867589</v>
      </c>
      <c r="AW23" s="100">
        <v>1519.5728128185071</v>
      </c>
      <c r="AX23" s="100">
        <v>0</v>
      </c>
      <c r="AY23" s="100">
        <v>0</v>
      </c>
      <c r="AZ23" s="100">
        <v>2.1856264572219493</v>
      </c>
      <c r="BA23" s="100">
        <v>642.5741784232531</v>
      </c>
      <c r="BB23" s="100">
        <v>2.2727100113768861</v>
      </c>
      <c r="BC23" s="100">
        <v>668.17674334480455</v>
      </c>
      <c r="BD23" s="100">
        <v>2.9924843148385385</v>
      </c>
      <c r="BE23" s="100">
        <v>879.79038856253032</v>
      </c>
      <c r="BF23" s="100">
        <v>2.8470660429601704</v>
      </c>
      <c r="BG23" s="100">
        <v>837.03741663029007</v>
      </c>
      <c r="BH23" s="100">
        <v>5.1138828985275984</v>
      </c>
      <c r="BI23" s="100">
        <v>1503.4815721671139</v>
      </c>
      <c r="BJ23" s="100">
        <v>0</v>
      </c>
      <c r="BK23" s="100">
        <v>0</v>
      </c>
      <c r="BL23" s="100">
        <v>6.3629666483935239</v>
      </c>
      <c r="BM23" s="100">
        <v>1870.7121946276961</v>
      </c>
      <c r="BN23" s="100">
        <v>0</v>
      </c>
      <c r="BO23" s="100">
        <v>0</v>
      </c>
      <c r="BP23" s="100">
        <v>6.0486587342177947</v>
      </c>
      <c r="BQ23" s="100">
        <v>1778.3056678600317</v>
      </c>
      <c r="BR23" s="100">
        <v>0</v>
      </c>
      <c r="BS23" s="100">
        <v>0</v>
      </c>
      <c r="BT23" s="100">
        <v>5.6109080903222592</v>
      </c>
      <c r="BU23" s="100">
        <v>1649.6069785547443</v>
      </c>
      <c r="BV23" s="100">
        <v>0</v>
      </c>
      <c r="BW23" s="100">
        <v>0</v>
      </c>
      <c r="BX23" s="100">
        <v>4.1811984399028583</v>
      </c>
      <c r="BY23" s="100">
        <v>1229.2723413314404</v>
      </c>
      <c r="BZ23" s="100">
        <v>0</v>
      </c>
      <c r="CA23" s="100">
        <v>0</v>
      </c>
      <c r="CB23" s="100">
        <v>5.9334154143172784</v>
      </c>
      <c r="CC23" s="100">
        <v>1744.4241318092797</v>
      </c>
      <c r="CD23" s="100">
        <v>0</v>
      </c>
      <c r="CE23" s="100">
        <v>0</v>
      </c>
      <c r="CF23" s="100">
        <v>5.47847234380869</v>
      </c>
      <c r="CG23" s="100">
        <v>1610.6708690797548</v>
      </c>
      <c r="CH23" s="100">
        <v>0</v>
      </c>
      <c r="CI23" s="100">
        <v>0</v>
      </c>
      <c r="CJ23" s="100">
        <v>5.3658713312086688</v>
      </c>
      <c r="CK23" s="100">
        <v>1577.5661713753486</v>
      </c>
      <c r="CL23" s="100">
        <v>0</v>
      </c>
      <c r="CM23" s="100">
        <v>0</v>
      </c>
      <c r="CN23" s="100">
        <v>3.4479895870124619</v>
      </c>
      <c r="CO23" s="100">
        <v>1013.7089385816638</v>
      </c>
      <c r="CP23" s="100">
        <v>2.6659354972162888</v>
      </c>
      <c r="CQ23" s="100">
        <v>783.78503618158891</v>
      </c>
      <c r="CR23" s="100">
        <v>0</v>
      </c>
      <c r="CS23" s="100">
        <v>0</v>
      </c>
      <c r="CT23" s="100">
        <v>5.6837340360373565</v>
      </c>
      <c r="CU23" s="100">
        <v>1671.0178065949829</v>
      </c>
    </row>
    <row r="24" spans="2:99">
      <c r="C24" s="99" t="s">
        <v>190</v>
      </c>
      <c r="D24" s="100">
        <v>10</v>
      </c>
      <c r="E24" s="100">
        <v>3672</v>
      </c>
      <c r="F24" s="100">
        <v>17</v>
      </c>
      <c r="G24" s="100">
        <v>6242.4</v>
      </c>
      <c r="H24" s="100">
        <v>13</v>
      </c>
      <c r="I24" s="100">
        <v>4773.5999999999995</v>
      </c>
      <c r="J24" s="100">
        <v>12</v>
      </c>
      <c r="K24" s="100">
        <v>4406.3999999999996</v>
      </c>
      <c r="L24" s="100">
        <v>15</v>
      </c>
      <c r="M24" s="100">
        <v>5508</v>
      </c>
      <c r="N24" s="100">
        <v>4.0416180445763379</v>
      </c>
      <c r="O24" s="100">
        <v>1484.0821459684312</v>
      </c>
      <c r="P24" s="100">
        <v>2.0273826336581791</v>
      </c>
      <c r="Q24" s="100">
        <v>744.45490307928333</v>
      </c>
      <c r="R24" s="100">
        <v>0</v>
      </c>
      <c r="S24" s="100">
        <v>0</v>
      </c>
      <c r="T24" s="100">
        <v>3.1767063222084784</v>
      </c>
      <c r="U24" s="100">
        <v>1166.4865615149531</v>
      </c>
      <c r="V24" s="100">
        <v>2.0377972704749165</v>
      </c>
      <c r="W24" s="100">
        <v>748.27915771838934</v>
      </c>
      <c r="X24" s="100">
        <v>2.9538985693203346</v>
      </c>
      <c r="Y24" s="100">
        <v>1084.6715546544269</v>
      </c>
      <c r="Z24" s="100">
        <v>2.7889786740108868</v>
      </c>
      <c r="AA24" s="100">
        <v>1024.1129690967975</v>
      </c>
      <c r="AB24" s="100">
        <v>4.9898264400727514</v>
      </c>
      <c r="AC24" s="100">
        <v>1832.2642687947143</v>
      </c>
      <c r="AD24" s="100">
        <v>0</v>
      </c>
      <c r="AE24" s="100">
        <v>0</v>
      </c>
      <c r="AF24" s="100">
        <v>2.7818457362256925</v>
      </c>
      <c r="AG24" s="100">
        <v>1021.4937543420742</v>
      </c>
      <c r="AH24" s="100">
        <v>2.2475422208826279</v>
      </c>
      <c r="AI24" s="100">
        <v>825.29750350810093</v>
      </c>
      <c r="AJ24" s="100">
        <v>4.3614225105883273</v>
      </c>
      <c r="AK24" s="100">
        <v>1601.5143458880336</v>
      </c>
      <c r="AL24" s="100">
        <v>0</v>
      </c>
      <c r="AM24" s="100">
        <v>0</v>
      </c>
      <c r="AN24" s="100">
        <v>2.8319525677183903</v>
      </c>
      <c r="AO24" s="100">
        <v>1039.8929828661928</v>
      </c>
      <c r="AP24" s="100">
        <v>0</v>
      </c>
      <c r="AQ24" s="100">
        <v>0</v>
      </c>
      <c r="AR24" s="100">
        <v>4.6328899501989351</v>
      </c>
      <c r="AS24" s="100">
        <v>1701.1971897130488</v>
      </c>
      <c r="AT24" s="100">
        <v>0</v>
      </c>
      <c r="AU24" s="100">
        <v>0</v>
      </c>
      <c r="AV24" s="100">
        <v>4.7378970921211963</v>
      </c>
      <c r="AW24" s="100">
        <v>1739.7558122269031</v>
      </c>
      <c r="AX24" s="100">
        <v>0</v>
      </c>
      <c r="AY24" s="100">
        <v>0</v>
      </c>
      <c r="AZ24" s="100">
        <v>2.404189102944144</v>
      </c>
      <c r="BA24" s="100">
        <v>882.81823860108966</v>
      </c>
      <c r="BB24" s="100">
        <v>2.2727100113768861</v>
      </c>
      <c r="BC24" s="100">
        <v>834.53911617759252</v>
      </c>
      <c r="BD24" s="100">
        <v>2.9924843148385385</v>
      </c>
      <c r="BE24" s="100">
        <v>1098.8402404087112</v>
      </c>
      <c r="BF24" s="100">
        <v>2.8470660429601704</v>
      </c>
      <c r="BG24" s="100">
        <v>1045.4426509749746</v>
      </c>
      <c r="BH24" s="100">
        <v>5.8444375983172554</v>
      </c>
      <c r="BI24" s="100">
        <v>2146.0774861020959</v>
      </c>
      <c r="BJ24" s="100">
        <v>0</v>
      </c>
      <c r="BK24" s="100">
        <v>0</v>
      </c>
      <c r="BL24" s="100">
        <v>6.3629666483935239</v>
      </c>
      <c r="BM24" s="100">
        <v>2336.4813532901021</v>
      </c>
      <c r="BN24" s="100">
        <v>0</v>
      </c>
      <c r="BO24" s="100">
        <v>0</v>
      </c>
      <c r="BP24" s="100">
        <v>6.3846953305632281</v>
      </c>
      <c r="BQ24" s="100">
        <v>2344.4601253828173</v>
      </c>
      <c r="BR24" s="100">
        <v>0</v>
      </c>
      <c r="BS24" s="100">
        <v>0</v>
      </c>
      <c r="BT24" s="100">
        <v>5.6109080903222592</v>
      </c>
      <c r="BU24" s="100">
        <v>2060.3254507663337</v>
      </c>
      <c r="BV24" s="100">
        <v>0</v>
      </c>
      <c r="BW24" s="100">
        <v>0</v>
      </c>
      <c r="BX24" s="100">
        <v>4.5296316432280967</v>
      </c>
      <c r="BY24" s="100">
        <v>1663.2807393933572</v>
      </c>
      <c r="BZ24" s="100">
        <v>0</v>
      </c>
      <c r="CA24" s="100">
        <v>0</v>
      </c>
      <c r="CB24" s="100">
        <v>5.5096000275803299</v>
      </c>
      <c r="CC24" s="100">
        <v>2023.125130127497</v>
      </c>
      <c r="CD24" s="100">
        <v>0</v>
      </c>
      <c r="CE24" s="100">
        <v>0</v>
      </c>
      <c r="CF24" s="100">
        <v>4.9804294034624448</v>
      </c>
      <c r="CG24" s="100">
        <v>1828.8136769514097</v>
      </c>
      <c r="CH24" s="100">
        <v>0</v>
      </c>
      <c r="CI24" s="100">
        <v>0</v>
      </c>
      <c r="CJ24" s="100">
        <v>5.3658713312086688</v>
      </c>
      <c r="CK24" s="100">
        <v>1970.3479528198231</v>
      </c>
      <c r="CL24" s="100">
        <v>0</v>
      </c>
      <c r="CM24" s="100">
        <v>0</v>
      </c>
      <c r="CN24" s="100">
        <v>3.2755901076618388</v>
      </c>
      <c r="CO24" s="100">
        <v>1202.7966875334271</v>
      </c>
      <c r="CP24" s="100">
        <v>2.488206464068536</v>
      </c>
      <c r="CQ24" s="100">
        <v>913.66941360596638</v>
      </c>
      <c r="CR24" s="100">
        <v>0</v>
      </c>
      <c r="CS24" s="100">
        <v>0</v>
      </c>
      <c r="CT24" s="100">
        <v>5.6837340360373565</v>
      </c>
      <c r="CU24" s="100">
        <v>2087.0671380329172</v>
      </c>
    </row>
    <row r="25" spans="2:99">
      <c r="C25" s="99" t="s">
        <v>191</v>
      </c>
      <c r="D25" s="100">
        <v>9</v>
      </c>
      <c r="E25" s="100">
        <v>4773.5999999999995</v>
      </c>
      <c r="F25" s="100">
        <v>16</v>
      </c>
      <c r="G25" s="100">
        <v>8486.4</v>
      </c>
      <c r="H25" s="100">
        <v>12</v>
      </c>
      <c r="I25" s="100">
        <v>6364.7999999999993</v>
      </c>
      <c r="J25" s="100">
        <v>13</v>
      </c>
      <c r="K25" s="100">
        <v>6895.2</v>
      </c>
      <c r="L25" s="100">
        <v>14</v>
      </c>
      <c r="M25" s="100">
        <v>7425.5999999999995</v>
      </c>
      <c r="N25" s="100">
        <v>3.5364157890042955</v>
      </c>
      <c r="O25" s="100">
        <v>1875.7149344878783</v>
      </c>
      <c r="P25" s="100">
        <v>2.0273826336581791</v>
      </c>
      <c r="Q25" s="100">
        <v>1075.3237488922982</v>
      </c>
      <c r="R25" s="100">
        <v>0</v>
      </c>
      <c r="S25" s="100">
        <v>0</v>
      </c>
      <c r="T25" s="100">
        <v>3.1767063222084784</v>
      </c>
      <c r="U25" s="100">
        <v>1684.9250332993768</v>
      </c>
      <c r="V25" s="100">
        <v>2.2642191894165737</v>
      </c>
      <c r="W25" s="100">
        <v>1200.9418580665506</v>
      </c>
      <c r="X25" s="100">
        <v>2.9538985693203346</v>
      </c>
      <c r="Y25" s="100">
        <v>1566.7478011675055</v>
      </c>
      <c r="Z25" s="100">
        <v>2.7889786740108868</v>
      </c>
      <c r="AA25" s="100">
        <v>1479.2742886953743</v>
      </c>
      <c r="AB25" s="100">
        <v>5.4888090840800263</v>
      </c>
      <c r="AC25" s="100">
        <v>2911.2643381960456</v>
      </c>
      <c r="AD25" s="100">
        <v>0</v>
      </c>
      <c r="AE25" s="100">
        <v>0</v>
      </c>
      <c r="AF25" s="100">
        <v>2.7818457362256925</v>
      </c>
      <c r="AG25" s="100">
        <v>1475.4909784941074</v>
      </c>
      <c r="AH25" s="100">
        <v>2.0602470358090752</v>
      </c>
      <c r="AI25" s="100">
        <v>1092.7550277931334</v>
      </c>
      <c r="AJ25" s="100">
        <v>3.9649295550802974</v>
      </c>
      <c r="AK25" s="100">
        <v>2102.9986360145895</v>
      </c>
      <c r="AL25" s="100">
        <v>0</v>
      </c>
      <c r="AM25" s="100">
        <v>0</v>
      </c>
      <c r="AN25" s="100">
        <v>2.3962675573001762</v>
      </c>
      <c r="AO25" s="100">
        <v>1270.9803123920133</v>
      </c>
      <c r="AP25" s="100">
        <v>0</v>
      </c>
      <c r="AQ25" s="100">
        <v>0</v>
      </c>
      <c r="AR25" s="100">
        <v>5.018964112715512</v>
      </c>
      <c r="AS25" s="100">
        <v>2662.0585653843073</v>
      </c>
      <c r="AT25" s="100">
        <v>0</v>
      </c>
      <c r="AU25" s="100">
        <v>0</v>
      </c>
      <c r="AV25" s="100">
        <v>4.7378970921211963</v>
      </c>
      <c r="AW25" s="100">
        <v>2512.9806176610823</v>
      </c>
      <c r="AX25" s="100">
        <v>0</v>
      </c>
      <c r="AY25" s="100">
        <v>0</v>
      </c>
      <c r="AZ25" s="100">
        <v>2.1856264572219493</v>
      </c>
      <c r="BA25" s="100">
        <v>1159.2562729105218</v>
      </c>
      <c r="BB25" s="100">
        <v>2.2727100113768861</v>
      </c>
      <c r="BC25" s="100">
        <v>1205.4453900343003</v>
      </c>
      <c r="BD25" s="100">
        <v>2.9924843148385385</v>
      </c>
      <c r="BE25" s="100">
        <v>1587.2136805903608</v>
      </c>
      <c r="BF25" s="100">
        <v>3.0052363786801801</v>
      </c>
      <c r="BG25" s="100">
        <v>1593.9773752519675</v>
      </c>
      <c r="BH25" s="100">
        <v>5.8444375983172554</v>
      </c>
      <c r="BI25" s="100">
        <v>3099.8897021474722</v>
      </c>
      <c r="BJ25" s="100">
        <v>0</v>
      </c>
      <c r="BK25" s="100">
        <v>0</v>
      </c>
      <c r="BL25" s="100">
        <v>5.5675958173443334</v>
      </c>
      <c r="BM25" s="100">
        <v>2953.0528215194345</v>
      </c>
      <c r="BN25" s="100">
        <v>0</v>
      </c>
      <c r="BO25" s="100">
        <v>0</v>
      </c>
      <c r="BP25" s="100">
        <v>5.7126221378723629</v>
      </c>
      <c r="BQ25" s="100">
        <v>3029.9747819275012</v>
      </c>
      <c r="BR25" s="100">
        <v>0</v>
      </c>
      <c r="BS25" s="100">
        <v>0</v>
      </c>
      <c r="BT25" s="100">
        <v>4.4887264722578077</v>
      </c>
      <c r="BU25" s="100">
        <v>2380.8205208855411</v>
      </c>
      <c r="BV25" s="100">
        <v>0</v>
      </c>
      <c r="BW25" s="100">
        <v>0</v>
      </c>
      <c r="BX25" s="100">
        <v>4.8780648465533352</v>
      </c>
      <c r="BY25" s="100">
        <v>2587.3255946118888</v>
      </c>
      <c r="BZ25" s="100">
        <v>0</v>
      </c>
      <c r="CA25" s="100">
        <v>0</v>
      </c>
      <c r="CB25" s="100">
        <v>5.9334154143172784</v>
      </c>
      <c r="CC25" s="100">
        <v>3147.0835357538845</v>
      </c>
      <c r="CD25" s="100">
        <v>0</v>
      </c>
      <c r="CE25" s="100">
        <v>0</v>
      </c>
      <c r="CF25" s="100">
        <v>4.9804294034624448</v>
      </c>
      <c r="CG25" s="100">
        <v>2641.6197555964804</v>
      </c>
      <c r="CH25" s="100">
        <v>0</v>
      </c>
      <c r="CI25" s="100">
        <v>0</v>
      </c>
      <c r="CJ25" s="100">
        <v>5.3658713312086688</v>
      </c>
      <c r="CK25" s="100">
        <v>2846.0581540730777</v>
      </c>
      <c r="CL25" s="100">
        <v>0</v>
      </c>
      <c r="CM25" s="100">
        <v>0</v>
      </c>
      <c r="CN25" s="100">
        <v>3.4479895870124619</v>
      </c>
      <c r="CO25" s="100">
        <v>1828.8136769514097</v>
      </c>
      <c r="CP25" s="100">
        <v>2.488206464068536</v>
      </c>
      <c r="CQ25" s="100">
        <v>1319.7447085419515</v>
      </c>
      <c r="CR25" s="100">
        <v>0</v>
      </c>
      <c r="CS25" s="100">
        <v>0</v>
      </c>
      <c r="CT25" s="100">
        <v>6.3524086285123404</v>
      </c>
      <c r="CU25" s="100">
        <v>3369.3175365629454</v>
      </c>
    </row>
    <row r="26" spans="2:99">
      <c r="C26" s="99" t="s">
        <v>192</v>
      </c>
      <c r="D26" s="100">
        <v>9</v>
      </c>
      <c r="E26" s="100">
        <v>4374</v>
      </c>
      <c r="F26" s="100">
        <v>17</v>
      </c>
      <c r="G26" s="100">
        <v>8262</v>
      </c>
      <c r="H26" s="100">
        <v>11</v>
      </c>
      <c r="I26" s="100">
        <v>5346</v>
      </c>
      <c r="J26" s="100">
        <v>12</v>
      </c>
      <c r="K26" s="100">
        <v>5832</v>
      </c>
      <c r="L26" s="100">
        <v>16</v>
      </c>
      <c r="M26" s="100">
        <v>7776</v>
      </c>
      <c r="N26" s="100">
        <v>4.0416180445763379</v>
      </c>
      <c r="O26" s="100">
        <v>1964.2263696641003</v>
      </c>
      <c r="P26" s="100">
        <v>2.4779121078044413</v>
      </c>
      <c r="Q26" s="100">
        <v>1204.2652843929584</v>
      </c>
      <c r="R26" s="100">
        <v>0</v>
      </c>
      <c r="S26" s="100">
        <v>0</v>
      </c>
      <c r="T26" s="100">
        <v>3.1767063222084784</v>
      </c>
      <c r="U26" s="100">
        <v>1543.8792725933206</v>
      </c>
      <c r="V26" s="100">
        <v>2.2642191894165737</v>
      </c>
      <c r="W26" s="100">
        <v>1100.4105260564547</v>
      </c>
      <c r="X26" s="100">
        <v>2.78013982994855</v>
      </c>
      <c r="Y26" s="100">
        <v>1351.1479573549952</v>
      </c>
      <c r="Z26" s="100">
        <v>2.7889786740108868</v>
      </c>
      <c r="AA26" s="100">
        <v>1355.443635569291</v>
      </c>
      <c r="AB26" s="100">
        <v>5.9877917280873012</v>
      </c>
      <c r="AC26" s="100">
        <v>2910.0667798504282</v>
      </c>
      <c r="AD26" s="100">
        <v>0</v>
      </c>
      <c r="AE26" s="100">
        <v>0</v>
      </c>
      <c r="AF26" s="100">
        <v>2.9673021186407387</v>
      </c>
      <c r="AG26" s="100">
        <v>1442.1088296593989</v>
      </c>
      <c r="AH26" s="100">
        <v>2.2475422208826279</v>
      </c>
      <c r="AI26" s="100">
        <v>1092.3055193489572</v>
      </c>
      <c r="AJ26" s="100">
        <v>3.9649295550802974</v>
      </c>
      <c r="AK26" s="100">
        <v>1926.9557637690245</v>
      </c>
      <c r="AL26" s="100">
        <v>0</v>
      </c>
      <c r="AM26" s="100">
        <v>0</v>
      </c>
      <c r="AN26" s="100">
        <v>2.6141100625092832</v>
      </c>
      <c r="AO26" s="100">
        <v>1270.4574903795117</v>
      </c>
      <c r="AP26" s="100">
        <v>0</v>
      </c>
      <c r="AQ26" s="100">
        <v>0</v>
      </c>
      <c r="AR26" s="100">
        <v>4.6328899501989351</v>
      </c>
      <c r="AS26" s="100">
        <v>2251.5845157966824</v>
      </c>
      <c r="AT26" s="100">
        <v>0</v>
      </c>
      <c r="AU26" s="100">
        <v>0</v>
      </c>
      <c r="AV26" s="100">
        <v>4.3071791746556327</v>
      </c>
      <c r="AW26" s="100">
        <v>2093.2890788826376</v>
      </c>
      <c r="AX26" s="100">
        <v>0</v>
      </c>
      <c r="AY26" s="100">
        <v>0</v>
      </c>
      <c r="AZ26" s="100">
        <v>2.1856264572219493</v>
      </c>
      <c r="BA26" s="100">
        <v>1062.2144582098674</v>
      </c>
      <c r="BB26" s="100">
        <v>2.0661000103426237</v>
      </c>
      <c r="BC26" s="100">
        <v>1004.1246050265152</v>
      </c>
      <c r="BD26" s="100">
        <v>3.1795145845159474</v>
      </c>
      <c r="BE26" s="100">
        <v>1545.2440880747504</v>
      </c>
      <c r="BF26" s="100">
        <v>3.0052363786801801</v>
      </c>
      <c r="BG26" s="100">
        <v>1460.5448800385675</v>
      </c>
      <c r="BH26" s="100">
        <v>5.8444375983172554</v>
      </c>
      <c r="BI26" s="100">
        <v>2840.3966727821862</v>
      </c>
      <c r="BJ26" s="100">
        <v>0</v>
      </c>
      <c r="BK26" s="100">
        <v>0</v>
      </c>
      <c r="BL26" s="100">
        <v>5.5675958173443334</v>
      </c>
      <c r="BM26" s="100">
        <v>2705.8515672293461</v>
      </c>
      <c r="BN26" s="100">
        <v>0</v>
      </c>
      <c r="BO26" s="100">
        <v>0</v>
      </c>
      <c r="BP26" s="100">
        <v>6.0486587342177947</v>
      </c>
      <c r="BQ26" s="100">
        <v>2939.6481448298482</v>
      </c>
      <c r="BR26" s="100">
        <v>0</v>
      </c>
      <c r="BS26" s="100">
        <v>0</v>
      </c>
      <c r="BT26" s="100">
        <v>5.2368475509674424</v>
      </c>
      <c r="BU26" s="100">
        <v>2545.1079097701768</v>
      </c>
      <c r="BV26" s="100">
        <v>0</v>
      </c>
      <c r="BW26" s="100">
        <v>0</v>
      </c>
      <c r="BX26" s="100">
        <v>4.5296316432280967</v>
      </c>
      <c r="BY26" s="100">
        <v>2201.400978608855</v>
      </c>
      <c r="BZ26" s="100">
        <v>0</v>
      </c>
      <c r="CA26" s="100">
        <v>0</v>
      </c>
      <c r="CB26" s="100">
        <v>5.9334154143172784</v>
      </c>
      <c r="CC26" s="100">
        <v>2883.6398913581975</v>
      </c>
      <c r="CD26" s="100">
        <v>0</v>
      </c>
      <c r="CE26" s="100">
        <v>0</v>
      </c>
      <c r="CF26" s="100">
        <v>5.47847234380869</v>
      </c>
      <c r="CG26" s="100">
        <v>2662.5375590910235</v>
      </c>
      <c r="CH26" s="100">
        <v>0</v>
      </c>
      <c r="CI26" s="100">
        <v>0</v>
      </c>
      <c r="CJ26" s="100">
        <v>5.3658713312086688</v>
      </c>
      <c r="CK26" s="100">
        <v>2607.8134669674132</v>
      </c>
      <c r="CL26" s="100">
        <v>0</v>
      </c>
      <c r="CM26" s="100">
        <v>0</v>
      </c>
      <c r="CN26" s="100">
        <v>3.1031906283112156</v>
      </c>
      <c r="CO26" s="100">
        <v>1508.1506453592508</v>
      </c>
      <c r="CP26" s="100">
        <v>2.6659354972162888</v>
      </c>
      <c r="CQ26" s="100">
        <v>1295.6446516471162</v>
      </c>
      <c r="CR26" s="100">
        <v>0</v>
      </c>
      <c r="CS26" s="100">
        <v>0</v>
      </c>
      <c r="CT26" s="100">
        <v>6.0180713322748485</v>
      </c>
      <c r="CU26" s="100">
        <v>2924.7826674855764</v>
      </c>
    </row>
    <row r="27" spans="2:99">
      <c r="C27" s="99" t="s">
        <v>193</v>
      </c>
      <c r="D27" s="100">
        <v>10</v>
      </c>
      <c r="E27" s="100">
        <v>4272</v>
      </c>
      <c r="F27" s="100">
        <v>16</v>
      </c>
      <c r="G27" s="100">
        <v>6835.2</v>
      </c>
      <c r="H27" s="100">
        <v>12</v>
      </c>
      <c r="I27" s="100">
        <v>5126.3999999999996</v>
      </c>
      <c r="J27" s="100">
        <v>11</v>
      </c>
      <c r="K27" s="100">
        <v>4699.2</v>
      </c>
      <c r="L27" s="100">
        <v>15</v>
      </c>
      <c r="M27" s="100">
        <v>6408</v>
      </c>
      <c r="N27" s="100">
        <v>3.5364157890042955</v>
      </c>
      <c r="O27" s="100">
        <v>1510.756825062635</v>
      </c>
      <c r="P27" s="100">
        <v>2.2526473707313102</v>
      </c>
      <c r="Q27" s="100">
        <v>962.33095677641563</v>
      </c>
      <c r="R27" s="100">
        <v>0</v>
      </c>
      <c r="S27" s="100">
        <v>0</v>
      </c>
      <c r="T27" s="100">
        <v>3.1767063222084784</v>
      </c>
      <c r="U27" s="100">
        <v>1357.088940847462</v>
      </c>
      <c r="V27" s="100">
        <v>2.2642191894165737</v>
      </c>
      <c r="W27" s="100">
        <v>967.27443771876028</v>
      </c>
      <c r="X27" s="100">
        <v>2.78013982994855</v>
      </c>
      <c r="Y27" s="100">
        <v>1187.6757353540206</v>
      </c>
      <c r="Z27" s="100">
        <v>2.4608635358919586</v>
      </c>
      <c r="AA27" s="100">
        <v>1051.2809025330446</v>
      </c>
      <c r="AB27" s="100">
        <v>5.4888090840800263</v>
      </c>
      <c r="AC27" s="100">
        <v>2344.8192407189872</v>
      </c>
      <c r="AD27" s="100">
        <v>0</v>
      </c>
      <c r="AE27" s="100">
        <v>0</v>
      </c>
      <c r="AF27" s="100">
        <v>2.7818457362256925</v>
      </c>
      <c r="AG27" s="100">
        <v>1188.4044985156158</v>
      </c>
      <c r="AH27" s="100">
        <v>1.8729518507355229</v>
      </c>
      <c r="AI27" s="100">
        <v>800.12503063421536</v>
      </c>
      <c r="AJ27" s="100">
        <v>4.7579154660963567</v>
      </c>
      <c r="AK27" s="100">
        <v>2032.5814871163636</v>
      </c>
      <c r="AL27" s="100">
        <v>0</v>
      </c>
      <c r="AM27" s="100">
        <v>0</v>
      </c>
      <c r="AN27" s="100">
        <v>2.6141100625092832</v>
      </c>
      <c r="AO27" s="100">
        <v>1116.7478187039658</v>
      </c>
      <c r="AP27" s="100">
        <v>0</v>
      </c>
      <c r="AQ27" s="100">
        <v>0</v>
      </c>
      <c r="AR27" s="100">
        <v>5.018964112715512</v>
      </c>
      <c r="AS27" s="100">
        <v>2144.1014689520666</v>
      </c>
      <c r="AT27" s="100">
        <v>0</v>
      </c>
      <c r="AU27" s="100">
        <v>0</v>
      </c>
      <c r="AV27" s="100">
        <v>4.7378970921211963</v>
      </c>
      <c r="AW27" s="100">
        <v>2024.0296377541749</v>
      </c>
      <c r="AX27" s="100">
        <v>0</v>
      </c>
      <c r="AY27" s="100">
        <v>0</v>
      </c>
      <c r="AZ27" s="100">
        <v>2.1856264572219493</v>
      </c>
      <c r="BA27" s="100">
        <v>933.69962252521668</v>
      </c>
      <c r="BB27" s="100">
        <v>2.2727100113768861</v>
      </c>
      <c r="BC27" s="100">
        <v>970.90171686020574</v>
      </c>
      <c r="BD27" s="100">
        <v>3.1795145845159474</v>
      </c>
      <c r="BE27" s="100">
        <v>1358.2886305052127</v>
      </c>
      <c r="BF27" s="100">
        <v>3.0052363786801801</v>
      </c>
      <c r="BG27" s="100">
        <v>1283.836980972173</v>
      </c>
      <c r="BH27" s="100">
        <v>5.1138828985275984</v>
      </c>
      <c r="BI27" s="100">
        <v>2184.6507742509898</v>
      </c>
      <c r="BJ27" s="100">
        <v>0</v>
      </c>
      <c r="BK27" s="100">
        <v>0</v>
      </c>
      <c r="BL27" s="100">
        <v>6.3629666483935239</v>
      </c>
      <c r="BM27" s="100">
        <v>2718.2593521937133</v>
      </c>
      <c r="BN27" s="100">
        <v>0</v>
      </c>
      <c r="BO27" s="100">
        <v>0</v>
      </c>
      <c r="BP27" s="100">
        <v>5.7126221378723629</v>
      </c>
      <c r="BQ27" s="100">
        <v>2440.4321772990734</v>
      </c>
      <c r="BR27" s="100">
        <v>0</v>
      </c>
      <c r="BS27" s="100">
        <v>0</v>
      </c>
      <c r="BT27" s="100">
        <v>4.8627870116126246</v>
      </c>
      <c r="BU27" s="100">
        <v>2077.382611360913</v>
      </c>
      <c r="BV27" s="100">
        <v>0</v>
      </c>
      <c r="BW27" s="100">
        <v>0</v>
      </c>
      <c r="BX27" s="100">
        <v>4.8780648465533352</v>
      </c>
      <c r="BY27" s="100">
        <v>2083.9093024475847</v>
      </c>
      <c r="BZ27" s="100">
        <v>0</v>
      </c>
      <c r="CA27" s="100">
        <v>0</v>
      </c>
      <c r="CB27" s="100">
        <v>5.0857846408433813</v>
      </c>
      <c r="CC27" s="100">
        <v>2172.6471985682924</v>
      </c>
      <c r="CD27" s="100">
        <v>0</v>
      </c>
      <c r="CE27" s="100">
        <v>0</v>
      </c>
      <c r="CF27" s="100">
        <v>4.9804294034624448</v>
      </c>
      <c r="CG27" s="100">
        <v>2127.6394411591564</v>
      </c>
      <c r="CH27" s="100">
        <v>0</v>
      </c>
      <c r="CI27" s="100">
        <v>0</v>
      </c>
      <c r="CJ27" s="100">
        <v>4.5993182838931448</v>
      </c>
      <c r="CK27" s="100">
        <v>1964.8287708791513</v>
      </c>
      <c r="CL27" s="100">
        <v>0</v>
      </c>
      <c r="CM27" s="100">
        <v>0</v>
      </c>
      <c r="CN27" s="100">
        <v>3.4479895870124619</v>
      </c>
      <c r="CO27" s="100">
        <v>1472.9811515717238</v>
      </c>
      <c r="CP27" s="100">
        <v>2.6659354972162888</v>
      </c>
      <c r="CQ27" s="100">
        <v>1138.8876444107984</v>
      </c>
      <c r="CR27" s="100">
        <v>0</v>
      </c>
      <c r="CS27" s="100">
        <v>0</v>
      </c>
      <c r="CT27" s="100">
        <v>5.3493967397998654</v>
      </c>
      <c r="CU27" s="100">
        <v>2285.2622872425022</v>
      </c>
    </row>
    <row r="28" spans="2:99">
      <c r="C28" s="99" t="s">
        <v>194</v>
      </c>
      <c r="D28" s="100">
        <v>10</v>
      </c>
      <c r="E28" s="100">
        <v>7380</v>
      </c>
      <c r="F28" s="100">
        <v>16</v>
      </c>
      <c r="G28" s="100">
        <v>11808</v>
      </c>
      <c r="H28" s="100">
        <v>12</v>
      </c>
      <c r="I28" s="100">
        <v>8856</v>
      </c>
      <c r="J28" s="100">
        <v>12</v>
      </c>
      <c r="K28" s="100">
        <v>8856</v>
      </c>
      <c r="L28" s="100">
        <v>15</v>
      </c>
      <c r="M28" s="100">
        <v>11070</v>
      </c>
      <c r="N28" s="100">
        <v>3.7890169167903167</v>
      </c>
      <c r="O28" s="100">
        <v>2796.2944845912539</v>
      </c>
      <c r="P28" s="100">
        <v>2.0273826336581791</v>
      </c>
      <c r="Q28" s="100">
        <v>1496.2083836397362</v>
      </c>
      <c r="R28" s="100">
        <v>0</v>
      </c>
      <c r="S28" s="100">
        <v>0</v>
      </c>
      <c r="T28" s="100">
        <v>3.1767063222084784</v>
      </c>
      <c r="U28" s="100">
        <v>2344.4092657898568</v>
      </c>
      <c r="V28" s="100">
        <v>2.2642191894165737</v>
      </c>
      <c r="W28" s="100">
        <v>1670.9937617894313</v>
      </c>
      <c r="X28" s="100">
        <v>2.78013982994855</v>
      </c>
      <c r="Y28" s="100">
        <v>2051.7431945020298</v>
      </c>
      <c r="Z28" s="100">
        <v>2.2968059668324949</v>
      </c>
      <c r="AA28" s="100">
        <v>1695.0428035223813</v>
      </c>
      <c r="AB28" s="100">
        <v>4.9898264400727514</v>
      </c>
      <c r="AC28" s="100">
        <v>3682.4919127736907</v>
      </c>
      <c r="AD28" s="100">
        <v>0</v>
      </c>
      <c r="AE28" s="100">
        <v>0</v>
      </c>
      <c r="AF28" s="100">
        <v>2.7818457362256925</v>
      </c>
      <c r="AG28" s="100">
        <v>2053.0021533345612</v>
      </c>
      <c r="AH28" s="100">
        <v>2.2475422208826279</v>
      </c>
      <c r="AI28" s="100">
        <v>1658.6861590113795</v>
      </c>
      <c r="AJ28" s="100">
        <v>3.9649295550802974</v>
      </c>
      <c r="AK28" s="100">
        <v>2926.1180116492596</v>
      </c>
      <c r="AL28" s="100">
        <v>0</v>
      </c>
      <c r="AM28" s="100">
        <v>0</v>
      </c>
      <c r="AN28" s="100">
        <v>2.6141100625092832</v>
      </c>
      <c r="AO28" s="100">
        <v>1929.2132261318511</v>
      </c>
      <c r="AP28" s="100">
        <v>0</v>
      </c>
      <c r="AQ28" s="100">
        <v>0</v>
      </c>
      <c r="AR28" s="100">
        <v>4.6328899501989351</v>
      </c>
      <c r="AS28" s="100">
        <v>3419.0727832468142</v>
      </c>
      <c r="AT28" s="100">
        <v>0</v>
      </c>
      <c r="AU28" s="100">
        <v>0</v>
      </c>
      <c r="AV28" s="100">
        <v>4.7378970921211963</v>
      </c>
      <c r="AW28" s="100">
        <v>3496.5680539854429</v>
      </c>
      <c r="AX28" s="100">
        <v>0</v>
      </c>
      <c r="AY28" s="100">
        <v>0</v>
      </c>
      <c r="AZ28" s="100">
        <v>1.9670638114997541</v>
      </c>
      <c r="BA28" s="100">
        <v>1451.6930928868185</v>
      </c>
      <c r="BB28" s="100">
        <v>2.2727100113768861</v>
      </c>
      <c r="BC28" s="100">
        <v>1677.259988396142</v>
      </c>
      <c r="BD28" s="100">
        <v>2.9924843148385385</v>
      </c>
      <c r="BE28" s="100">
        <v>2208.4534243508415</v>
      </c>
      <c r="BF28" s="100">
        <v>2.5307253715201514</v>
      </c>
      <c r="BG28" s="100">
        <v>1867.6753241818717</v>
      </c>
      <c r="BH28" s="100">
        <v>5.1138828985275984</v>
      </c>
      <c r="BI28" s="100">
        <v>3774.0455791133677</v>
      </c>
      <c r="BJ28" s="100">
        <v>0</v>
      </c>
      <c r="BK28" s="100">
        <v>0</v>
      </c>
      <c r="BL28" s="100">
        <v>5.5675958173443334</v>
      </c>
      <c r="BM28" s="100">
        <v>4108.8857132001176</v>
      </c>
      <c r="BN28" s="100">
        <v>0</v>
      </c>
      <c r="BO28" s="100">
        <v>0</v>
      </c>
      <c r="BP28" s="100">
        <v>5.3765855415269295</v>
      </c>
      <c r="BQ28" s="100">
        <v>3967.9201296468741</v>
      </c>
      <c r="BR28" s="100">
        <v>0</v>
      </c>
      <c r="BS28" s="100">
        <v>0</v>
      </c>
      <c r="BT28" s="100">
        <v>4.8627870116126246</v>
      </c>
      <c r="BU28" s="100">
        <v>3588.7368145701171</v>
      </c>
      <c r="BV28" s="100">
        <v>0</v>
      </c>
      <c r="BW28" s="100">
        <v>0</v>
      </c>
      <c r="BX28" s="100">
        <v>4.5296316432280967</v>
      </c>
      <c r="BY28" s="100">
        <v>3342.8681527023355</v>
      </c>
      <c r="BZ28" s="100">
        <v>0</v>
      </c>
      <c r="CA28" s="100">
        <v>0</v>
      </c>
      <c r="CB28" s="100">
        <v>5.5096000275803299</v>
      </c>
      <c r="CC28" s="100">
        <v>4066.0848203542832</v>
      </c>
      <c r="CD28" s="100">
        <v>0</v>
      </c>
      <c r="CE28" s="100">
        <v>0</v>
      </c>
      <c r="CF28" s="100">
        <v>4.9804294034624448</v>
      </c>
      <c r="CG28" s="100">
        <v>3675.5568997552841</v>
      </c>
      <c r="CH28" s="100">
        <v>0</v>
      </c>
      <c r="CI28" s="100">
        <v>0</v>
      </c>
      <c r="CJ28" s="100">
        <v>5.3658713312086688</v>
      </c>
      <c r="CK28" s="100">
        <v>3960.0130424319977</v>
      </c>
      <c r="CL28" s="100">
        <v>0</v>
      </c>
      <c r="CM28" s="100">
        <v>0</v>
      </c>
      <c r="CN28" s="100">
        <v>2.9307911489605929</v>
      </c>
      <c r="CO28" s="100">
        <v>2162.9238679329173</v>
      </c>
      <c r="CP28" s="100">
        <v>2.8436645303640415</v>
      </c>
      <c r="CQ28" s="100">
        <v>2098.6244234086626</v>
      </c>
      <c r="CR28" s="100">
        <v>0</v>
      </c>
      <c r="CS28" s="100">
        <v>0</v>
      </c>
      <c r="CT28" s="100">
        <v>5.6837340360373565</v>
      </c>
      <c r="CU28" s="100">
        <v>4194.5957185955695</v>
      </c>
    </row>
    <row r="29" spans="2:99">
      <c r="C29" s="99" t="s">
        <v>195</v>
      </c>
      <c r="D29" s="100">
        <v>11</v>
      </c>
      <c r="E29" s="100">
        <v>3722.3999999999996</v>
      </c>
      <c r="F29" s="100">
        <v>15</v>
      </c>
      <c r="G29" s="100">
        <v>5076</v>
      </c>
      <c r="H29" s="100">
        <v>12</v>
      </c>
      <c r="I29" s="100">
        <v>4060.7999999999997</v>
      </c>
      <c r="J29" s="100">
        <v>10</v>
      </c>
      <c r="K29" s="100">
        <v>3384</v>
      </c>
      <c r="L29" s="100">
        <v>13</v>
      </c>
      <c r="M29" s="100">
        <v>4399.2</v>
      </c>
      <c r="N29" s="100">
        <v>4.0416180445763379</v>
      </c>
      <c r="O29" s="100">
        <v>1367.6835462846327</v>
      </c>
      <c r="P29" s="100">
        <v>2.2526473707313102</v>
      </c>
      <c r="Q29" s="100">
        <v>762.29587025547528</v>
      </c>
      <c r="R29" s="100">
        <v>0</v>
      </c>
      <c r="S29" s="100">
        <v>0</v>
      </c>
      <c r="T29" s="100">
        <v>3.3752504673465085</v>
      </c>
      <c r="U29" s="100">
        <v>1142.1847581500583</v>
      </c>
      <c r="V29" s="100">
        <v>2.2642191894165737</v>
      </c>
      <c r="W29" s="100">
        <v>766.21177369856855</v>
      </c>
      <c r="X29" s="100">
        <v>3.1276573086921191</v>
      </c>
      <c r="Y29" s="100">
        <v>1058.399233261413</v>
      </c>
      <c r="Z29" s="100">
        <v>2.6249211049514227</v>
      </c>
      <c r="AA29" s="100">
        <v>888.27330191556143</v>
      </c>
      <c r="AB29" s="100">
        <v>5.4888090840800263</v>
      </c>
      <c r="AC29" s="100">
        <v>1857.4129940526807</v>
      </c>
      <c r="AD29" s="100">
        <v>0</v>
      </c>
      <c r="AE29" s="100">
        <v>0</v>
      </c>
      <c r="AF29" s="100">
        <v>2.9673021186407387</v>
      </c>
      <c r="AG29" s="100">
        <v>1004.1350369480259</v>
      </c>
      <c r="AH29" s="100">
        <v>2.0602470358090752</v>
      </c>
      <c r="AI29" s="100">
        <v>697.18759691779098</v>
      </c>
      <c r="AJ29" s="100">
        <v>4.3614225105883273</v>
      </c>
      <c r="AK29" s="100">
        <v>1475.9053775830898</v>
      </c>
      <c r="AL29" s="100">
        <v>0</v>
      </c>
      <c r="AM29" s="100">
        <v>0</v>
      </c>
      <c r="AN29" s="100">
        <v>2.8319525677183903</v>
      </c>
      <c r="AO29" s="100">
        <v>958.33274891590327</v>
      </c>
      <c r="AP29" s="100">
        <v>0</v>
      </c>
      <c r="AQ29" s="100">
        <v>0</v>
      </c>
      <c r="AR29" s="100">
        <v>4.2468157876823565</v>
      </c>
      <c r="AS29" s="100">
        <v>1437.1224625517093</v>
      </c>
      <c r="AT29" s="100">
        <v>0</v>
      </c>
      <c r="AU29" s="100">
        <v>0</v>
      </c>
      <c r="AV29" s="100">
        <v>4.3071791746556327</v>
      </c>
      <c r="AW29" s="100">
        <v>1457.549432703466</v>
      </c>
      <c r="AX29" s="100">
        <v>0</v>
      </c>
      <c r="AY29" s="100">
        <v>0</v>
      </c>
      <c r="AZ29" s="100">
        <v>2.404189102944144</v>
      </c>
      <c r="BA29" s="100">
        <v>813.57759243629823</v>
      </c>
      <c r="BB29" s="100">
        <v>2.4793200124111485</v>
      </c>
      <c r="BC29" s="100">
        <v>839.00189219993263</v>
      </c>
      <c r="BD29" s="100">
        <v>2.9924843148385385</v>
      </c>
      <c r="BE29" s="100">
        <v>1012.6566921413613</v>
      </c>
      <c r="BF29" s="100">
        <v>2.8470660429601704</v>
      </c>
      <c r="BG29" s="100">
        <v>963.44714893772164</v>
      </c>
      <c r="BH29" s="100">
        <v>5.4791602484224269</v>
      </c>
      <c r="BI29" s="100">
        <v>1854.147828066149</v>
      </c>
      <c r="BJ29" s="100">
        <v>0</v>
      </c>
      <c r="BK29" s="100">
        <v>0</v>
      </c>
      <c r="BL29" s="100">
        <v>5.5675958173443334</v>
      </c>
      <c r="BM29" s="100">
        <v>1884.0744245893222</v>
      </c>
      <c r="BN29" s="100">
        <v>0</v>
      </c>
      <c r="BO29" s="100">
        <v>0</v>
      </c>
      <c r="BP29" s="100">
        <v>6.0486587342177947</v>
      </c>
      <c r="BQ29" s="100">
        <v>2046.8661156593016</v>
      </c>
      <c r="BR29" s="100">
        <v>0</v>
      </c>
      <c r="BS29" s="100">
        <v>0</v>
      </c>
      <c r="BT29" s="100">
        <v>4.8627870116126246</v>
      </c>
      <c r="BU29" s="100">
        <v>1645.5671247297121</v>
      </c>
      <c r="BV29" s="100">
        <v>0</v>
      </c>
      <c r="BW29" s="100">
        <v>0</v>
      </c>
      <c r="BX29" s="100">
        <v>4.8780648465533352</v>
      </c>
      <c r="BY29" s="100">
        <v>1650.7371440736486</v>
      </c>
      <c r="BZ29" s="100">
        <v>0</v>
      </c>
      <c r="CA29" s="100">
        <v>0</v>
      </c>
      <c r="CB29" s="100">
        <v>5.0857846408433813</v>
      </c>
      <c r="CC29" s="100">
        <v>1721.0295224614001</v>
      </c>
      <c r="CD29" s="100">
        <v>0</v>
      </c>
      <c r="CE29" s="100">
        <v>0</v>
      </c>
      <c r="CF29" s="100">
        <v>4.9804294034624448</v>
      </c>
      <c r="CG29" s="100">
        <v>1685.3773101316913</v>
      </c>
      <c r="CH29" s="100">
        <v>0</v>
      </c>
      <c r="CI29" s="100">
        <v>0</v>
      </c>
      <c r="CJ29" s="100">
        <v>4.5993182838931448</v>
      </c>
      <c r="CK29" s="100">
        <v>1556.40930726944</v>
      </c>
      <c r="CL29" s="100">
        <v>0</v>
      </c>
      <c r="CM29" s="100">
        <v>0</v>
      </c>
      <c r="CN29" s="100">
        <v>3.6203890663630851</v>
      </c>
      <c r="CO29" s="100">
        <v>1225.139660057268</v>
      </c>
      <c r="CP29" s="100">
        <v>2.6659354972162888</v>
      </c>
      <c r="CQ29" s="100">
        <v>902.15257225799201</v>
      </c>
      <c r="CR29" s="100">
        <v>0</v>
      </c>
      <c r="CS29" s="100">
        <v>0</v>
      </c>
      <c r="CT29" s="100">
        <v>6.3524086285123404</v>
      </c>
      <c r="CU29" s="100">
        <v>2149.655079888576</v>
      </c>
    </row>
    <row r="30" spans="2:99">
      <c r="C30" s="99" t="s">
        <v>196</v>
      </c>
      <c r="D30" s="100">
        <v>9</v>
      </c>
      <c r="E30" s="100">
        <v>1252.8</v>
      </c>
      <c r="F30" s="100">
        <v>17</v>
      </c>
      <c r="G30" s="100">
        <v>2366.3999999999996</v>
      </c>
      <c r="H30" s="100">
        <v>12</v>
      </c>
      <c r="I30" s="100">
        <v>1670.3999999999999</v>
      </c>
      <c r="J30" s="100">
        <v>13</v>
      </c>
      <c r="K30" s="100">
        <v>1809.6</v>
      </c>
      <c r="L30" s="100">
        <v>16</v>
      </c>
      <c r="M30" s="100">
        <v>2227.1999999999998</v>
      </c>
      <c r="N30" s="100">
        <v>3.7890169167903167</v>
      </c>
      <c r="O30" s="100">
        <v>527.43115481721202</v>
      </c>
      <c r="P30" s="100">
        <v>2.2526473707313102</v>
      </c>
      <c r="Q30" s="100">
        <v>313.56851400579836</v>
      </c>
      <c r="R30" s="100">
        <v>0</v>
      </c>
      <c r="S30" s="100">
        <v>0</v>
      </c>
      <c r="T30" s="100">
        <v>3.7723387576225682</v>
      </c>
      <c r="U30" s="100">
        <v>525.10955506106143</v>
      </c>
      <c r="V30" s="100">
        <v>2.2642191894165737</v>
      </c>
      <c r="W30" s="100">
        <v>315.17931116678704</v>
      </c>
      <c r="X30" s="100">
        <v>2.78013982994855</v>
      </c>
      <c r="Y30" s="100">
        <v>386.99546432883812</v>
      </c>
      <c r="Z30" s="100">
        <v>2.4608635358919586</v>
      </c>
      <c r="AA30" s="100">
        <v>342.55220419616063</v>
      </c>
      <c r="AB30" s="100">
        <v>4.9898264400727514</v>
      </c>
      <c r="AC30" s="100">
        <v>694.58384045812693</v>
      </c>
      <c r="AD30" s="100">
        <v>0</v>
      </c>
      <c r="AE30" s="100">
        <v>0</v>
      </c>
      <c r="AF30" s="100">
        <v>3.1527585010557848</v>
      </c>
      <c r="AG30" s="100">
        <v>438.8639833469652</v>
      </c>
      <c r="AH30" s="100">
        <v>2.0602470358090752</v>
      </c>
      <c r="AI30" s="100">
        <v>286.78638738462325</v>
      </c>
      <c r="AJ30" s="100">
        <v>4.3614225105883273</v>
      </c>
      <c r="AK30" s="100">
        <v>607.11001347389515</v>
      </c>
      <c r="AL30" s="100">
        <v>0</v>
      </c>
      <c r="AM30" s="100">
        <v>0</v>
      </c>
      <c r="AN30" s="100">
        <v>2.6141100625092832</v>
      </c>
      <c r="AO30" s="100">
        <v>363.8841207012922</v>
      </c>
      <c r="AP30" s="100">
        <v>0</v>
      </c>
      <c r="AQ30" s="100">
        <v>0</v>
      </c>
      <c r="AR30" s="100">
        <v>4.2468157876823565</v>
      </c>
      <c r="AS30" s="100">
        <v>591.156757645384</v>
      </c>
      <c r="AT30" s="100">
        <v>0</v>
      </c>
      <c r="AU30" s="100">
        <v>0</v>
      </c>
      <c r="AV30" s="100">
        <v>4.7378970921211963</v>
      </c>
      <c r="AW30" s="100">
        <v>659.51527522327046</v>
      </c>
      <c r="AX30" s="100">
        <v>0</v>
      </c>
      <c r="AY30" s="100">
        <v>0</v>
      </c>
      <c r="AZ30" s="100">
        <v>2.1856264572219493</v>
      </c>
      <c r="BA30" s="100">
        <v>304.23920284529532</v>
      </c>
      <c r="BB30" s="100">
        <v>2.2727100113768861</v>
      </c>
      <c r="BC30" s="100">
        <v>316.36123358366251</v>
      </c>
      <c r="BD30" s="100">
        <v>3.1795145845159474</v>
      </c>
      <c r="BE30" s="100">
        <v>442.58843016461987</v>
      </c>
      <c r="BF30" s="100">
        <v>2.6888957072401607</v>
      </c>
      <c r="BG30" s="100">
        <v>374.29428244783031</v>
      </c>
      <c r="BH30" s="100">
        <v>6.2097149482120839</v>
      </c>
      <c r="BI30" s="100">
        <v>864.39232079112196</v>
      </c>
      <c r="BJ30" s="100">
        <v>0</v>
      </c>
      <c r="BK30" s="100">
        <v>0</v>
      </c>
      <c r="BL30" s="100">
        <v>5.5675958173443334</v>
      </c>
      <c r="BM30" s="100">
        <v>775.00933777433113</v>
      </c>
      <c r="BN30" s="100">
        <v>0</v>
      </c>
      <c r="BO30" s="100">
        <v>0</v>
      </c>
      <c r="BP30" s="100">
        <v>6.3846953305632281</v>
      </c>
      <c r="BQ30" s="100">
        <v>888.74959001440129</v>
      </c>
      <c r="BR30" s="100">
        <v>0</v>
      </c>
      <c r="BS30" s="100">
        <v>0</v>
      </c>
      <c r="BT30" s="100">
        <v>5.6109080903222592</v>
      </c>
      <c r="BU30" s="100">
        <v>781.03840617285846</v>
      </c>
      <c r="BV30" s="100">
        <v>0</v>
      </c>
      <c r="BW30" s="100">
        <v>0</v>
      </c>
      <c r="BX30" s="100">
        <v>4.1811984399028583</v>
      </c>
      <c r="BY30" s="100">
        <v>582.02282283447778</v>
      </c>
      <c r="BZ30" s="100">
        <v>0</v>
      </c>
      <c r="CA30" s="100">
        <v>0</v>
      </c>
      <c r="CB30" s="100">
        <v>5.0857846408433813</v>
      </c>
      <c r="CC30" s="100">
        <v>707.94122200539857</v>
      </c>
      <c r="CD30" s="100">
        <v>0</v>
      </c>
      <c r="CE30" s="100">
        <v>0</v>
      </c>
      <c r="CF30" s="100">
        <v>5.47847234380869</v>
      </c>
      <c r="CG30" s="100">
        <v>762.6033502581696</v>
      </c>
      <c r="CH30" s="100">
        <v>0</v>
      </c>
      <c r="CI30" s="100">
        <v>0</v>
      </c>
      <c r="CJ30" s="100">
        <v>4.5993182838931448</v>
      </c>
      <c r="CK30" s="100">
        <v>640.22510511792575</v>
      </c>
      <c r="CL30" s="100">
        <v>0</v>
      </c>
      <c r="CM30" s="100">
        <v>0</v>
      </c>
      <c r="CN30" s="100">
        <v>3.4479895870124619</v>
      </c>
      <c r="CO30" s="100">
        <v>479.96015051213465</v>
      </c>
      <c r="CP30" s="100">
        <v>2.8436645303640415</v>
      </c>
      <c r="CQ30" s="100">
        <v>395.83810262667453</v>
      </c>
      <c r="CR30" s="100">
        <v>0</v>
      </c>
      <c r="CS30" s="100">
        <v>0</v>
      </c>
      <c r="CT30" s="100">
        <v>6.0180713322748485</v>
      </c>
      <c r="CU30" s="100">
        <v>837.71552945265887</v>
      </c>
    </row>
    <row r="31" spans="2:99">
      <c r="C31" s="99" t="s">
        <v>197</v>
      </c>
      <c r="D31" s="100">
        <v>10</v>
      </c>
      <c r="E31" s="100">
        <v>3408</v>
      </c>
      <c r="F31" s="100">
        <v>15</v>
      </c>
      <c r="G31" s="100">
        <v>5112</v>
      </c>
      <c r="H31" s="100">
        <v>12</v>
      </c>
      <c r="I31" s="100">
        <v>4089.6000000000004</v>
      </c>
      <c r="J31" s="100">
        <v>12</v>
      </c>
      <c r="K31" s="100">
        <v>4089.6000000000004</v>
      </c>
      <c r="L31" s="100">
        <v>16</v>
      </c>
      <c r="M31" s="100">
        <v>5452.8</v>
      </c>
      <c r="N31" s="100">
        <v>4.0416180445763379</v>
      </c>
      <c r="O31" s="100">
        <v>1377.383429591616</v>
      </c>
      <c r="P31" s="100">
        <v>2.2526473707313102</v>
      </c>
      <c r="Q31" s="100">
        <v>767.70222394523057</v>
      </c>
      <c r="R31" s="100">
        <v>0</v>
      </c>
      <c r="S31" s="100">
        <v>0</v>
      </c>
      <c r="T31" s="100">
        <v>3.1767063222084784</v>
      </c>
      <c r="U31" s="100">
        <v>1082.6215146086495</v>
      </c>
      <c r="V31" s="100">
        <v>2.2642191894165737</v>
      </c>
      <c r="W31" s="100">
        <v>771.64589975316835</v>
      </c>
      <c r="X31" s="100">
        <v>2.78013982994855</v>
      </c>
      <c r="Y31" s="100">
        <v>947.47165404646591</v>
      </c>
      <c r="Z31" s="100">
        <v>2.2968059668324949</v>
      </c>
      <c r="AA31" s="100">
        <v>782.75147349651434</v>
      </c>
      <c r="AB31" s="100">
        <v>5.9877917280873012</v>
      </c>
      <c r="AC31" s="100">
        <v>2040.6394209321522</v>
      </c>
      <c r="AD31" s="100">
        <v>0</v>
      </c>
      <c r="AE31" s="100">
        <v>0</v>
      </c>
      <c r="AF31" s="100">
        <v>2.5963893538106464</v>
      </c>
      <c r="AG31" s="100">
        <v>884.84949177866827</v>
      </c>
      <c r="AH31" s="100">
        <v>2.2475422208826279</v>
      </c>
      <c r="AI31" s="100">
        <v>765.96238887679965</v>
      </c>
      <c r="AJ31" s="100">
        <v>4.7579154660963567</v>
      </c>
      <c r="AK31" s="100">
        <v>1621.4975908456383</v>
      </c>
      <c r="AL31" s="100">
        <v>0</v>
      </c>
      <c r="AM31" s="100">
        <v>0</v>
      </c>
      <c r="AN31" s="100">
        <v>2.8319525677183903</v>
      </c>
      <c r="AO31" s="100">
        <v>965.12943507842749</v>
      </c>
      <c r="AP31" s="100">
        <v>0</v>
      </c>
      <c r="AQ31" s="100">
        <v>0</v>
      </c>
      <c r="AR31" s="100">
        <v>4.2468157876823565</v>
      </c>
      <c r="AS31" s="100">
        <v>1447.314820442147</v>
      </c>
      <c r="AT31" s="100">
        <v>0</v>
      </c>
      <c r="AU31" s="100">
        <v>0</v>
      </c>
      <c r="AV31" s="100">
        <v>5.1686150095867589</v>
      </c>
      <c r="AW31" s="100">
        <v>1761.4639952671675</v>
      </c>
      <c r="AX31" s="100">
        <v>0</v>
      </c>
      <c r="AY31" s="100">
        <v>0</v>
      </c>
      <c r="AZ31" s="100">
        <v>2.1856264572219493</v>
      </c>
      <c r="BA31" s="100">
        <v>744.86149662124035</v>
      </c>
      <c r="BB31" s="100">
        <v>2.2727100113768861</v>
      </c>
      <c r="BC31" s="100">
        <v>774.53957187724279</v>
      </c>
      <c r="BD31" s="100">
        <v>3.1795145845159474</v>
      </c>
      <c r="BE31" s="100">
        <v>1083.578570403035</v>
      </c>
      <c r="BF31" s="100">
        <v>3.1634067144001894</v>
      </c>
      <c r="BG31" s="100">
        <v>1078.0890082675846</v>
      </c>
      <c r="BH31" s="100">
        <v>5.8444375983172554</v>
      </c>
      <c r="BI31" s="100">
        <v>1991.7843335065206</v>
      </c>
      <c r="BJ31" s="100">
        <v>0</v>
      </c>
      <c r="BK31" s="100">
        <v>0</v>
      </c>
      <c r="BL31" s="100">
        <v>5.5675958173443334</v>
      </c>
      <c r="BM31" s="100">
        <v>1897.4366545509488</v>
      </c>
      <c r="BN31" s="100">
        <v>0</v>
      </c>
      <c r="BO31" s="100">
        <v>0</v>
      </c>
      <c r="BP31" s="100">
        <v>6.3846953305632281</v>
      </c>
      <c r="BQ31" s="100">
        <v>2175.9041686559481</v>
      </c>
      <c r="BR31" s="100">
        <v>0</v>
      </c>
      <c r="BS31" s="100">
        <v>0</v>
      </c>
      <c r="BT31" s="100">
        <v>4.8627870116126246</v>
      </c>
      <c r="BU31" s="100">
        <v>1657.2378135575825</v>
      </c>
      <c r="BV31" s="100">
        <v>0</v>
      </c>
      <c r="BW31" s="100">
        <v>0</v>
      </c>
      <c r="BX31" s="100">
        <v>4.1811984399028583</v>
      </c>
      <c r="BY31" s="100">
        <v>1424.9524283188941</v>
      </c>
      <c r="BZ31" s="100">
        <v>0</v>
      </c>
      <c r="CA31" s="100">
        <v>0</v>
      </c>
      <c r="CB31" s="100">
        <v>6.3572308010542269</v>
      </c>
      <c r="CC31" s="100">
        <v>2166.5442569992806</v>
      </c>
      <c r="CD31" s="100">
        <v>0</v>
      </c>
      <c r="CE31" s="100">
        <v>0</v>
      </c>
      <c r="CF31" s="100">
        <v>5.47847234380869</v>
      </c>
      <c r="CG31" s="100">
        <v>1867.0633747700017</v>
      </c>
      <c r="CH31" s="100">
        <v>0</v>
      </c>
      <c r="CI31" s="100">
        <v>0</v>
      </c>
      <c r="CJ31" s="100">
        <v>4.5993182838931448</v>
      </c>
      <c r="CK31" s="100">
        <v>1567.4476711507839</v>
      </c>
      <c r="CL31" s="100">
        <v>0</v>
      </c>
      <c r="CM31" s="100">
        <v>0</v>
      </c>
      <c r="CN31" s="100">
        <v>3.4479895870124619</v>
      </c>
      <c r="CO31" s="100">
        <v>1175.0748512538471</v>
      </c>
      <c r="CP31" s="100">
        <v>2.6659354972162888</v>
      </c>
      <c r="CQ31" s="100">
        <v>908.55081745131122</v>
      </c>
      <c r="CR31" s="100">
        <v>0</v>
      </c>
      <c r="CS31" s="100">
        <v>0</v>
      </c>
      <c r="CT31" s="100">
        <v>6.0180713322748485</v>
      </c>
      <c r="CU31" s="100">
        <v>2050.9587100392682</v>
      </c>
    </row>
    <row r="32" spans="2:99">
      <c r="C32" s="99" t="s">
        <v>198</v>
      </c>
      <c r="D32" s="100">
        <v>10</v>
      </c>
      <c r="E32" s="100">
        <v>8400</v>
      </c>
      <c r="F32" s="100">
        <v>17</v>
      </c>
      <c r="G32" s="100">
        <v>14280</v>
      </c>
      <c r="H32" s="100">
        <v>11</v>
      </c>
      <c r="I32" s="100">
        <v>9240</v>
      </c>
      <c r="J32" s="100">
        <v>12</v>
      </c>
      <c r="K32" s="100">
        <v>10080</v>
      </c>
      <c r="L32" s="100">
        <v>14</v>
      </c>
      <c r="M32" s="100">
        <v>11760</v>
      </c>
      <c r="N32" s="100">
        <v>4.0416180445763379</v>
      </c>
      <c r="O32" s="100">
        <v>3394.9591574441238</v>
      </c>
      <c r="P32" s="100">
        <v>2.2526473707313102</v>
      </c>
      <c r="Q32" s="100">
        <v>1892.2237914143006</v>
      </c>
      <c r="R32" s="100">
        <v>0</v>
      </c>
      <c r="S32" s="100">
        <v>0</v>
      </c>
      <c r="T32" s="100">
        <v>3.1767063222084784</v>
      </c>
      <c r="U32" s="100">
        <v>2668.4333106551217</v>
      </c>
      <c r="V32" s="100">
        <v>2.0377972704749165</v>
      </c>
      <c r="W32" s="100">
        <v>1711.7497071989299</v>
      </c>
      <c r="X32" s="100">
        <v>2.78013982994855</v>
      </c>
      <c r="Y32" s="100">
        <v>2335.317457156782</v>
      </c>
      <c r="Z32" s="100">
        <v>2.4608635358919586</v>
      </c>
      <c r="AA32" s="100">
        <v>2067.1253701492451</v>
      </c>
      <c r="AB32" s="100">
        <v>5.4888090840800263</v>
      </c>
      <c r="AC32" s="100">
        <v>4610.5996306272218</v>
      </c>
      <c r="AD32" s="100">
        <v>0</v>
      </c>
      <c r="AE32" s="100">
        <v>0</v>
      </c>
      <c r="AF32" s="100">
        <v>2.9673021186407387</v>
      </c>
      <c r="AG32" s="100">
        <v>2492.5337796582203</v>
      </c>
      <c r="AH32" s="100">
        <v>2.0602470358090752</v>
      </c>
      <c r="AI32" s="100">
        <v>1730.6075100796231</v>
      </c>
      <c r="AJ32" s="100">
        <v>4.3614225105883273</v>
      </c>
      <c r="AK32" s="100">
        <v>3663.5949088941948</v>
      </c>
      <c r="AL32" s="100">
        <v>0</v>
      </c>
      <c r="AM32" s="100">
        <v>0</v>
      </c>
      <c r="AN32" s="100">
        <v>2.8319525677183903</v>
      </c>
      <c r="AO32" s="100">
        <v>2378.8401568834479</v>
      </c>
      <c r="AP32" s="100">
        <v>0</v>
      </c>
      <c r="AQ32" s="100">
        <v>0</v>
      </c>
      <c r="AR32" s="100">
        <v>4.6328899501989351</v>
      </c>
      <c r="AS32" s="100">
        <v>3891.6275581671057</v>
      </c>
      <c r="AT32" s="100">
        <v>0</v>
      </c>
      <c r="AU32" s="100">
        <v>0</v>
      </c>
      <c r="AV32" s="100">
        <v>4.7378970921211963</v>
      </c>
      <c r="AW32" s="100">
        <v>3979.8335573818049</v>
      </c>
      <c r="AX32" s="100">
        <v>0</v>
      </c>
      <c r="AY32" s="100">
        <v>0</v>
      </c>
      <c r="AZ32" s="100">
        <v>1.9670638114997541</v>
      </c>
      <c r="BA32" s="100">
        <v>1652.3336016597934</v>
      </c>
      <c r="BB32" s="100">
        <v>2.2727100113768861</v>
      </c>
      <c r="BC32" s="100">
        <v>1909.0764095565844</v>
      </c>
      <c r="BD32" s="100">
        <v>2.9924843148385385</v>
      </c>
      <c r="BE32" s="100">
        <v>2513.6868244643724</v>
      </c>
      <c r="BF32" s="100">
        <v>3.0052363786801801</v>
      </c>
      <c r="BG32" s="100">
        <v>2524.3985580913513</v>
      </c>
      <c r="BH32" s="100">
        <v>5.8444375983172554</v>
      </c>
      <c r="BI32" s="100">
        <v>4909.3275825864948</v>
      </c>
      <c r="BJ32" s="100">
        <v>0</v>
      </c>
      <c r="BK32" s="100">
        <v>0</v>
      </c>
      <c r="BL32" s="100">
        <v>5.5675958173443334</v>
      </c>
      <c r="BM32" s="100">
        <v>4676.7804865692397</v>
      </c>
      <c r="BN32" s="100">
        <v>0</v>
      </c>
      <c r="BO32" s="100">
        <v>0</v>
      </c>
      <c r="BP32" s="100">
        <v>5.7126221378723629</v>
      </c>
      <c r="BQ32" s="100">
        <v>4798.6025958127848</v>
      </c>
      <c r="BR32" s="100">
        <v>0</v>
      </c>
      <c r="BS32" s="100">
        <v>0</v>
      </c>
      <c r="BT32" s="100">
        <v>4.8627870116126246</v>
      </c>
      <c r="BU32" s="100">
        <v>4084.7410897546047</v>
      </c>
      <c r="BV32" s="100">
        <v>0</v>
      </c>
      <c r="BW32" s="100">
        <v>0</v>
      </c>
      <c r="BX32" s="100">
        <v>4.5296316432280967</v>
      </c>
      <c r="BY32" s="100">
        <v>3804.8905803116013</v>
      </c>
      <c r="BZ32" s="100">
        <v>0</v>
      </c>
      <c r="CA32" s="100">
        <v>0</v>
      </c>
      <c r="CB32" s="100">
        <v>5.5096000275803299</v>
      </c>
      <c r="CC32" s="100">
        <v>4628.064023167477</v>
      </c>
      <c r="CD32" s="100">
        <v>0</v>
      </c>
      <c r="CE32" s="100">
        <v>0</v>
      </c>
      <c r="CF32" s="100">
        <v>5.47847234380869</v>
      </c>
      <c r="CG32" s="100">
        <v>4601.9167687992995</v>
      </c>
      <c r="CH32" s="100">
        <v>0</v>
      </c>
      <c r="CI32" s="100">
        <v>0</v>
      </c>
      <c r="CJ32" s="100">
        <v>4.9825948075509077</v>
      </c>
      <c r="CK32" s="100">
        <v>4185.3796383427625</v>
      </c>
      <c r="CL32" s="100">
        <v>0</v>
      </c>
      <c r="CM32" s="100">
        <v>0</v>
      </c>
      <c r="CN32" s="100">
        <v>3.2755901076618388</v>
      </c>
      <c r="CO32" s="100">
        <v>2751.4956904359447</v>
      </c>
      <c r="CP32" s="100">
        <v>2.6659354972162888</v>
      </c>
      <c r="CQ32" s="100">
        <v>2239.3858176616827</v>
      </c>
      <c r="CR32" s="100">
        <v>0</v>
      </c>
      <c r="CS32" s="100">
        <v>0</v>
      </c>
      <c r="CT32" s="100">
        <v>6.0180713322748485</v>
      </c>
      <c r="CU32" s="100">
        <v>5055.179919110873</v>
      </c>
    </row>
    <row r="33" spans="2:99">
      <c r="C33" s="99" t="s">
        <v>199</v>
      </c>
      <c r="D33" s="100">
        <v>10</v>
      </c>
      <c r="E33" s="100">
        <v>4740</v>
      </c>
      <c r="F33" s="100">
        <v>15</v>
      </c>
      <c r="G33" s="100">
        <v>7110</v>
      </c>
      <c r="H33" s="100">
        <v>12</v>
      </c>
      <c r="I33" s="100">
        <v>5688</v>
      </c>
      <c r="J33" s="100">
        <v>12</v>
      </c>
      <c r="K33" s="100">
        <v>5688</v>
      </c>
      <c r="L33" s="100">
        <v>16</v>
      </c>
      <c r="M33" s="100">
        <v>7584</v>
      </c>
      <c r="N33" s="100">
        <v>4.0416180445763379</v>
      </c>
      <c r="O33" s="100">
        <v>1915.7269531291843</v>
      </c>
      <c r="P33" s="100">
        <v>2.0273826336581791</v>
      </c>
      <c r="Q33" s="100">
        <v>960.97936835397684</v>
      </c>
      <c r="R33" s="100">
        <v>0</v>
      </c>
      <c r="S33" s="100">
        <v>0</v>
      </c>
      <c r="T33" s="100">
        <v>2.9781621770704483</v>
      </c>
      <c r="U33" s="100">
        <v>1411.6488719313925</v>
      </c>
      <c r="V33" s="100">
        <v>2.0377972704749165</v>
      </c>
      <c r="W33" s="100">
        <v>965.91590620511045</v>
      </c>
      <c r="X33" s="100">
        <v>2.78013982994855</v>
      </c>
      <c r="Y33" s="100">
        <v>1317.7862793956126</v>
      </c>
      <c r="Z33" s="100">
        <v>2.7889786740108868</v>
      </c>
      <c r="AA33" s="100">
        <v>1321.9758914811603</v>
      </c>
      <c r="AB33" s="100">
        <v>5.4888090840800263</v>
      </c>
      <c r="AC33" s="100">
        <v>2601.6955058539324</v>
      </c>
      <c r="AD33" s="100">
        <v>0</v>
      </c>
      <c r="AE33" s="100">
        <v>0</v>
      </c>
      <c r="AF33" s="100">
        <v>2.5963893538106464</v>
      </c>
      <c r="AG33" s="100">
        <v>1230.6885537062465</v>
      </c>
      <c r="AH33" s="100">
        <v>2.0602470358090752</v>
      </c>
      <c r="AI33" s="100">
        <v>976.55709497350165</v>
      </c>
      <c r="AJ33" s="100">
        <v>4.3614225105883273</v>
      </c>
      <c r="AK33" s="100">
        <v>2067.3142700188673</v>
      </c>
      <c r="AL33" s="100">
        <v>0</v>
      </c>
      <c r="AM33" s="100">
        <v>0</v>
      </c>
      <c r="AN33" s="100">
        <v>2.6141100625092832</v>
      </c>
      <c r="AO33" s="100">
        <v>1239.0881696294002</v>
      </c>
      <c r="AP33" s="100">
        <v>0</v>
      </c>
      <c r="AQ33" s="100">
        <v>0</v>
      </c>
      <c r="AR33" s="100">
        <v>4.2468157876823565</v>
      </c>
      <c r="AS33" s="100">
        <v>2012.990683361437</v>
      </c>
      <c r="AT33" s="100">
        <v>0</v>
      </c>
      <c r="AU33" s="100">
        <v>0</v>
      </c>
      <c r="AV33" s="100">
        <v>4.7378970921211963</v>
      </c>
      <c r="AW33" s="100">
        <v>2245.763221665447</v>
      </c>
      <c r="AX33" s="100">
        <v>0</v>
      </c>
      <c r="AY33" s="100">
        <v>0</v>
      </c>
      <c r="AZ33" s="100">
        <v>2.1856264572219493</v>
      </c>
      <c r="BA33" s="100">
        <v>1035.986940723204</v>
      </c>
      <c r="BB33" s="100">
        <v>2.2727100113768861</v>
      </c>
      <c r="BC33" s="100">
        <v>1077.2645453926441</v>
      </c>
      <c r="BD33" s="100">
        <v>2.8054540451611296</v>
      </c>
      <c r="BE33" s="100">
        <v>1329.7852174063755</v>
      </c>
      <c r="BF33" s="100">
        <v>2.6888957072401607</v>
      </c>
      <c r="BG33" s="100">
        <v>1274.5365652318362</v>
      </c>
      <c r="BH33" s="100">
        <v>5.1138828985275984</v>
      </c>
      <c r="BI33" s="100">
        <v>2423.9804939020814</v>
      </c>
      <c r="BJ33" s="100">
        <v>0</v>
      </c>
      <c r="BK33" s="100">
        <v>0</v>
      </c>
      <c r="BL33" s="100">
        <v>5.5675958173443334</v>
      </c>
      <c r="BM33" s="100">
        <v>2639.040417421214</v>
      </c>
      <c r="BN33" s="100">
        <v>0</v>
      </c>
      <c r="BO33" s="100">
        <v>0</v>
      </c>
      <c r="BP33" s="100">
        <v>6.3846953305632281</v>
      </c>
      <c r="BQ33" s="100">
        <v>3026.3455866869699</v>
      </c>
      <c r="BR33" s="100">
        <v>0</v>
      </c>
      <c r="BS33" s="100">
        <v>0</v>
      </c>
      <c r="BT33" s="100">
        <v>4.8627870116126246</v>
      </c>
      <c r="BU33" s="100">
        <v>2304.9610435043842</v>
      </c>
      <c r="BV33" s="100">
        <v>0</v>
      </c>
      <c r="BW33" s="100">
        <v>0</v>
      </c>
      <c r="BX33" s="100">
        <v>4.8780648465533352</v>
      </c>
      <c r="BY33" s="100">
        <v>2312.202737266281</v>
      </c>
      <c r="BZ33" s="100">
        <v>0</v>
      </c>
      <c r="CA33" s="100">
        <v>0</v>
      </c>
      <c r="CB33" s="100">
        <v>5.9334154143172784</v>
      </c>
      <c r="CC33" s="100">
        <v>2812.43890638639</v>
      </c>
      <c r="CD33" s="100">
        <v>0</v>
      </c>
      <c r="CE33" s="100">
        <v>0</v>
      </c>
      <c r="CF33" s="100">
        <v>4.9804294034624448</v>
      </c>
      <c r="CG33" s="100">
        <v>2360.7235372411988</v>
      </c>
      <c r="CH33" s="100">
        <v>0</v>
      </c>
      <c r="CI33" s="100">
        <v>0</v>
      </c>
      <c r="CJ33" s="100">
        <v>5.3658713312086688</v>
      </c>
      <c r="CK33" s="100">
        <v>2543.423010992909</v>
      </c>
      <c r="CL33" s="100">
        <v>0</v>
      </c>
      <c r="CM33" s="100">
        <v>0</v>
      </c>
      <c r="CN33" s="100">
        <v>3.1031906283112156</v>
      </c>
      <c r="CO33" s="100">
        <v>1470.9123578195163</v>
      </c>
      <c r="CP33" s="100">
        <v>2.488206464068536</v>
      </c>
      <c r="CQ33" s="100">
        <v>1179.409863968486</v>
      </c>
      <c r="CR33" s="100">
        <v>0</v>
      </c>
      <c r="CS33" s="100">
        <v>0</v>
      </c>
      <c r="CT33" s="100">
        <v>6.3524086285123404</v>
      </c>
      <c r="CU33" s="100">
        <v>3011.0416899148495</v>
      </c>
    </row>
    <row r="34" spans="2:99">
      <c r="C34" s="99" t="s">
        <v>200</v>
      </c>
      <c r="D34" s="100">
        <v>10</v>
      </c>
      <c r="E34" s="100">
        <v>5484</v>
      </c>
      <c r="F34" s="100">
        <v>16</v>
      </c>
      <c r="G34" s="100">
        <v>8774.4</v>
      </c>
      <c r="H34" s="100">
        <v>13</v>
      </c>
      <c r="I34" s="100">
        <v>7129.2</v>
      </c>
      <c r="J34" s="100">
        <v>13</v>
      </c>
      <c r="K34" s="100">
        <v>7129.2</v>
      </c>
      <c r="L34" s="100">
        <v>15</v>
      </c>
      <c r="M34" s="100">
        <v>8226</v>
      </c>
      <c r="N34" s="100">
        <v>3.7890169167903167</v>
      </c>
      <c r="O34" s="100">
        <v>2077.8968771678096</v>
      </c>
      <c r="P34" s="100">
        <v>2.2526473707313102</v>
      </c>
      <c r="Q34" s="100">
        <v>1235.3518181090503</v>
      </c>
      <c r="R34" s="100">
        <v>0</v>
      </c>
      <c r="S34" s="100">
        <v>0</v>
      </c>
      <c r="T34" s="100">
        <v>3.3752504673465085</v>
      </c>
      <c r="U34" s="100">
        <v>1850.9873562928251</v>
      </c>
      <c r="V34" s="100">
        <v>2.0377972704749165</v>
      </c>
      <c r="W34" s="100">
        <v>1117.5280231284441</v>
      </c>
      <c r="X34" s="100">
        <v>2.6063810905767659</v>
      </c>
      <c r="Y34" s="100">
        <v>1429.3393900722983</v>
      </c>
      <c r="Z34" s="100">
        <v>2.7889786740108868</v>
      </c>
      <c r="AA34" s="100">
        <v>1529.4759048275703</v>
      </c>
      <c r="AB34" s="100">
        <v>5.4888090840800263</v>
      </c>
      <c r="AC34" s="100">
        <v>3010.0629017094861</v>
      </c>
      <c r="AD34" s="100">
        <v>0</v>
      </c>
      <c r="AE34" s="100">
        <v>0</v>
      </c>
      <c r="AF34" s="100">
        <v>2.5963893538106464</v>
      </c>
      <c r="AG34" s="100">
        <v>1423.8599216297584</v>
      </c>
      <c r="AH34" s="100">
        <v>2.2475422208826279</v>
      </c>
      <c r="AI34" s="100">
        <v>1232.552153932033</v>
      </c>
      <c r="AJ34" s="100">
        <v>4.7579154660963567</v>
      </c>
      <c r="AK34" s="100">
        <v>2609.2408416072421</v>
      </c>
      <c r="AL34" s="100">
        <v>0</v>
      </c>
      <c r="AM34" s="100">
        <v>0</v>
      </c>
      <c r="AN34" s="100">
        <v>2.6141100625092832</v>
      </c>
      <c r="AO34" s="100">
        <v>1433.5779582800908</v>
      </c>
      <c r="AP34" s="100">
        <v>0</v>
      </c>
      <c r="AQ34" s="100">
        <v>0</v>
      </c>
      <c r="AR34" s="100">
        <v>4.6328899501989351</v>
      </c>
      <c r="AS34" s="100">
        <v>2540.676848689096</v>
      </c>
      <c r="AT34" s="100">
        <v>0</v>
      </c>
      <c r="AU34" s="100">
        <v>0</v>
      </c>
      <c r="AV34" s="100">
        <v>4.3071791746556327</v>
      </c>
      <c r="AW34" s="100">
        <v>2362.057059381149</v>
      </c>
      <c r="AX34" s="100">
        <v>0</v>
      </c>
      <c r="AY34" s="100">
        <v>0</v>
      </c>
      <c r="AZ34" s="100">
        <v>1.9670638114997541</v>
      </c>
      <c r="BA34" s="100">
        <v>1078.737794226465</v>
      </c>
      <c r="BB34" s="100">
        <v>2.0661000103426237</v>
      </c>
      <c r="BC34" s="100">
        <v>1133.0492456718948</v>
      </c>
      <c r="BD34" s="100">
        <v>2.8054540451611296</v>
      </c>
      <c r="BE34" s="100">
        <v>1538.5109983663633</v>
      </c>
      <c r="BF34" s="100">
        <v>2.8470660429601704</v>
      </c>
      <c r="BG34" s="100">
        <v>1561.3310179593575</v>
      </c>
      <c r="BH34" s="100">
        <v>5.1138828985275984</v>
      </c>
      <c r="BI34" s="100">
        <v>2804.4533815525347</v>
      </c>
      <c r="BJ34" s="100">
        <v>0</v>
      </c>
      <c r="BK34" s="100">
        <v>0</v>
      </c>
      <c r="BL34" s="100">
        <v>5.5675958173443334</v>
      </c>
      <c r="BM34" s="100">
        <v>3053.2695462316324</v>
      </c>
      <c r="BN34" s="100">
        <v>0</v>
      </c>
      <c r="BO34" s="100">
        <v>0</v>
      </c>
      <c r="BP34" s="100">
        <v>5.7126221378723629</v>
      </c>
      <c r="BQ34" s="100">
        <v>3132.8019804092037</v>
      </c>
      <c r="BR34" s="100">
        <v>0</v>
      </c>
      <c r="BS34" s="100">
        <v>0</v>
      </c>
      <c r="BT34" s="100">
        <v>5.2368475509674424</v>
      </c>
      <c r="BU34" s="100">
        <v>2871.8871969505453</v>
      </c>
      <c r="BV34" s="100">
        <v>0</v>
      </c>
      <c r="BW34" s="100">
        <v>0</v>
      </c>
      <c r="BX34" s="100">
        <v>4.8780648465533352</v>
      </c>
      <c r="BY34" s="100">
        <v>2675.130761849849</v>
      </c>
      <c r="BZ34" s="100">
        <v>0</v>
      </c>
      <c r="CA34" s="100">
        <v>0</v>
      </c>
      <c r="CB34" s="100">
        <v>5.5096000275803299</v>
      </c>
      <c r="CC34" s="100">
        <v>3021.4646551250526</v>
      </c>
      <c r="CD34" s="100">
        <v>0</v>
      </c>
      <c r="CE34" s="100">
        <v>0</v>
      </c>
      <c r="CF34" s="100">
        <v>5.9765152841549343</v>
      </c>
      <c r="CG34" s="100">
        <v>3277.5209818305657</v>
      </c>
      <c r="CH34" s="100">
        <v>0</v>
      </c>
      <c r="CI34" s="100">
        <v>0</v>
      </c>
      <c r="CJ34" s="100">
        <v>4.9825948075509077</v>
      </c>
      <c r="CK34" s="100">
        <v>2732.4549924609178</v>
      </c>
      <c r="CL34" s="100">
        <v>0</v>
      </c>
      <c r="CM34" s="100">
        <v>0</v>
      </c>
      <c r="CN34" s="100">
        <v>3.4479895870124619</v>
      </c>
      <c r="CO34" s="100">
        <v>1890.8774895176341</v>
      </c>
      <c r="CP34" s="100">
        <v>2.488206464068536</v>
      </c>
      <c r="CQ34" s="100">
        <v>1364.5324248951852</v>
      </c>
      <c r="CR34" s="100">
        <v>0</v>
      </c>
      <c r="CS34" s="100">
        <v>0</v>
      </c>
      <c r="CT34" s="100">
        <v>6.0180713322748485</v>
      </c>
      <c r="CU34" s="100">
        <v>3300.3103186195267</v>
      </c>
    </row>
    <row r="35" spans="2:99">
      <c r="C35" s="99" t="s">
        <v>201</v>
      </c>
      <c r="D35" s="100">
        <v>11</v>
      </c>
      <c r="E35" s="100">
        <v>5530.7999999999993</v>
      </c>
      <c r="F35" s="100">
        <v>17</v>
      </c>
      <c r="G35" s="100">
        <v>8547.5999999999985</v>
      </c>
      <c r="H35" s="100">
        <v>12</v>
      </c>
      <c r="I35" s="100">
        <v>6033.5999999999985</v>
      </c>
      <c r="J35" s="100">
        <v>11</v>
      </c>
      <c r="K35" s="100">
        <v>5530.7999999999993</v>
      </c>
      <c r="L35" s="100">
        <v>15</v>
      </c>
      <c r="M35" s="100">
        <v>7541.9999999999982</v>
      </c>
      <c r="N35" s="100">
        <v>4.0416180445763379</v>
      </c>
      <c r="O35" s="100">
        <v>2032.1255528129823</v>
      </c>
      <c r="P35" s="100">
        <v>2.2526473707313102</v>
      </c>
      <c r="Q35" s="100">
        <v>1132.6310980037026</v>
      </c>
      <c r="R35" s="100">
        <v>0</v>
      </c>
      <c r="S35" s="100">
        <v>0</v>
      </c>
      <c r="T35" s="100">
        <v>3.5737946124845386</v>
      </c>
      <c r="U35" s="100">
        <v>1796.9039311572255</v>
      </c>
      <c r="V35" s="100">
        <v>2.2642191894165737</v>
      </c>
      <c r="W35" s="100">
        <v>1138.4494084386531</v>
      </c>
      <c r="X35" s="100">
        <v>2.78013982994855</v>
      </c>
      <c r="Y35" s="100">
        <v>1397.8543064981307</v>
      </c>
      <c r="Z35" s="100">
        <v>2.4608635358919586</v>
      </c>
      <c r="AA35" s="100">
        <v>1237.3221858464765</v>
      </c>
      <c r="AB35" s="100">
        <v>4.9898264400727514</v>
      </c>
      <c r="AC35" s="100">
        <v>2508.8847340685788</v>
      </c>
      <c r="AD35" s="100">
        <v>0</v>
      </c>
      <c r="AE35" s="100">
        <v>0</v>
      </c>
      <c r="AF35" s="100">
        <v>2.9673021186407387</v>
      </c>
      <c r="AG35" s="100">
        <v>1491.9595052525631</v>
      </c>
      <c r="AH35" s="100">
        <v>1.8729518507355229</v>
      </c>
      <c r="AI35" s="100">
        <v>941.7201905498207</v>
      </c>
      <c r="AJ35" s="100">
        <v>4.3614225105883273</v>
      </c>
      <c r="AK35" s="100">
        <v>2192.9232383238104</v>
      </c>
      <c r="AL35" s="100">
        <v>0</v>
      </c>
      <c r="AM35" s="100">
        <v>0</v>
      </c>
      <c r="AN35" s="100">
        <v>2.8319525677183903</v>
      </c>
      <c r="AO35" s="100">
        <v>1423.9057510488065</v>
      </c>
      <c r="AP35" s="100">
        <v>0</v>
      </c>
      <c r="AQ35" s="100">
        <v>0</v>
      </c>
      <c r="AR35" s="100">
        <v>4.2468157876823565</v>
      </c>
      <c r="AS35" s="100">
        <v>2135.2989780466883</v>
      </c>
      <c r="AT35" s="100">
        <v>0</v>
      </c>
      <c r="AU35" s="100">
        <v>0</v>
      </c>
      <c r="AV35" s="100">
        <v>5.1686150095867589</v>
      </c>
      <c r="AW35" s="100">
        <v>2598.7796268202219</v>
      </c>
      <c r="AX35" s="100">
        <v>0</v>
      </c>
      <c r="AY35" s="100">
        <v>0</v>
      </c>
      <c r="AZ35" s="100">
        <v>2.1856264572219493</v>
      </c>
      <c r="BA35" s="100">
        <v>1098.9329826911958</v>
      </c>
      <c r="BB35" s="100">
        <v>2.0661000103426237</v>
      </c>
      <c r="BC35" s="100">
        <v>1038.8350852002709</v>
      </c>
      <c r="BD35" s="100">
        <v>3.1795145845159474</v>
      </c>
      <c r="BE35" s="100">
        <v>1598.6599330946181</v>
      </c>
      <c r="BF35" s="100">
        <v>2.8470660429601704</v>
      </c>
      <c r="BG35" s="100">
        <v>1431.5048064003734</v>
      </c>
      <c r="BH35" s="100">
        <v>6.2097149482120839</v>
      </c>
      <c r="BI35" s="100">
        <v>3122.2446759610352</v>
      </c>
      <c r="BJ35" s="100">
        <v>0</v>
      </c>
      <c r="BK35" s="100">
        <v>0</v>
      </c>
      <c r="BL35" s="100">
        <v>5.9652812328689286</v>
      </c>
      <c r="BM35" s="100">
        <v>2999.3434038864966</v>
      </c>
      <c r="BN35" s="100">
        <v>0</v>
      </c>
      <c r="BO35" s="100">
        <v>0</v>
      </c>
      <c r="BP35" s="100">
        <v>6.0486587342177947</v>
      </c>
      <c r="BQ35" s="100">
        <v>3041.2656115647064</v>
      </c>
      <c r="BR35" s="100">
        <v>0</v>
      </c>
      <c r="BS35" s="100">
        <v>0</v>
      </c>
      <c r="BT35" s="100">
        <v>5.2368475509674424</v>
      </c>
      <c r="BU35" s="100">
        <v>2633.0869486264296</v>
      </c>
      <c r="BV35" s="100">
        <v>0</v>
      </c>
      <c r="BW35" s="100">
        <v>0</v>
      </c>
      <c r="BX35" s="100">
        <v>4.5296316432280967</v>
      </c>
      <c r="BY35" s="100">
        <v>2277.4987902150865</v>
      </c>
      <c r="BZ35" s="100">
        <v>0</v>
      </c>
      <c r="CA35" s="100">
        <v>0</v>
      </c>
      <c r="CB35" s="100">
        <v>5.9334154143172784</v>
      </c>
      <c r="CC35" s="100">
        <v>2983.3212703187269</v>
      </c>
      <c r="CD35" s="100">
        <v>0</v>
      </c>
      <c r="CE35" s="100">
        <v>0</v>
      </c>
      <c r="CF35" s="100">
        <v>5.9765152841549343</v>
      </c>
      <c r="CG35" s="100">
        <v>3004.9918848731004</v>
      </c>
      <c r="CH35" s="100">
        <v>0</v>
      </c>
      <c r="CI35" s="100">
        <v>0</v>
      </c>
      <c r="CJ35" s="100">
        <v>4.9825948075509077</v>
      </c>
      <c r="CK35" s="100">
        <v>2505.248669236596</v>
      </c>
      <c r="CL35" s="100">
        <v>0</v>
      </c>
      <c r="CM35" s="100">
        <v>0</v>
      </c>
      <c r="CN35" s="100">
        <v>3.4479895870124619</v>
      </c>
      <c r="CO35" s="100">
        <v>1733.6491643498655</v>
      </c>
      <c r="CP35" s="100">
        <v>2.6659354972162888</v>
      </c>
      <c r="CQ35" s="100">
        <v>1340.4323680003497</v>
      </c>
      <c r="CR35" s="100">
        <v>0</v>
      </c>
      <c r="CS35" s="100">
        <v>0</v>
      </c>
      <c r="CT35" s="100">
        <v>5.3493967397998654</v>
      </c>
      <c r="CU35" s="100">
        <v>2689.6766807713716</v>
      </c>
    </row>
    <row r="36" spans="2:99">
      <c r="C36" s="99" t="s">
        <v>202</v>
      </c>
      <c r="D36" s="100">
        <v>10</v>
      </c>
      <c r="E36" s="100">
        <v>7608</v>
      </c>
      <c r="F36" s="100">
        <v>17</v>
      </c>
      <c r="G36" s="100">
        <v>12933.599999999999</v>
      </c>
      <c r="H36" s="100">
        <v>11</v>
      </c>
      <c r="I36" s="100">
        <v>8368.7999999999993</v>
      </c>
      <c r="J36" s="100">
        <v>10</v>
      </c>
      <c r="K36" s="100">
        <v>7608</v>
      </c>
      <c r="L36" s="100">
        <v>14</v>
      </c>
      <c r="M36" s="100">
        <v>10651.199999999999</v>
      </c>
      <c r="N36" s="100">
        <v>4.0416180445763379</v>
      </c>
      <c r="O36" s="100">
        <v>3074.8630083136777</v>
      </c>
      <c r="P36" s="100">
        <v>2.0273826336581791</v>
      </c>
      <c r="Q36" s="100">
        <v>1542.4327076871425</v>
      </c>
      <c r="R36" s="100">
        <v>0</v>
      </c>
      <c r="S36" s="100">
        <v>0</v>
      </c>
      <c r="T36" s="100">
        <v>3.3752504673465085</v>
      </c>
      <c r="U36" s="100">
        <v>2567.8905555572237</v>
      </c>
      <c r="V36" s="100">
        <v>2.0377972704749165</v>
      </c>
      <c r="W36" s="100">
        <v>1550.3561633773163</v>
      </c>
      <c r="X36" s="100">
        <v>2.78013982994855</v>
      </c>
      <c r="Y36" s="100">
        <v>2115.1303826248568</v>
      </c>
      <c r="Z36" s="100">
        <v>2.2968059668324949</v>
      </c>
      <c r="AA36" s="100">
        <v>1747.4099795661621</v>
      </c>
      <c r="AB36" s="100">
        <v>4.9898264400727514</v>
      </c>
      <c r="AC36" s="100">
        <v>3796.2599556073492</v>
      </c>
      <c r="AD36" s="100">
        <v>0</v>
      </c>
      <c r="AE36" s="100">
        <v>0</v>
      </c>
      <c r="AF36" s="100">
        <v>2.4109329713956003</v>
      </c>
      <c r="AG36" s="100">
        <v>1834.2378046377726</v>
      </c>
      <c r="AH36" s="100">
        <v>2.0602470358090752</v>
      </c>
      <c r="AI36" s="100">
        <v>1567.4359448435443</v>
      </c>
      <c r="AJ36" s="100">
        <v>3.9649295550802974</v>
      </c>
      <c r="AK36" s="100">
        <v>3016.51840550509</v>
      </c>
      <c r="AL36" s="100">
        <v>0</v>
      </c>
      <c r="AM36" s="100">
        <v>0</v>
      </c>
      <c r="AN36" s="100">
        <v>2.8319525677183903</v>
      </c>
      <c r="AO36" s="100">
        <v>2154.5495135201513</v>
      </c>
      <c r="AP36" s="100">
        <v>0</v>
      </c>
      <c r="AQ36" s="100">
        <v>0</v>
      </c>
      <c r="AR36" s="100">
        <v>4.2468157876823565</v>
      </c>
      <c r="AS36" s="100">
        <v>3230.9774512687368</v>
      </c>
      <c r="AT36" s="100">
        <v>0</v>
      </c>
      <c r="AU36" s="100">
        <v>0</v>
      </c>
      <c r="AV36" s="100">
        <v>4.3071791746556327</v>
      </c>
      <c r="AW36" s="100">
        <v>3276.9019160780053</v>
      </c>
      <c r="AX36" s="100">
        <v>0</v>
      </c>
      <c r="AY36" s="100">
        <v>0</v>
      </c>
      <c r="AZ36" s="100">
        <v>2.1856264572219493</v>
      </c>
      <c r="BA36" s="100">
        <v>1662.8246086544589</v>
      </c>
      <c r="BB36" s="100">
        <v>2.0661000103426237</v>
      </c>
      <c r="BC36" s="100">
        <v>1571.888887868668</v>
      </c>
      <c r="BD36" s="100">
        <v>2.8054540451611296</v>
      </c>
      <c r="BE36" s="100">
        <v>2134.3894375585874</v>
      </c>
      <c r="BF36" s="100">
        <v>2.6888957072401607</v>
      </c>
      <c r="BG36" s="100">
        <v>2045.7118540683141</v>
      </c>
      <c r="BH36" s="100">
        <v>5.4791602484224269</v>
      </c>
      <c r="BI36" s="100">
        <v>4168.5451169997823</v>
      </c>
      <c r="BJ36" s="100">
        <v>0</v>
      </c>
      <c r="BK36" s="100">
        <v>0</v>
      </c>
      <c r="BL36" s="100">
        <v>6.3629666483935239</v>
      </c>
      <c r="BM36" s="100">
        <v>4840.9450260977928</v>
      </c>
      <c r="BN36" s="100">
        <v>0</v>
      </c>
      <c r="BO36" s="100">
        <v>0</v>
      </c>
      <c r="BP36" s="100">
        <v>6.0486587342177947</v>
      </c>
      <c r="BQ36" s="100">
        <v>4601.8195649928975</v>
      </c>
      <c r="BR36" s="100">
        <v>0</v>
      </c>
      <c r="BS36" s="100">
        <v>0</v>
      </c>
      <c r="BT36" s="100">
        <v>4.8627870116126246</v>
      </c>
      <c r="BU36" s="100">
        <v>3699.6083584348844</v>
      </c>
      <c r="BV36" s="100">
        <v>0</v>
      </c>
      <c r="BW36" s="100">
        <v>0</v>
      </c>
      <c r="BX36" s="100">
        <v>4.8780648465533352</v>
      </c>
      <c r="BY36" s="100">
        <v>3711.231735257777</v>
      </c>
      <c r="BZ36" s="100">
        <v>0</v>
      </c>
      <c r="CA36" s="100">
        <v>0</v>
      </c>
      <c r="CB36" s="100">
        <v>5.5096000275803299</v>
      </c>
      <c r="CC36" s="100">
        <v>4191.7037009831147</v>
      </c>
      <c r="CD36" s="100">
        <v>0</v>
      </c>
      <c r="CE36" s="100">
        <v>0</v>
      </c>
      <c r="CF36" s="100">
        <v>5.47847234380869</v>
      </c>
      <c r="CG36" s="100">
        <v>4168.021759169651</v>
      </c>
      <c r="CH36" s="100">
        <v>0</v>
      </c>
      <c r="CI36" s="100">
        <v>0</v>
      </c>
      <c r="CJ36" s="100">
        <v>4.5993182838931448</v>
      </c>
      <c r="CK36" s="100">
        <v>3499.1613503859044</v>
      </c>
      <c r="CL36" s="100">
        <v>0</v>
      </c>
      <c r="CM36" s="100">
        <v>0</v>
      </c>
      <c r="CN36" s="100">
        <v>3.2755901076618388</v>
      </c>
      <c r="CO36" s="100">
        <v>2492.0689539091268</v>
      </c>
      <c r="CP36" s="100">
        <v>2.488206464068536</v>
      </c>
      <c r="CQ36" s="100">
        <v>1893.027477863342</v>
      </c>
      <c r="CR36" s="100">
        <v>0</v>
      </c>
      <c r="CS36" s="100">
        <v>0</v>
      </c>
      <c r="CT36" s="100">
        <v>5.3493967397998654</v>
      </c>
      <c r="CU36" s="100">
        <v>4069.8210396397371</v>
      </c>
    </row>
    <row r="37" spans="2:99">
      <c r="B37" s="99" t="s">
        <v>128</v>
      </c>
      <c r="C37" s="99" t="s">
        <v>203</v>
      </c>
      <c r="D37" s="100">
        <v>19</v>
      </c>
      <c r="E37" s="100">
        <v>16347.6</v>
      </c>
      <c r="F37" s="100">
        <v>9</v>
      </c>
      <c r="G37" s="100">
        <v>7743.5999999999995</v>
      </c>
      <c r="H37" s="100">
        <v>15</v>
      </c>
      <c r="I37" s="100">
        <v>12906</v>
      </c>
      <c r="J37" s="100">
        <v>12</v>
      </c>
      <c r="K37" s="100">
        <v>10324.799999999999</v>
      </c>
      <c r="L37" s="100">
        <v>16</v>
      </c>
      <c r="M37" s="100">
        <v>13766.4</v>
      </c>
      <c r="N37" s="100">
        <v>4.7994214279344014</v>
      </c>
      <c r="O37" s="100">
        <v>4129.422196594759</v>
      </c>
      <c r="P37" s="100">
        <v>2.7031768448775724</v>
      </c>
      <c r="Q37" s="100">
        <v>2325.8133573326631</v>
      </c>
      <c r="R37" s="100">
        <v>0</v>
      </c>
      <c r="S37" s="100">
        <v>0</v>
      </c>
      <c r="T37" s="100">
        <v>1.9854414513802989</v>
      </c>
      <c r="U37" s="100">
        <v>1708.2738247676091</v>
      </c>
      <c r="V37" s="100">
        <v>3.3963287841248606</v>
      </c>
      <c r="W37" s="100">
        <v>2922.2012858610301</v>
      </c>
      <c r="X37" s="100">
        <v>3.3014160480639032</v>
      </c>
      <c r="Y37" s="100">
        <v>2840.5383677541822</v>
      </c>
      <c r="Z37" s="100">
        <v>2.9530362430703505</v>
      </c>
      <c r="AA37" s="100">
        <v>2540.7923835377296</v>
      </c>
      <c r="AB37" s="100">
        <v>4.4908437960654766</v>
      </c>
      <c r="AC37" s="100">
        <v>3863.922002134736</v>
      </c>
      <c r="AD37" s="100">
        <v>0</v>
      </c>
      <c r="AE37" s="100">
        <v>0</v>
      </c>
      <c r="AF37" s="100">
        <v>2.7818457362256925</v>
      </c>
      <c r="AG37" s="100">
        <v>2393.5000714485859</v>
      </c>
      <c r="AH37" s="100">
        <v>2.2475422208826279</v>
      </c>
      <c r="AI37" s="100">
        <v>1933.785326847413</v>
      </c>
      <c r="AJ37" s="100">
        <v>4.7579154660963567</v>
      </c>
      <c r="AK37" s="100">
        <v>4093.7104670293052</v>
      </c>
      <c r="AL37" s="100">
        <v>0</v>
      </c>
      <c r="AM37" s="100">
        <v>0</v>
      </c>
      <c r="AN37" s="100">
        <v>2.8319525677183903</v>
      </c>
      <c r="AO37" s="100">
        <v>2436.6119892649031</v>
      </c>
      <c r="AP37" s="100">
        <v>0</v>
      </c>
      <c r="AQ37" s="100">
        <v>0</v>
      </c>
      <c r="AR37" s="100">
        <v>6.9493349252984018</v>
      </c>
      <c r="AS37" s="100">
        <v>5979.207769726745</v>
      </c>
      <c r="AT37" s="100">
        <v>0</v>
      </c>
      <c r="AU37" s="100">
        <v>0</v>
      </c>
      <c r="AV37" s="100">
        <v>6.4607687619834486</v>
      </c>
      <c r="AW37" s="100">
        <v>5558.8454428105588</v>
      </c>
      <c r="AX37" s="100">
        <v>0</v>
      </c>
      <c r="AY37" s="100">
        <v>0</v>
      </c>
      <c r="AZ37" s="100">
        <v>3.4970023315551182</v>
      </c>
      <c r="BA37" s="100">
        <v>3008.8208060700235</v>
      </c>
      <c r="BB37" s="100">
        <v>3.7189800186167226</v>
      </c>
      <c r="BC37" s="100">
        <v>3199.8104080178282</v>
      </c>
      <c r="BD37" s="100">
        <v>2.4313935058063123</v>
      </c>
      <c r="BE37" s="100">
        <v>2091.9709723957512</v>
      </c>
      <c r="BF37" s="100">
        <v>2.2143847000801324</v>
      </c>
      <c r="BG37" s="100">
        <v>1905.2565959489459</v>
      </c>
      <c r="BH37" s="100">
        <v>4.3833281987379422</v>
      </c>
      <c r="BI37" s="100">
        <v>3771.4155821941254</v>
      </c>
      <c r="BJ37" s="100">
        <v>0</v>
      </c>
      <c r="BK37" s="100">
        <v>0</v>
      </c>
      <c r="BL37" s="100">
        <v>5.1699104018197382</v>
      </c>
      <c r="BM37" s="100">
        <v>4448.190909725703</v>
      </c>
      <c r="BN37" s="100">
        <v>0</v>
      </c>
      <c r="BO37" s="100">
        <v>0</v>
      </c>
      <c r="BP37" s="100">
        <v>7.3928051195995277</v>
      </c>
      <c r="BQ37" s="100">
        <v>6360.7695249034332</v>
      </c>
      <c r="BR37" s="100">
        <v>0</v>
      </c>
      <c r="BS37" s="100">
        <v>0</v>
      </c>
      <c r="BT37" s="100">
        <v>6.3590291690318947</v>
      </c>
      <c r="BU37" s="100">
        <v>5471.3086970350423</v>
      </c>
      <c r="BV37" s="100">
        <v>0</v>
      </c>
      <c r="BW37" s="100">
        <v>0</v>
      </c>
      <c r="BX37" s="100">
        <v>6.9686640665047648</v>
      </c>
      <c r="BY37" s="100">
        <v>5995.8385628206997</v>
      </c>
      <c r="BZ37" s="100">
        <v>0</v>
      </c>
      <c r="CA37" s="100">
        <v>0</v>
      </c>
      <c r="CB37" s="100">
        <v>4.6619692541064328</v>
      </c>
      <c r="CC37" s="100">
        <v>4011.1583462331746</v>
      </c>
      <c r="CD37" s="100">
        <v>0</v>
      </c>
      <c r="CE37" s="100">
        <v>0</v>
      </c>
      <c r="CF37" s="100">
        <v>4.9804294034624448</v>
      </c>
      <c r="CG37" s="100">
        <v>4285.1614587390877</v>
      </c>
      <c r="CH37" s="100">
        <v>0</v>
      </c>
      <c r="CI37" s="100">
        <v>0</v>
      </c>
      <c r="CJ37" s="100">
        <v>5.3658713312086688</v>
      </c>
      <c r="CK37" s="100">
        <v>4616.7956933719388</v>
      </c>
      <c r="CL37" s="100">
        <v>0</v>
      </c>
      <c r="CM37" s="100">
        <v>0</v>
      </c>
      <c r="CN37" s="100">
        <v>2.2411932315581002</v>
      </c>
      <c r="CO37" s="100">
        <v>1928.3226564325894</v>
      </c>
      <c r="CP37" s="100">
        <v>2.1327483977730308</v>
      </c>
      <c r="CQ37" s="100">
        <v>1835.0167214439157</v>
      </c>
      <c r="CR37" s="100">
        <v>0</v>
      </c>
      <c r="CS37" s="100">
        <v>0</v>
      </c>
      <c r="CT37" s="100">
        <v>5.0150594435623734</v>
      </c>
      <c r="CU37" s="100">
        <v>4314.9571452410664</v>
      </c>
    </row>
    <row r="38" spans="2:99">
      <c r="C38" s="99" t="s">
        <v>204</v>
      </c>
      <c r="D38" s="100">
        <v>17</v>
      </c>
      <c r="E38" s="100">
        <v>21114</v>
      </c>
      <c r="F38" s="100">
        <v>11</v>
      </c>
      <c r="G38" s="100">
        <v>13662</v>
      </c>
      <c r="H38" s="100">
        <v>16</v>
      </c>
      <c r="I38" s="100">
        <v>19872</v>
      </c>
      <c r="J38" s="100">
        <v>11</v>
      </c>
      <c r="K38" s="100">
        <v>13662</v>
      </c>
      <c r="L38" s="100">
        <v>15</v>
      </c>
      <c r="M38" s="100">
        <v>18630</v>
      </c>
      <c r="N38" s="100">
        <v>4.0416180445763379</v>
      </c>
      <c r="O38" s="100">
        <v>5019.6896113638113</v>
      </c>
      <c r="P38" s="100">
        <v>2.4779121078044413</v>
      </c>
      <c r="Q38" s="100">
        <v>3077.5668378931159</v>
      </c>
      <c r="R38" s="100">
        <v>0</v>
      </c>
      <c r="S38" s="100">
        <v>0</v>
      </c>
      <c r="T38" s="100">
        <v>1.9854414513802989</v>
      </c>
      <c r="U38" s="100">
        <v>2465.9182826143315</v>
      </c>
      <c r="V38" s="100">
        <v>3.6227507030665183</v>
      </c>
      <c r="W38" s="100">
        <v>4499.4563732086153</v>
      </c>
      <c r="X38" s="100">
        <v>3.3014160480639032</v>
      </c>
      <c r="Y38" s="100">
        <v>4100.3587316953681</v>
      </c>
      <c r="Z38" s="100">
        <v>3.445208950248742</v>
      </c>
      <c r="AA38" s="100">
        <v>4278.9495162089379</v>
      </c>
      <c r="AB38" s="100">
        <v>4.4908437960654766</v>
      </c>
      <c r="AC38" s="100">
        <v>5577.6279947133216</v>
      </c>
      <c r="AD38" s="100">
        <v>0</v>
      </c>
      <c r="AE38" s="100">
        <v>0</v>
      </c>
      <c r="AF38" s="100">
        <v>2.7818457362256925</v>
      </c>
      <c r="AG38" s="100">
        <v>3455.0524043923101</v>
      </c>
      <c r="AH38" s="100">
        <v>2.4348374059561797</v>
      </c>
      <c r="AI38" s="100">
        <v>3024.0680581975753</v>
      </c>
      <c r="AJ38" s="100">
        <v>5.1544084216043862</v>
      </c>
      <c r="AK38" s="100">
        <v>6401.7752596326472</v>
      </c>
      <c r="AL38" s="100">
        <v>0</v>
      </c>
      <c r="AM38" s="100">
        <v>0</v>
      </c>
      <c r="AN38" s="100">
        <v>2.8319525677183903</v>
      </c>
      <c r="AO38" s="100">
        <v>3517.2850891062408</v>
      </c>
      <c r="AP38" s="100">
        <v>0</v>
      </c>
      <c r="AQ38" s="100">
        <v>0</v>
      </c>
      <c r="AR38" s="100">
        <v>6.1771866002652454</v>
      </c>
      <c r="AS38" s="100">
        <v>7672.0657575294344</v>
      </c>
      <c r="AT38" s="100">
        <v>0</v>
      </c>
      <c r="AU38" s="100">
        <v>0</v>
      </c>
      <c r="AV38" s="100">
        <v>5.5993329270523216</v>
      </c>
      <c r="AW38" s="100">
        <v>6954.3714953989829</v>
      </c>
      <c r="AX38" s="100">
        <v>0</v>
      </c>
      <c r="AY38" s="100">
        <v>0</v>
      </c>
      <c r="AZ38" s="100">
        <v>3.2784396858329234</v>
      </c>
      <c r="BA38" s="100">
        <v>4071.822089804491</v>
      </c>
      <c r="BB38" s="100">
        <v>3.7189800186167226</v>
      </c>
      <c r="BC38" s="100">
        <v>4618.9731831219697</v>
      </c>
      <c r="BD38" s="100">
        <v>2.2443632361289039</v>
      </c>
      <c r="BE38" s="100">
        <v>2787.4991392720985</v>
      </c>
      <c r="BF38" s="100">
        <v>2.3725550358001422</v>
      </c>
      <c r="BG38" s="100">
        <v>2946.7133544637763</v>
      </c>
      <c r="BH38" s="100">
        <v>4.3833281987379422</v>
      </c>
      <c r="BI38" s="100">
        <v>5444.0936228325245</v>
      </c>
      <c r="BJ38" s="100">
        <v>0</v>
      </c>
      <c r="BK38" s="100">
        <v>0</v>
      </c>
      <c r="BL38" s="100">
        <v>4.3745395707705468</v>
      </c>
      <c r="BM38" s="100">
        <v>5433.1781468970194</v>
      </c>
      <c r="BN38" s="100">
        <v>0</v>
      </c>
      <c r="BO38" s="100">
        <v>0</v>
      </c>
      <c r="BP38" s="100">
        <v>6.0486587342177947</v>
      </c>
      <c r="BQ38" s="100">
        <v>7512.4341478985007</v>
      </c>
      <c r="BR38" s="100">
        <v>0</v>
      </c>
      <c r="BS38" s="100">
        <v>0</v>
      </c>
      <c r="BT38" s="100">
        <v>6.3590291690318947</v>
      </c>
      <c r="BU38" s="100">
        <v>7897.9142279376128</v>
      </c>
      <c r="BV38" s="100">
        <v>0</v>
      </c>
      <c r="BW38" s="100">
        <v>0</v>
      </c>
      <c r="BX38" s="100">
        <v>6.9686640665047648</v>
      </c>
      <c r="BY38" s="100">
        <v>8655.0807705989173</v>
      </c>
      <c r="BZ38" s="100">
        <v>0</v>
      </c>
      <c r="CA38" s="100">
        <v>0</v>
      </c>
      <c r="CB38" s="100">
        <v>4.6619692541064328</v>
      </c>
      <c r="CC38" s="100">
        <v>5790.1658136001897</v>
      </c>
      <c r="CD38" s="100">
        <v>0</v>
      </c>
      <c r="CE38" s="100">
        <v>0</v>
      </c>
      <c r="CF38" s="100">
        <v>5.47847234380869</v>
      </c>
      <c r="CG38" s="100">
        <v>6804.2626510103928</v>
      </c>
      <c r="CH38" s="100">
        <v>0</v>
      </c>
      <c r="CI38" s="100">
        <v>0</v>
      </c>
      <c r="CJ38" s="100">
        <v>5.3658713312086688</v>
      </c>
      <c r="CK38" s="100">
        <v>6664.4121933611668</v>
      </c>
      <c r="CL38" s="100">
        <v>0</v>
      </c>
      <c r="CM38" s="100">
        <v>0</v>
      </c>
      <c r="CN38" s="100">
        <v>2.0687937522074775</v>
      </c>
      <c r="CO38" s="100">
        <v>2569.4418402416873</v>
      </c>
      <c r="CP38" s="100">
        <v>2.3104774309207832</v>
      </c>
      <c r="CQ38" s="100">
        <v>2869.6129692036129</v>
      </c>
      <c r="CR38" s="100">
        <v>0</v>
      </c>
      <c r="CS38" s="100">
        <v>0</v>
      </c>
      <c r="CT38" s="100">
        <v>5.0150594435623734</v>
      </c>
      <c r="CU38" s="100">
        <v>6228.7038289044676</v>
      </c>
    </row>
    <row r="39" spans="2:99">
      <c r="C39" s="99" t="s">
        <v>205</v>
      </c>
      <c r="D39" s="100">
        <v>17</v>
      </c>
      <c r="E39" s="100">
        <v>24194.400000000001</v>
      </c>
      <c r="F39" s="100">
        <v>10</v>
      </c>
      <c r="G39" s="100">
        <v>14232</v>
      </c>
      <c r="H39" s="100">
        <v>16</v>
      </c>
      <c r="I39" s="100">
        <v>22771.200000000001</v>
      </c>
      <c r="J39" s="100">
        <v>12</v>
      </c>
      <c r="K39" s="100">
        <v>17078.400000000001</v>
      </c>
      <c r="L39" s="100">
        <v>17</v>
      </c>
      <c r="M39" s="100">
        <v>24194.400000000001</v>
      </c>
      <c r="N39" s="100">
        <v>4.0416180445763379</v>
      </c>
      <c r="O39" s="100">
        <v>5752.0308010410445</v>
      </c>
      <c r="P39" s="100">
        <v>2.4779121078044413</v>
      </c>
      <c r="Q39" s="100">
        <v>3526.564511827281</v>
      </c>
      <c r="R39" s="100">
        <v>0</v>
      </c>
      <c r="S39" s="100">
        <v>0</v>
      </c>
      <c r="T39" s="100">
        <v>1.7868973062422693</v>
      </c>
      <c r="U39" s="100">
        <v>2543.1122462439976</v>
      </c>
      <c r="V39" s="100">
        <v>3.6227507030665183</v>
      </c>
      <c r="W39" s="100">
        <v>5155.8988006042691</v>
      </c>
      <c r="X39" s="100">
        <v>3.4751747874356873</v>
      </c>
      <c r="Y39" s="100">
        <v>4945.8687574784699</v>
      </c>
      <c r="Z39" s="100">
        <v>3.1170938121298146</v>
      </c>
      <c r="AA39" s="100">
        <v>4436.2479134231526</v>
      </c>
      <c r="AB39" s="100">
        <v>4.9898264400727514</v>
      </c>
      <c r="AC39" s="100">
        <v>7101.5209895115404</v>
      </c>
      <c r="AD39" s="100">
        <v>0</v>
      </c>
      <c r="AE39" s="100">
        <v>0</v>
      </c>
      <c r="AF39" s="100">
        <v>2.7818457362256925</v>
      </c>
      <c r="AG39" s="100">
        <v>3959.1228517964059</v>
      </c>
      <c r="AH39" s="100">
        <v>2.2475422208826279</v>
      </c>
      <c r="AI39" s="100">
        <v>3198.7020887601561</v>
      </c>
      <c r="AJ39" s="100">
        <v>5.1544084216043862</v>
      </c>
      <c r="AK39" s="100">
        <v>7335.7540656273623</v>
      </c>
      <c r="AL39" s="100">
        <v>0</v>
      </c>
      <c r="AM39" s="100">
        <v>0</v>
      </c>
      <c r="AN39" s="100">
        <v>2.6141100625092832</v>
      </c>
      <c r="AO39" s="100">
        <v>3720.4014409632118</v>
      </c>
      <c r="AP39" s="100">
        <v>0</v>
      </c>
      <c r="AQ39" s="100">
        <v>0</v>
      </c>
      <c r="AR39" s="100">
        <v>6.5632607627818231</v>
      </c>
      <c r="AS39" s="100">
        <v>9340.8327175910908</v>
      </c>
      <c r="AT39" s="100">
        <v>0</v>
      </c>
      <c r="AU39" s="100">
        <v>0</v>
      </c>
      <c r="AV39" s="100">
        <v>6.4607687619834486</v>
      </c>
      <c r="AW39" s="100">
        <v>9194.9661020548447</v>
      </c>
      <c r="AX39" s="100">
        <v>0</v>
      </c>
      <c r="AY39" s="100">
        <v>0</v>
      </c>
      <c r="AZ39" s="100">
        <v>3.4970023315551182</v>
      </c>
      <c r="BA39" s="100">
        <v>4976.9337182692443</v>
      </c>
      <c r="BB39" s="100">
        <v>3.925590019650985</v>
      </c>
      <c r="BC39" s="100">
        <v>5586.8997159672817</v>
      </c>
      <c r="BD39" s="100">
        <v>2.2443632361289039</v>
      </c>
      <c r="BE39" s="100">
        <v>3194.177757658656</v>
      </c>
      <c r="BF39" s="100">
        <v>2.2143847000801324</v>
      </c>
      <c r="BG39" s="100">
        <v>3151.5123051540445</v>
      </c>
      <c r="BH39" s="100">
        <v>4.0180508488431137</v>
      </c>
      <c r="BI39" s="100">
        <v>5718.4899680735198</v>
      </c>
      <c r="BJ39" s="100">
        <v>0</v>
      </c>
      <c r="BK39" s="100">
        <v>0</v>
      </c>
      <c r="BL39" s="100">
        <v>4.7722249862951429</v>
      </c>
      <c r="BM39" s="100">
        <v>6791.8306004952474</v>
      </c>
      <c r="BN39" s="100">
        <v>0</v>
      </c>
      <c r="BO39" s="100">
        <v>0</v>
      </c>
      <c r="BP39" s="100">
        <v>6.7207319269086616</v>
      </c>
      <c r="BQ39" s="100">
        <v>9564.9456783764072</v>
      </c>
      <c r="BR39" s="100">
        <v>0</v>
      </c>
      <c r="BS39" s="100">
        <v>0</v>
      </c>
      <c r="BT39" s="100">
        <v>5.984968629677077</v>
      </c>
      <c r="BU39" s="100">
        <v>8517.807353756416</v>
      </c>
      <c r="BV39" s="100">
        <v>0</v>
      </c>
      <c r="BW39" s="100">
        <v>0</v>
      </c>
      <c r="BX39" s="100">
        <v>6.9686640665047648</v>
      </c>
      <c r="BY39" s="100">
        <v>9917.8026994495813</v>
      </c>
      <c r="BZ39" s="100">
        <v>0</v>
      </c>
      <c r="CA39" s="100">
        <v>0</v>
      </c>
      <c r="CB39" s="100">
        <v>5.0857846408433813</v>
      </c>
      <c r="CC39" s="100">
        <v>7238.0887008483005</v>
      </c>
      <c r="CD39" s="100">
        <v>0</v>
      </c>
      <c r="CE39" s="100">
        <v>0</v>
      </c>
      <c r="CF39" s="100">
        <v>5.47847234380869</v>
      </c>
      <c r="CG39" s="100">
        <v>7796.9618397085278</v>
      </c>
      <c r="CH39" s="100">
        <v>0</v>
      </c>
      <c r="CI39" s="100">
        <v>0</v>
      </c>
      <c r="CJ39" s="100">
        <v>5.7491478548664308</v>
      </c>
      <c r="CK39" s="100">
        <v>8182.1872270459044</v>
      </c>
      <c r="CL39" s="100">
        <v>0</v>
      </c>
      <c r="CM39" s="100">
        <v>0</v>
      </c>
      <c r="CN39" s="100">
        <v>1.8963942728568539</v>
      </c>
      <c r="CO39" s="100">
        <v>2698.9483291298748</v>
      </c>
      <c r="CP39" s="100">
        <v>2.3104774309207832</v>
      </c>
      <c r="CQ39" s="100">
        <v>3288.2714796864589</v>
      </c>
      <c r="CR39" s="100">
        <v>0</v>
      </c>
      <c r="CS39" s="100">
        <v>0</v>
      </c>
      <c r="CT39" s="100">
        <v>5.0150594435623734</v>
      </c>
      <c r="CU39" s="100">
        <v>7137.4326000779702</v>
      </c>
    </row>
    <row r="40" spans="2:99">
      <c r="C40" s="99" t="s">
        <v>206</v>
      </c>
      <c r="D40" s="100">
        <v>17</v>
      </c>
      <c r="E40" s="100">
        <v>12321.599999999999</v>
      </c>
      <c r="F40" s="100">
        <v>10</v>
      </c>
      <c r="G40" s="100">
        <v>7248</v>
      </c>
      <c r="H40" s="100">
        <v>18</v>
      </c>
      <c r="I40" s="100">
        <v>13046.4</v>
      </c>
      <c r="J40" s="100">
        <v>12</v>
      </c>
      <c r="K40" s="100">
        <v>8697.5999999999985</v>
      </c>
      <c r="L40" s="100">
        <v>16</v>
      </c>
      <c r="M40" s="100">
        <v>11596.8</v>
      </c>
      <c r="N40" s="100">
        <v>4.7994214279344014</v>
      </c>
      <c r="O40" s="100">
        <v>3478.6206509668541</v>
      </c>
      <c r="P40" s="100">
        <v>2.4779121078044413</v>
      </c>
      <c r="Q40" s="100">
        <v>1795.9906957366588</v>
      </c>
      <c r="R40" s="100">
        <v>0</v>
      </c>
      <c r="S40" s="100">
        <v>0</v>
      </c>
      <c r="T40" s="100">
        <v>1.9854414513802989</v>
      </c>
      <c r="U40" s="100">
        <v>1439.0479639604405</v>
      </c>
      <c r="V40" s="100">
        <v>3.6227507030665183</v>
      </c>
      <c r="W40" s="100">
        <v>2625.7697095826124</v>
      </c>
      <c r="X40" s="100">
        <v>3.3014160480639032</v>
      </c>
      <c r="Y40" s="100">
        <v>2392.8663516367169</v>
      </c>
      <c r="Z40" s="100">
        <v>3.2811513811892787</v>
      </c>
      <c r="AA40" s="100">
        <v>2378.1785210859889</v>
      </c>
      <c r="AB40" s="100">
        <v>4.4908437960654766</v>
      </c>
      <c r="AC40" s="100">
        <v>3254.9635833882571</v>
      </c>
      <c r="AD40" s="100">
        <v>0</v>
      </c>
      <c r="AE40" s="100">
        <v>0</v>
      </c>
      <c r="AF40" s="100">
        <v>2.9673021186407387</v>
      </c>
      <c r="AG40" s="100">
        <v>2150.7005755908071</v>
      </c>
      <c r="AH40" s="100">
        <v>2.2475422208826279</v>
      </c>
      <c r="AI40" s="100">
        <v>1629.0186016957286</v>
      </c>
      <c r="AJ40" s="100">
        <v>4.7579154660963567</v>
      </c>
      <c r="AK40" s="100">
        <v>3448.5371298266391</v>
      </c>
      <c r="AL40" s="100">
        <v>0</v>
      </c>
      <c r="AM40" s="100">
        <v>0</v>
      </c>
      <c r="AN40" s="100">
        <v>2.8319525677183903</v>
      </c>
      <c r="AO40" s="100">
        <v>2052.5992210822892</v>
      </c>
      <c r="AP40" s="100">
        <v>0</v>
      </c>
      <c r="AQ40" s="100">
        <v>0</v>
      </c>
      <c r="AR40" s="100">
        <v>7.3354090878149796</v>
      </c>
      <c r="AS40" s="100">
        <v>5316.7045068482967</v>
      </c>
      <c r="AT40" s="100">
        <v>0</v>
      </c>
      <c r="AU40" s="100">
        <v>0</v>
      </c>
      <c r="AV40" s="100">
        <v>6.4607687619834486</v>
      </c>
      <c r="AW40" s="100">
        <v>4682.7651986856035</v>
      </c>
      <c r="AX40" s="100">
        <v>0</v>
      </c>
      <c r="AY40" s="100">
        <v>0</v>
      </c>
      <c r="AZ40" s="100">
        <v>3.9341276229995081</v>
      </c>
      <c r="BA40" s="100">
        <v>2851.4557011500433</v>
      </c>
      <c r="BB40" s="100">
        <v>3.7189800186167226</v>
      </c>
      <c r="BC40" s="100">
        <v>2695.5167174934004</v>
      </c>
      <c r="BD40" s="100">
        <v>2.2443632361289039</v>
      </c>
      <c r="BE40" s="100">
        <v>1626.7144735462293</v>
      </c>
      <c r="BF40" s="100">
        <v>2.3725550358001422</v>
      </c>
      <c r="BG40" s="100">
        <v>1719.627889947943</v>
      </c>
      <c r="BH40" s="100">
        <v>4.7486055486327698</v>
      </c>
      <c r="BI40" s="100">
        <v>3441.7893016490316</v>
      </c>
      <c r="BJ40" s="100">
        <v>0</v>
      </c>
      <c r="BK40" s="100">
        <v>0</v>
      </c>
      <c r="BL40" s="100">
        <v>5.1699104018197382</v>
      </c>
      <c r="BM40" s="100">
        <v>3747.1510592389459</v>
      </c>
      <c r="BN40" s="100">
        <v>0</v>
      </c>
      <c r="BO40" s="100">
        <v>0</v>
      </c>
      <c r="BP40" s="100">
        <v>6.3846953305632281</v>
      </c>
      <c r="BQ40" s="100">
        <v>4627.6271755922271</v>
      </c>
      <c r="BR40" s="100">
        <v>0</v>
      </c>
      <c r="BS40" s="100">
        <v>0</v>
      </c>
      <c r="BT40" s="100">
        <v>6.3590291690318947</v>
      </c>
      <c r="BU40" s="100">
        <v>4609.0243417143174</v>
      </c>
      <c r="BV40" s="100">
        <v>0</v>
      </c>
      <c r="BW40" s="100">
        <v>0</v>
      </c>
      <c r="BX40" s="100">
        <v>6.6202308631795264</v>
      </c>
      <c r="BY40" s="100">
        <v>4798.3433296325202</v>
      </c>
      <c r="BZ40" s="100">
        <v>0</v>
      </c>
      <c r="CA40" s="100">
        <v>0</v>
      </c>
      <c r="CB40" s="100">
        <v>5.5096000275803299</v>
      </c>
      <c r="CC40" s="100">
        <v>3993.3580999902229</v>
      </c>
      <c r="CD40" s="100">
        <v>0</v>
      </c>
      <c r="CE40" s="100">
        <v>0</v>
      </c>
      <c r="CF40" s="100">
        <v>4.9804294034624448</v>
      </c>
      <c r="CG40" s="100">
        <v>3609.8152316295796</v>
      </c>
      <c r="CH40" s="100">
        <v>0</v>
      </c>
      <c r="CI40" s="100">
        <v>0</v>
      </c>
      <c r="CJ40" s="100">
        <v>5.7491478548664308</v>
      </c>
      <c r="CK40" s="100">
        <v>4166.9823652071891</v>
      </c>
      <c r="CL40" s="100">
        <v>0</v>
      </c>
      <c r="CM40" s="100">
        <v>0</v>
      </c>
      <c r="CN40" s="100">
        <v>1.8963942728568539</v>
      </c>
      <c r="CO40" s="100">
        <v>1374.5065689666476</v>
      </c>
      <c r="CP40" s="100">
        <v>2.3104774309207832</v>
      </c>
      <c r="CQ40" s="100">
        <v>1674.6340419313835</v>
      </c>
      <c r="CR40" s="100">
        <v>0</v>
      </c>
      <c r="CS40" s="100">
        <v>0</v>
      </c>
      <c r="CT40" s="100">
        <v>5.0150594435623734</v>
      </c>
      <c r="CU40" s="100">
        <v>3634.9150846940079</v>
      </c>
    </row>
    <row r="41" spans="2:99">
      <c r="C41" s="99" t="s">
        <v>207</v>
      </c>
      <c r="D41" s="100">
        <v>17</v>
      </c>
      <c r="E41" s="100">
        <v>11220</v>
      </c>
      <c r="F41" s="100">
        <v>11</v>
      </c>
      <c r="G41" s="100">
        <v>7260</v>
      </c>
      <c r="H41" s="100">
        <v>16</v>
      </c>
      <c r="I41" s="100">
        <v>10560</v>
      </c>
      <c r="J41" s="100">
        <v>13</v>
      </c>
      <c r="K41" s="100">
        <v>8580</v>
      </c>
      <c r="L41" s="100">
        <v>16</v>
      </c>
      <c r="M41" s="100">
        <v>10560</v>
      </c>
      <c r="N41" s="100">
        <v>4.7994214279344014</v>
      </c>
      <c r="O41" s="100">
        <v>3167.6181424367051</v>
      </c>
      <c r="P41" s="100">
        <v>2.4779121078044413</v>
      </c>
      <c r="Q41" s="100">
        <v>1635.4219911509313</v>
      </c>
      <c r="R41" s="100">
        <v>0</v>
      </c>
      <c r="S41" s="100">
        <v>0</v>
      </c>
      <c r="T41" s="100">
        <v>1.9854414513802989</v>
      </c>
      <c r="U41" s="100">
        <v>1310.3913579109974</v>
      </c>
      <c r="V41" s="100">
        <v>3.3963287841248606</v>
      </c>
      <c r="W41" s="100">
        <v>2241.576997522408</v>
      </c>
      <c r="X41" s="100">
        <v>3.4751747874356873</v>
      </c>
      <c r="Y41" s="100">
        <v>2293.6153597075536</v>
      </c>
      <c r="Z41" s="100">
        <v>3.2811513811892787</v>
      </c>
      <c r="AA41" s="100">
        <v>2165.5599115849241</v>
      </c>
      <c r="AB41" s="100">
        <v>4.9898264400727514</v>
      </c>
      <c r="AC41" s="100">
        <v>3293.285450448016</v>
      </c>
      <c r="AD41" s="100">
        <v>0</v>
      </c>
      <c r="AE41" s="100">
        <v>0</v>
      </c>
      <c r="AF41" s="100">
        <v>2.9673021186407387</v>
      </c>
      <c r="AG41" s="100">
        <v>1958.4193983028874</v>
      </c>
      <c r="AH41" s="100">
        <v>2.622132591029732</v>
      </c>
      <c r="AI41" s="100">
        <v>1730.6075100796231</v>
      </c>
      <c r="AJ41" s="100">
        <v>4.3614225105883273</v>
      </c>
      <c r="AK41" s="100">
        <v>2878.5388569882962</v>
      </c>
      <c r="AL41" s="100">
        <v>0</v>
      </c>
      <c r="AM41" s="100">
        <v>0</v>
      </c>
      <c r="AN41" s="100">
        <v>2.8319525677183903</v>
      </c>
      <c r="AO41" s="100">
        <v>1869.0886946941375</v>
      </c>
      <c r="AP41" s="100">
        <v>0</v>
      </c>
      <c r="AQ41" s="100">
        <v>0</v>
      </c>
      <c r="AR41" s="100">
        <v>7.7214832503315565</v>
      </c>
      <c r="AS41" s="100">
        <v>5096.1789452188277</v>
      </c>
      <c r="AT41" s="100">
        <v>0</v>
      </c>
      <c r="AU41" s="100">
        <v>0</v>
      </c>
      <c r="AV41" s="100">
        <v>6.4607687619834486</v>
      </c>
      <c r="AW41" s="100">
        <v>4264.1073829090765</v>
      </c>
      <c r="AX41" s="100">
        <v>0</v>
      </c>
      <c r="AY41" s="100">
        <v>0</v>
      </c>
      <c r="AZ41" s="100">
        <v>3.4970023315551182</v>
      </c>
      <c r="BA41" s="100">
        <v>2308.0215388263782</v>
      </c>
      <c r="BB41" s="100">
        <v>3.7189800186167226</v>
      </c>
      <c r="BC41" s="100">
        <v>2454.526812287037</v>
      </c>
      <c r="BD41" s="100">
        <v>2.2443632361289039</v>
      </c>
      <c r="BE41" s="100">
        <v>1481.2797358450766</v>
      </c>
      <c r="BF41" s="100">
        <v>2.2143847000801324</v>
      </c>
      <c r="BG41" s="100">
        <v>1461.4939020528875</v>
      </c>
      <c r="BH41" s="100">
        <v>4.3833281987379422</v>
      </c>
      <c r="BI41" s="100">
        <v>2892.9966111670419</v>
      </c>
      <c r="BJ41" s="100">
        <v>0</v>
      </c>
      <c r="BK41" s="100">
        <v>0</v>
      </c>
      <c r="BL41" s="100">
        <v>4.7722249862951429</v>
      </c>
      <c r="BM41" s="100">
        <v>3149.6684909547944</v>
      </c>
      <c r="BN41" s="100">
        <v>0</v>
      </c>
      <c r="BO41" s="100">
        <v>0</v>
      </c>
      <c r="BP41" s="100">
        <v>6.3846953305632281</v>
      </c>
      <c r="BQ41" s="100">
        <v>4213.8989181717307</v>
      </c>
      <c r="BR41" s="100">
        <v>0</v>
      </c>
      <c r="BS41" s="100">
        <v>0</v>
      </c>
      <c r="BT41" s="100">
        <v>7.1071502477415294</v>
      </c>
      <c r="BU41" s="100">
        <v>4690.7191635094096</v>
      </c>
      <c r="BV41" s="100">
        <v>0</v>
      </c>
      <c r="BW41" s="100">
        <v>0</v>
      </c>
      <c r="BX41" s="100">
        <v>5.9233644565290504</v>
      </c>
      <c r="BY41" s="100">
        <v>3909.4205413091731</v>
      </c>
      <c r="BZ41" s="100">
        <v>0</v>
      </c>
      <c r="CA41" s="100">
        <v>0</v>
      </c>
      <c r="CB41" s="100">
        <v>4.6619692541064328</v>
      </c>
      <c r="CC41" s="100">
        <v>3076.8997077102458</v>
      </c>
      <c r="CD41" s="100">
        <v>0</v>
      </c>
      <c r="CE41" s="100">
        <v>0</v>
      </c>
      <c r="CF41" s="100">
        <v>5.47847234380869</v>
      </c>
      <c r="CG41" s="100">
        <v>3615.7917469137356</v>
      </c>
      <c r="CH41" s="100">
        <v>0</v>
      </c>
      <c r="CI41" s="100">
        <v>0</v>
      </c>
      <c r="CJ41" s="100">
        <v>4.9825948075509077</v>
      </c>
      <c r="CK41" s="100">
        <v>3288.5125729835991</v>
      </c>
      <c r="CL41" s="100">
        <v>0</v>
      </c>
      <c r="CM41" s="100">
        <v>0</v>
      </c>
      <c r="CN41" s="100">
        <v>2.0687937522074775</v>
      </c>
      <c r="CO41" s="100">
        <v>1365.4038764569352</v>
      </c>
      <c r="CP41" s="100">
        <v>2.1327483977730308</v>
      </c>
      <c r="CQ41" s="100">
        <v>1407.6139425302003</v>
      </c>
      <c r="CR41" s="100">
        <v>0</v>
      </c>
      <c r="CS41" s="100">
        <v>0</v>
      </c>
      <c r="CT41" s="100">
        <v>5.3493967397998654</v>
      </c>
      <c r="CU41" s="100">
        <v>3530.601848267911</v>
      </c>
    </row>
    <row r="42" spans="2:99">
      <c r="C42" s="99" t="s">
        <v>208</v>
      </c>
      <c r="D42" s="100">
        <v>18</v>
      </c>
      <c r="E42" s="100">
        <v>15228</v>
      </c>
      <c r="F42" s="100">
        <v>11</v>
      </c>
      <c r="G42" s="100">
        <v>9306</v>
      </c>
      <c r="H42" s="100">
        <v>15</v>
      </c>
      <c r="I42" s="100">
        <v>12690</v>
      </c>
      <c r="J42" s="100">
        <v>13</v>
      </c>
      <c r="K42" s="100">
        <v>10998</v>
      </c>
      <c r="L42" s="100">
        <v>17</v>
      </c>
      <c r="M42" s="100">
        <v>14382</v>
      </c>
      <c r="N42" s="100">
        <v>4.2942191723623591</v>
      </c>
      <c r="O42" s="100">
        <v>3632.9094198185558</v>
      </c>
      <c r="P42" s="100">
        <v>2.4779121078044413</v>
      </c>
      <c r="Q42" s="100">
        <v>2096.3136432025572</v>
      </c>
      <c r="R42" s="100">
        <v>0</v>
      </c>
      <c r="S42" s="100">
        <v>0</v>
      </c>
      <c r="T42" s="100">
        <v>1.7868973062422693</v>
      </c>
      <c r="U42" s="100">
        <v>1511.7151210809598</v>
      </c>
      <c r="V42" s="100">
        <v>3.3963287841248606</v>
      </c>
      <c r="W42" s="100">
        <v>2873.2941513696319</v>
      </c>
      <c r="X42" s="100">
        <v>3.6489335268074718</v>
      </c>
      <c r="Y42" s="100">
        <v>3086.9977636791214</v>
      </c>
      <c r="Z42" s="100">
        <v>3.445208950248742</v>
      </c>
      <c r="AA42" s="100">
        <v>2914.6467719104357</v>
      </c>
      <c r="AB42" s="100">
        <v>4.9898264400727514</v>
      </c>
      <c r="AC42" s="100">
        <v>4221.393168301548</v>
      </c>
      <c r="AD42" s="100">
        <v>0</v>
      </c>
      <c r="AE42" s="100">
        <v>0</v>
      </c>
      <c r="AF42" s="100">
        <v>2.7818457362256925</v>
      </c>
      <c r="AG42" s="100">
        <v>2353.4414928469359</v>
      </c>
      <c r="AH42" s="100">
        <v>2.4348374059561797</v>
      </c>
      <c r="AI42" s="100">
        <v>2059.872445438928</v>
      </c>
      <c r="AJ42" s="100">
        <v>4.7579154660963567</v>
      </c>
      <c r="AK42" s="100">
        <v>4025.1964843175178</v>
      </c>
      <c r="AL42" s="100">
        <v>0</v>
      </c>
      <c r="AM42" s="100">
        <v>0</v>
      </c>
      <c r="AN42" s="100">
        <v>2.8319525677183903</v>
      </c>
      <c r="AO42" s="100">
        <v>2395.8318722897584</v>
      </c>
      <c r="AP42" s="100">
        <v>0</v>
      </c>
      <c r="AQ42" s="100">
        <v>0</v>
      </c>
      <c r="AR42" s="100">
        <v>6.1771866002652454</v>
      </c>
      <c r="AS42" s="100">
        <v>5225.8998638243975</v>
      </c>
      <c r="AT42" s="100">
        <v>0</v>
      </c>
      <c r="AU42" s="100">
        <v>0</v>
      </c>
      <c r="AV42" s="100">
        <v>6.8914866794490122</v>
      </c>
      <c r="AW42" s="100">
        <v>5830.1977308138639</v>
      </c>
      <c r="AX42" s="100">
        <v>0</v>
      </c>
      <c r="AY42" s="100">
        <v>0</v>
      </c>
      <c r="AZ42" s="100">
        <v>3.2784396858329234</v>
      </c>
      <c r="BA42" s="100">
        <v>2773.5599742146533</v>
      </c>
      <c r="BB42" s="100">
        <v>3.7189800186167226</v>
      </c>
      <c r="BC42" s="100">
        <v>3146.2570957497474</v>
      </c>
      <c r="BD42" s="100">
        <v>2.057332966451495</v>
      </c>
      <c r="BE42" s="100">
        <v>1740.5036896179647</v>
      </c>
      <c r="BF42" s="100">
        <v>2.2143847000801324</v>
      </c>
      <c r="BG42" s="100">
        <v>1873.369456267792</v>
      </c>
      <c r="BH42" s="100">
        <v>4.3833281987379422</v>
      </c>
      <c r="BI42" s="100">
        <v>3708.295656132299</v>
      </c>
      <c r="BJ42" s="100">
        <v>0</v>
      </c>
      <c r="BK42" s="100">
        <v>0</v>
      </c>
      <c r="BL42" s="100">
        <v>4.7722249862951429</v>
      </c>
      <c r="BM42" s="100">
        <v>4037.302338405691</v>
      </c>
      <c r="BN42" s="100">
        <v>0</v>
      </c>
      <c r="BO42" s="100">
        <v>0</v>
      </c>
      <c r="BP42" s="100">
        <v>6.7207319269086616</v>
      </c>
      <c r="BQ42" s="100">
        <v>5685.7392101647274</v>
      </c>
      <c r="BR42" s="100">
        <v>0</v>
      </c>
      <c r="BS42" s="100">
        <v>0</v>
      </c>
      <c r="BT42" s="100">
        <v>7.1071502477415294</v>
      </c>
      <c r="BU42" s="100">
        <v>6012.6491095893334</v>
      </c>
      <c r="BV42" s="100">
        <v>0</v>
      </c>
      <c r="BW42" s="100">
        <v>0</v>
      </c>
      <c r="BX42" s="100">
        <v>5.9233644565290504</v>
      </c>
      <c r="BY42" s="100">
        <v>5011.1663302235766</v>
      </c>
      <c r="BZ42" s="100">
        <v>0</v>
      </c>
      <c r="CA42" s="100">
        <v>0</v>
      </c>
      <c r="CB42" s="100">
        <v>5.5096000275803299</v>
      </c>
      <c r="CC42" s="100">
        <v>4661.1216233329587</v>
      </c>
      <c r="CD42" s="100">
        <v>0</v>
      </c>
      <c r="CE42" s="100">
        <v>0</v>
      </c>
      <c r="CF42" s="100">
        <v>4.9804294034624448</v>
      </c>
      <c r="CG42" s="100">
        <v>4213.4432753292285</v>
      </c>
      <c r="CH42" s="100">
        <v>0</v>
      </c>
      <c r="CI42" s="100">
        <v>0</v>
      </c>
      <c r="CJ42" s="100">
        <v>5.3658713312086688</v>
      </c>
      <c r="CK42" s="100">
        <v>4539.5271462025339</v>
      </c>
      <c r="CL42" s="100">
        <v>0</v>
      </c>
      <c r="CM42" s="100">
        <v>0</v>
      </c>
      <c r="CN42" s="100">
        <v>1.8963942728568539</v>
      </c>
      <c r="CO42" s="100">
        <v>1604.3495548368985</v>
      </c>
      <c r="CP42" s="100">
        <v>2.488206464068536</v>
      </c>
      <c r="CQ42" s="100">
        <v>2105.0226686019814</v>
      </c>
      <c r="CR42" s="100">
        <v>0</v>
      </c>
      <c r="CS42" s="100">
        <v>0</v>
      </c>
      <c r="CT42" s="100">
        <v>5.3493967397998654</v>
      </c>
      <c r="CU42" s="100">
        <v>4525.5896418706861</v>
      </c>
    </row>
    <row r="43" spans="2:99">
      <c r="C43" s="99" t="s">
        <v>209</v>
      </c>
      <c r="D43" s="100">
        <v>18</v>
      </c>
      <c r="E43" s="100">
        <v>18403.2</v>
      </c>
      <c r="F43" s="100">
        <v>11</v>
      </c>
      <c r="G43" s="100">
        <v>11246.4</v>
      </c>
      <c r="H43" s="100">
        <v>17</v>
      </c>
      <c r="I43" s="100">
        <v>17380.8</v>
      </c>
      <c r="J43" s="100">
        <v>12</v>
      </c>
      <c r="K43" s="100">
        <v>12268.8</v>
      </c>
      <c r="L43" s="100">
        <v>16</v>
      </c>
      <c r="M43" s="100">
        <v>16358.4</v>
      </c>
      <c r="N43" s="100">
        <v>5.0520225557204226</v>
      </c>
      <c r="O43" s="100">
        <v>5165.18786096856</v>
      </c>
      <c r="P43" s="100">
        <v>2.4779121078044413</v>
      </c>
      <c r="Q43" s="100">
        <v>2533.4173390192609</v>
      </c>
      <c r="R43" s="100">
        <v>0</v>
      </c>
      <c r="S43" s="100">
        <v>0</v>
      </c>
      <c r="T43" s="100">
        <v>1.9854414513802989</v>
      </c>
      <c r="U43" s="100">
        <v>2029.9153398912176</v>
      </c>
      <c r="V43" s="100">
        <v>3.6227507030665183</v>
      </c>
      <c r="W43" s="100">
        <v>3703.9003188152083</v>
      </c>
      <c r="X43" s="100">
        <v>3.3014160480639032</v>
      </c>
      <c r="Y43" s="100">
        <v>3375.3677675405347</v>
      </c>
      <c r="Z43" s="100">
        <v>2.9530362430703505</v>
      </c>
      <c r="AA43" s="100">
        <v>3019.1842549151261</v>
      </c>
      <c r="AB43" s="100">
        <v>5.4888090840800263</v>
      </c>
      <c r="AC43" s="100">
        <v>5611.7584075634186</v>
      </c>
      <c r="AD43" s="100">
        <v>0</v>
      </c>
      <c r="AE43" s="100">
        <v>0</v>
      </c>
      <c r="AF43" s="100">
        <v>2.7818457362256925</v>
      </c>
      <c r="AG43" s="100">
        <v>2844.1590807171478</v>
      </c>
      <c r="AH43" s="100">
        <v>2.4348374059561797</v>
      </c>
      <c r="AI43" s="100">
        <v>2489.3777638495981</v>
      </c>
      <c r="AJ43" s="100">
        <v>4.3614225105883273</v>
      </c>
      <c r="AK43" s="100">
        <v>4459.1183748255062</v>
      </c>
      <c r="AL43" s="100">
        <v>0</v>
      </c>
      <c r="AM43" s="100">
        <v>0</v>
      </c>
      <c r="AN43" s="100">
        <v>2.8319525677183903</v>
      </c>
      <c r="AO43" s="100">
        <v>2895.3883052352821</v>
      </c>
      <c r="AP43" s="100">
        <v>0</v>
      </c>
      <c r="AQ43" s="100">
        <v>0</v>
      </c>
      <c r="AR43" s="100">
        <v>7.3354090878149796</v>
      </c>
      <c r="AS43" s="100">
        <v>7499.7222513820352</v>
      </c>
      <c r="AT43" s="100">
        <v>0</v>
      </c>
      <c r="AU43" s="100">
        <v>0</v>
      </c>
      <c r="AV43" s="100">
        <v>6.4607687619834486</v>
      </c>
      <c r="AW43" s="100">
        <v>6605.4899822518773</v>
      </c>
      <c r="AX43" s="100">
        <v>0</v>
      </c>
      <c r="AY43" s="100">
        <v>0</v>
      </c>
      <c r="AZ43" s="100">
        <v>3.4970023315551182</v>
      </c>
      <c r="BA43" s="100">
        <v>3575.3351837819528</v>
      </c>
      <c r="BB43" s="100">
        <v>3.5123700175824601</v>
      </c>
      <c r="BC43" s="100">
        <v>3591.0471059763072</v>
      </c>
      <c r="BD43" s="100">
        <v>2.057332966451495</v>
      </c>
      <c r="BE43" s="100">
        <v>2103.4172249000085</v>
      </c>
      <c r="BF43" s="100">
        <v>2.3725550358001422</v>
      </c>
      <c r="BG43" s="100">
        <v>2425.7002686020651</v>
      </c>
      <c r="BH43" s="100">
        <v>4.7486055486327698</v>
      </c>
      <c r="BI43" s="100">
        <v>4854.9743129221442</v>
      </c>
      <c r="BJ43" s="100">
        <v>0</v>
      </c>
      <c r="BK43" s="100">
        <v>0</v>
      </c>
      <c r="BL43" s="100">
        <v>4.7722249862951429</v>
      </c>
      <c r="BM43" s="100">
        <v>4879.1228259881536</v>
      </c>
      <c r="BN43" s="100">
        <v>0</v>
      </c>
      <c r="BO43" s="100">
        <v>0</v>
      </c>
      <c r="BP43" s="100">
        <v>6.7207319269086616</v>
      </c>
      <c r="BQ43" s="100">
        <v>6871.2763220714151</v>
      </c>
      <c r="BR43" s="100">
        <v>0</v>
      </c>
      <c r="BS43" s="100">
        <v>0</v>
      </c>
      <c r="BT43" s="100">
        <v>6.7330897083867116</v>
      </c>
      <c r="BU43" s="100">
        <v>6883.9109178545741</v>
      </c>
      <c r="BV43" s="100">
        <v>0</v>
      </c>
      <c r="BW43" s="100">
        <v>0</v>
      </c>
      <c r="BX43" s="100">
        <v>5.9233644565290504</v>
      </c>
      <c r="BY43" s="100">
        <v>6056.0478203553012</v>
      </c>
      <c r="BZ43" s="100">
        <v>0</v>
      </c>
      <c r="CA43" s="100">
        <v>0</v>
      </c>
      <c r="CB43" s="100">
        <v>5.0857846408433813</v>
      </c>
      <c r="CC43" s="100">
        <v>5199.7062167982731</v>
      </c>
      <c r="CD43" s="100">
        <v>0</v>
      </c>
      <c r="CE43" s="100">
        <v>0</v>
      </c>
      <c r="CF43" s="100">
        <v>5.47847234380869</v>
      </c>
      <c r="CG43" s="100">
        <v>5601.1901243100046</v>
      </c>
      <c r="CH43" s="100">
        <v>0</v>
      </c>
      <c r="CI43" s="100">
        <v>0</v>
      </c>
      <c r="CJ43" s="100">
        <v>5.3658713312086688</v>
      </c>
      <c r="CK43" s="100">
        <v>5486.066849027743</v>
      </c>
      <c r="CL43" s="100">
        <v>0</v>
      </c>
      <c r="CM43" s="100">
        <v>0</v>
      </c>
      <c r="CN43" s="100">
        <v>2.0687937522074775</v>
      </c>
      <c r="CO43" s="100">
        <v>2115.134732256925</v>
      </c>
      <c r="CP43" s="100">
        <v>2.3104774309207832</v>
      </c>
      <c r="CQ43" s="100">
        <v>2362.2321253734085</v>
      </c>
      <c r="CR43" s="100">
        <v>0</v>
      </c>
      <c r="CS43" s="100">
        <v>0</v>
      </c>
      <c r="CT43" s="100">
        <v>5.0150594435623734</v>
      </c>
      <c r="CU43" s="100">
        <v>5127.3967750981701</v>
      </c>
    </row>
    <row r="44" spans="2:99">
      <c r="C44" s="99" t="s">
        <v>210</v>
      </c>
      <c r="D44" s="100">
        <v>16</v>
      </c>
      <c r="E44" s="100">
        <v>16358.4</v>
      </c>
      <c r="F44" s="100">
        <v>9</v>
      </c>
      <c r="G44" s="100">
        <v>9201.6</v>
      </c>
      <c r="H44" s="100">
        <v>17</v>
      </c>
      <c r="I44" s="100">
        <v>17380.8</v>
      </c>
      <c r="J44" s="100">
        <v>13</v>
      </c>
      <c r="K44" s="100">
        <v>13291.199999999999</v>
      </c>
      <c r="L44" s="100">
        <v>18</v>
      </c>
      <c r="M44" s="100">
        <v>18403.2</v>
      </c>
      <c r="N44" s="100">
        <v>4.5468203001483802</v>
      </c>
      <c r="O44" s="100">
        <v>4648.6690748717037</v>
      </c>
      <c r="P44" s="100">
        <v>2.4779121078044413</v>
      </c>
      <c r="Q44" s="100">
        <v>2533.4173390192609</v>
      </c>
      <c r="R44" s="100">
        <v>0</v>
      </c>
      <c r="S44" s="100">
        <v>0</v>
      </c>
      <c r="T44" s="100">
        <v>1.9854414513802989</v>
      </c>
      <c r="U44" s="100">
        <v>2029.9153398912176</v>
      </c>
      <c r="V44" s="100">
        <v>3.3963287841248606</v>
      </c>
      <c r="W44" s="100">
        <v>3472.4065488892575</v>
      </c>
      <c r="X44" s="100">
        <v>3.1276573086921191</v>
      </c>
      <c r="Y44" s="100">
        <v>3197.7168324068225</v>
      </c>
      <c r="Z44" s="100">
        <v>3.445208950248742</v>
      </c>
      <c r="AA44" s="100">
        <v>3522.3816307343136</v>
      </c>
      <c r="AB44" s="100">
        <v>5.4888090840800263</v>
      </c>
      <c r="AC44" s="100">
        <v>5611.7584075634186</v>
      </c>
      <c r="AD44" s="100">
        <v>0</v>
      </c>
      <c r="AE44" s="100">
        <v>0</v>
      </c>
      <c r="AF44" s="100">
        <v>2.9673021186407387</v>
      </c>
      <c r="AG44" s="100">
        <v>3033.769686098291</v>
      </c>
      <c r="AH44" s="100">
        <v>2.2475422208826279</v>
      </c>
      <c r="AI44" s="100">
        <v>2297.8871666303985</v>
      </c>
      <c r="AJ44" s="100">
        <v>4.7579154660963567</v>
      </c>
      <c r="AK44" s="100">
        <v>4864.4927725369153</v>
      </c>
      <c r="AL44" s="100">
        <v>0</v>
      </c>
      <c r="AM44" s="100">
        <v>0</v>
      </c>
      <c r="AN44" s="100">
        <v>2.8319525677183903</v>
      </c>
      <c r="AO44" s="100">
        <v>2895.3883052352821</v>
      </c>
      <c r="AP44" s="100">
        <v>0</v>
      </c>
      <c r="AQ44" s="100">
        <v>0</v>
      </c>
      <c r="AR44" s="100">
        <v>6.9493349252984018</v>
      </c>
      <c r="AS44" s="100">
        <v>7105.0000276250857</v>
      </c>
      <c r="AT44" s="100">
        <v>0</v>
      </c>
      <c r="AU44" s="100">
        <v>0</v>
      </c>
      <c r="AV44" s="100">
        <v>5.5993329270523216</v>
      </c>
      <c r="AW44" s="100">
        <v>5724.7579846182934</v>
      </c>
      <c r="AX44" s="100">
        <v>0</v>
      </c>
      <c r="AY44" s="100">
        <v>0</v>
      </c>
      <c r="AZ44" s="100">
        <v>3.7155649772773134</v>
      </c>
      <c r="BA44" s="100">
        <v>3798.7936327683251</v>
      </c>
      <c r="BB44" s="100">
        <v>3.7189800186167226</v>
      </c>
      <c r="BC44" s="100">
        <v>3802.2851710337372</v>
      </c>
      <c r="BD44" s="100">
        <v>2.057332966451495</v>
      </c>
      <c r="BE44" s="100">
        <v>2103.4172249000085</v>
      </c>
      <c r="BF44" s="100">
        <v>2.3725550358001422</v>
      </c>
      <c r="BG44" s="100">
        <v>2425.7002686020651</v>
      </c>
      <c r="BH44" s="100">
        <v>4.0180508488431137</v>
      </c>
      <c r="BI44" s="100">
        <v>4108.0551878571996</v>
      </c>
      <c r="BJ44" s="100">
        <v>0</v>
      </c>
      <c r="BK44" s="100">
        <v>0</v>
      </c>
      <c r="BL44" s="100">
        <v>5.1699104018197382</v>
      </c>
      <c r="BM44" s="100">
        <v>5285.7163948204998</v>
      </c>
      <c r="BN44" s="100">
        <v>0</v>
      </c>
      <c r="BO44" s="100">
        <v>0</v>
      </c>
      <c r="BP44" s="100">
        <v>6.0486587342177947</v>
      </c>
      <c r="BQ44" s="100">
        <v>6184.1486898642734</v>
      </c>
      <c r="BR44" s="100">
        <v>0</v>
      </c>
      <c r="BS44" s="100">
        <v>0</v>
      </c>
      <c r="BT44" s="100">
        <v>6.3590291690318947</v>
      </c>
      <c r="BU44" s="100">
        <v>6501.4714224182089</v>
      </c>
      <c r="BV44" s="100">
        <v>0</v>
      </c>
      <c r="BW44" s="100">
        <v>0</v>
      </c>
      <c r="BX44" s="100">
        <v>6.9686640665047648</v>
      </c>
      <c r="BY44" s="100">
        <v>7124.7621415944714</v>
      </c>
      <c r="BZ44" s="100">
        <v>0</v>
      </c>
      <c r="CA44" s="100">
        <v>0</v>
      </c>
      <c r="CB44" s="100">
        <v>4.6619692541064328</v>
      </c>
      <c r="CC44" s="100">
        <v>4766.3973653984167</v>
      </c>
      <c r="CD44" s="100">
        <v>0</v>
      </c>
      <c r="CE44" s="100">
        <v>0</v>
      </c>
      <c r="CF44" s="100">
        <v>4.9804294034624448</v>
      </c>
      <c r="CG44" s="100">
        <v>5091.9910221000036</v>
      </c>
      <c r="CH44" s="100">
        <v>0</v>
      </c>
      <c r="CI44" s="100">
        <v>0</v>
      </c>
      <c r="CJ44" s="100">
        <v>4.9825948075509077</v>
      </c>
      <c r="CK44" s="100">
        <v>5094.2049312400477</v>
      </c>
      <c r="CL44" s="100">
        <v>0</v>
      </c>
      <c r="CM44" s="100">
        <v>0</v>
      </c>
      <c r="CN44" s="100">
        <v>1.8963942728568539</v>
      </c>
      <c r="CO44" s="100">
        <v>1938.8735045688475</v>
      </c>
      <c r="CP44" s="100">
        <v>2.1327483977730308</v>
      </c>
      <c r="CQ44" s="100">
        <v>2180.5219618831466</v>
      </c>
      <c r="CR44" s="100">
        <v>0</v>
      </c>
      <c r="CS44" s="100">
        <v>0</v>
      </c>
      <c r="CT44" s="100">
        <v>5.0150594435623734</v>
      </c>
      <c r="CU44" s="100">
        <v>5127.3967750981701</v>
      </c>
    </row>
    <row r="45" spans="2:99">
      <c r="C45" s="99" t="s">
        <v>211</v>
      </c>
      <c r="D45" s="100">
        <v>16</v>
      </c>
      <c r="E45" s="100">
        <v>19987.2</v>
      </c>
      <c r="F45" s="100">
        <v>10</v>
      </c>
      <c r="G45" s="100">
        <v>12492</v>
      </c>
      <c r="H45" s="100">
        <v>16</v>
      </c>
      <c r="I45" s="100">
        <v>19987.2</v>
      </c>
      <c r="J45" s="100">
        <v>11</v>
      </c>
      <c r="K45" s="100">
        <v>13741.2</v>
      </c>
      <c r="L45" s="100">
        <v>17</v>
      </c>
      <c r="M45" s="100">
        <v>21236.400000000001</v>
      </c>
      <c r="N45" s="100">
        <v>4.7994214279344014</v>
      </c>
      <c r="O45" s="100">
        <v>5995.4372477756542</v>
      </c>
      <c r="P45" s="100">
        <v>2.7031768448775724</v>
      </c>
      <c r="Q45" s="100">
        <v>3376.8085146210638</v>
      </c>
      <c r="R45" s="100">
        <v>0</v>
      </c>
      <c r="S45" s="100">
        <v>0</v>
      </c>
      <c r="T45" s="100">
        <v>1.9854414513802989</v>
      </c>
      <c r="U45" s="100">
        <v>2480.2134610642697</v>
      </c>
      <c r="V45" s="100">
        <v>3.3963287841248606</v>
      </c>
      <c r="W45" s="100">
        <v>4242.6939171287759</v>
      </c>
      <c r="X45" s="100">
        <v>3.1276573086921191</v>
      </c>
      <c r="Y45" s="100">
        <v>3907.0695100181952</v>
      </c>
      <c r="Z45" s="100">
        <v>3.2811513811892787</v>
      </c>
      <c r="AA45" s="100">
        <v>4098.8143053816475</v>
      </c>
      <c r="AB45" s="100">
        <v>4.4908437960654766</v>
      </c>
      <c r="AC45" s="100">
        <v>5609.9620700449932</v>
      </c>
      <c r="AD45" s="100">
        <v>0</v>
      </c>
      <c r="AE45" s="100">
        <v>0</v>
      </c>
      <c r="AF45" s="100">
        <v>2.5963893538106464</v>
      </c>
      <c r="AG45" s="100">
        <v>3243.4095807802596</v>
      </c>
      <c r="AH45" s="100">
        <v>2.2475422208826279</v>
      </c>
      <c r="AI45" s="100">
        <v>2807.6297423265787</v>
      </c>
      <c r="AJ45" s="100">
        <v>4.7579154660963567</v>
      </c>
      <c r="AK45" s="100">
        <v>5943.5880002475687</v>
      </c>
      <c r="AL45" s="100">
        <v>0</v>
      </c>
      <c r="AM45" s="100">
        <v>0</v>
      </c>
      <c r="AN45" s="100">
        <v>2.6141100625092832</v>
      </c>
      <c r="AO45" s="100">
        <v>3265.5462900865969</v>
      </c>
      <c r="AP45" s="100">
        <v>0</v>
      </c>
      <c r="AQ45" s="100">
        <v>0</v>
      </c>
      <c r="AR45" s="100">
        <v>6.5632607627818231</v>
      </c>
      <c r="AS45" s="100">
        <v>8198.825344867053</v>
      </c>
      <c r="AT45" s="100">
        <v>0</v>
      </c>
      <c r="AU45" s="100">
        <v>0</v>
      </c>
      <c r="AV45" s="100">
        <v>5.5993329270523216</v>
      </c>
      <c r="AW45" s="100">
        <v>6994.6866924737606</v>
      </c>
      <c r="AX45" s="100">
        <v>0</v>
      </c>
      <c r="AY45" s="100">
        <v>0</v>
      </c>
      <c r="AZ45" s="100">
        <v>3.4970023315551182</v>
      </c>
      <c r="BA45" s="100">
        <v>4368.4553125786542</v>
      </c>
      <c r="BB45" s="100">
        <v>3.925590019650985</v>
      </c>
      <c r="BC45" s="100">
        <v>4903.8470525480107</v>
      </c>
      <c r="BD45" s="100">
        <v>2.057332966451495</v>
      </c>
      <c r="BE45" s="100">
        <v>2570.0203416912077</v>
      </c>
      <c r="BF45" s="100">
        <v>2.0562143643601232</v>
      </c>
      <c r="BG45" s="100">
        <v>2568.6229839586658</v>
      </c>
      <c r="BH45" s="100">
        <v>4.7486055486327698</v>
      </c>
      <c r="BI45" s="100">
        <v>5931.9580513520559</v>
      </c>
      <c r="BJ45" s="100">
        <v>0</v>
      </c>
      <c r="BK45" s="100">
        <v>0</v>
      </c>
      <c r="BL45" s="100">
        <v>5.1699104018197382</v>
      </c>
      <c r="BM45" s="100">
        <v>6458.2520739532174</v>
      </c>
      <c r="BN45" s="100">
        <v>0</v>
      </c>
      <c r="BO45" s="100">
        <v>0</v>
      </c>
      <c r="BP45" s="100">
        <v>6.3846953305632281</v>
      </c>
      <c r="BQ45" s="100">
        <v>7975.761406939585</v>
      </c>
      <c r="BR45" s="100">
        <v>0</v>
      </c>
      <c r="BS45" s="100">
        <v>0</v>
      </c>
      <c r="BT45" s="100">
        <v>6.3590291690318947</v>
      </c>
      <c r="BU45" s="100">
        <v>7943.6992379546436</v>
      </c>
      <c r="BV45" s="100">
        <v>0</v>
      </c>
      <c r="BW45" s="100">
        <v>0</v>
      </c>
      <c r="BX45" s="100">
        <v>6.6202308631795264</v>
      </c>
      <c r="BY45" s="100">
        <v>8269.992394283865</v>
      </c>
      <c r="BZ45" s="100">
        <v>0</v>
      </c>
      <c r="CA45" s="100">
        <v>0</v>
      </c>
      <c r="CB45" s="100">
        <v>5.0857846408433813</v>
      </c>
      <c r="CC45" s="100">
        <v>6353.1621733415523</v>
      </c>
      <c r="CD45" s="100">
        <v>0</v>
      </c>
      <c r="CE45" s="100">
        <v>0</v>
      </c>
      <c r="CF45" s="100">
        <v>5.47847234380869</v>
      </c>
      <c r="CG45" s="100">
        <v>6843.7076518858157</v>
      </c>
      <c r="CH45" s="100">
        <v>0</v>
      </c>
      <c r="CI45" s="100">
        <v>0</v>
      </c>
      <c r="CJ45" s="100">
        <v>4.9825948075509077</v>
      </c>
      <c r="CK45" s="100">
        <v>6224.2574335925938</v>
      </c>
      <c r="CL45" s="100">
        <v>0</v>
      </c>
      <c r="CM45" s="100">
        <v>0</v>
      </c>
      <c r="CN45" s="100">
        <v>1.8963942728568539</v>
      </c>
      <c r="CO45" s="100">
        <v>2368.9757256527819</v>
      </c>
      <c r="CP45" s="100">
        <v>2.488206464068536</v>
      </c>
      <c r="CQ45" s="100">
        <v>3108.2675149144152</v>
      </c>
      <c r="CR45" s="100">
        <v>0</v>
      </c>
      <c r="CS45" s="100">
        <v>0</v>
      </c>
      <c r="CT45" s="100">
        <v>5.0150594435623734</v>
      </c>
      <c r="CU45" s="100">
        <v>6264.8122568981171</v>
      </c>
    </row>
    <row r="46" spans="2:99">
      <c r="C46" s="99" t="s">
        <v>212</v>
      </c>
      <c r="D46" s="100">
        <v>18</v>
      </c>
      <c r="E46" s="100">
        <v>21816</v>
      </c>
      <c r="F46" s="100">
        <v>10</v>
      </c>
      <c r="G46" s="100">
        <v>12120</v>
      </c>
      <c r="H46" s="100">
        <v>16</v>
      </c>
      <c r="I46" s="100">
        <v>19392</v>
      </c>
      <c r="J46" s="100">
        <v>11</v>
      </c>
      <c r="K46" s="100">
        <v>13332</v>
      </c>
      <c r="L46" s="100">
        <v>17</v>
      </c>
      <c r="M46" s="100">
        <v>20604</v>
      </c>
      <c r="N46" s="100">
        <v>4.5468203001483802</v>
      </c>
      <c r="O46" s="100">
        <v>5510.7462037798368</v>
      </c>
      <c r="P46" s="100">
        <v>2.7031768448775724</v>
      </c>
      <c r="Q46" s="100">
        <v>3276.2503359916177</v>
      </c>
      <c r="R46" s="100">
        <v>0</v>
      </c>
      <c r="S46" s="100">
        <v>0</v>
      </c>
      <c r="T46" s="100">
        <v>1.9854414513802989</v>
      </c>
      <c r="U46" s="100">
        <v>2406.3550390729224</v>
      </c>
      <c r="V46" s="100">
        <v>3.3963287841248606</v>
      </c>
      <c r="W46" s="100">
        <v>4116.3504863593307</v>
      </c>
      <c r="X46" s="100">
        <v>2.9538985693203346</v>
      </c>
      <c r="Y46" s="100">
        <v>3580.1250660162455</v>
      </c>
      <c r="Z46" s="100">
        <v>2.7889786740108868</v>
      </c>
      <c r="AA46" s="100">
        <v>3380.2421529011949</v>
      </c>
      <c r="AB46" s="100">
        <v>4.9898264400727514</v>
      </c>
      <c r="AC46" s="100">
        <v>6047.6696453681743</v>
      </c>
      <c r="AD46" s="100">
        <v>0</v>
      </c>
      <c r="AE46" s="100">
        <v>0</v>
      </c>
      <c r="AF46" s="100">
        <v>2.7818457362256925</v>
      </c>
      <c r="AG46" s="100">
        <v>3371.5970323055394</v>
      </c>
      <c r="AH46" s="100">
        <v>2.2475422208826279</v>
      </c>
      <c r="AI46" s="100">
        <v>2724.021171709745</v>
      </c>
      <c r="AJ46" s="100">
        <v>4.7579154660963567</v>
      </c>
      <c r="AK46" s="100">
        <v>5766.5935449087847</v>
      </c>
      <c r="AL46" s="100">
        <v>0</v>
      </c>
      <c r="AM46" s="100">
        <v>0</v>
      </c>
      <c r="AN46" s="100">
        <v>2.6141100625092832</v>
      </c>
      <c r="AO46" s="100">
        <v>3168.3013957612511</v>
      </c>
      <c r="AP46" s="100">
        <v>0</v>
      </c>
      <c r="AQ46" s="100">
        <v>0</v>
      </c>
      <c r="AR46" s="100">
        <v>6.9493349252984018</v>
      </c>
      <c r="AS46" s="100">
        <v>8422.5939294616637</v>
      </c>
      <c r="AT46" s="100">
        <v>0</v>
      </c>
      <c r="AU46" s="100">
        <v>0</v>
      </c>
      <c r="AV46" s="100">
        <v>6.0300508445178851</v>
      </c>
      <c r="AW46" s="100">
        <v>7308.4216235556769</v>
      </c>
      <c r="AX46" s="100">
        <v>0</v>
      </c>
      <c r="AY46" s="100">
        <v>0</v>
      </c>
      <c r="AZ46" s="100">
        <v>3.7155649772773134</v>
      </c>
      <c r="BA46" s="100">
        <v>4503.2647524601034</v>
      </c>
      <c r="BB46" s="100">
        <v>3.7189800186167226</v>
      </c>
      <c r="BC46" s="100">
        <v>4507.4037825634678</v>
      </c>
      <c r="BD46" s="100">
        <v>2.2443632361289039</v>
      </c>
      <c r="BE46" s="100">
        <v>2720.1682421882315</v>
      </c>
      <c r="BF46" s="100">
        <v>2.2143847000801324</v>
      </c>
      <c r="BG46" s="100">
        <v>2683.8342564971204</v>
      </c>
      <c r="BH46" s="100">
        <v>4.0180508488431137</v>
      </c>
      <c r="BI46" s="100">
        <v>4869.8776287978535</v>
      </c>
      <c r="BJ46" s="100">
        <v>0</v>
      </c>
      <c r="BK46" s="100">
        <v>0</v>
      </c>
      <c r="BL46" s="100">
        <v>4.3745395707705468</v>
      </c>
      <c r="BM46" s="100">
        <v>5301.9419597739025</v>
      </c>
      <c r="BN46" s="100">
        <v>0</v>
      </c>
      <c r="BO46" s="100">
        <v>0</v>
      </c>
      <c r="BP46" s="100">
        <v>6.0486587342177947</v>
      </c>
      <c r="BQ46" s="100">
        <v>7330.9743858719676</v>
      </c>
      <c r="BR46" s="100">
        <v>0</v>
      </c>
      <c r="BS46" s="100">
        <v>0</v>
      </c>
      <c r="BT46" s="100">
        <v>7.4812107870963453</v>
      </c>
      <c r="BU46" s="100">
        <v>9067.227473960771</v>
      </c>
      <c r="BV46" s="100">
        <v>0</v>
      </c>
      <c r="BW46" s="100">
        <v>0</v>
      </c>
      <c r="BX46" s="100">
        <v>6.9686640665047648</v>
      </c>
      <c r="BY46" s="100">
        <v>8446.0208486037754</v>
      </c>
      <c r="BZ46" s="100">
        <v>0</v>
      </c>
      <c r="CA46" s="100">
        <v>0</v>
      </c>
      <c r="CB46" s="100">
        <v>5.0857846408433813</v>
      </c>
      <c r="CC46" s="100">
        <v>6163.9709847021786</v>
      </c>
      <c r="CD46" s="100">
        <v>0</v>
      </c>
      <c r="CE46" s="100">
        <v>0</v>
      </c>
      <c r="CF46" s="100">
        <v>4.9804294034624448</v>
      </c>
      <c r="CG46" s="100">
        <v>6036.2804369964833</v>
      </c>
      <c r="CH46" s="100">
        <v>0</v>
      </c>
      <c r="CI46" s="100">
        <v>0</v>
      </c>
      <c r="CJ46" s="100">
        <v>4.5993182838931448</v>
      </c>
      <c r="CK46" s="100">
        <v>5574.3737600784916</v>
      </c>
      <c r="CL46" s="100">
        <v>0</v>
      </c>
      <c r="CM46" s="100">
        <v>0</v>
      </c>
      <c r="CN46" s="100">
        <v>2.0687937522074775</v>
      </c>
      <c r="CO46" s="100">
        <v>2507.3780276754628</v>
      </c>
      <c r="CP46" s="100">
        <v>2.1327483977730308</v>
      </c>
      <c r="CQ46" s="100">
        <v>2584.8910581009131</v>
      </c>
      <c r="CR46" s="100">
        <v>0</v>
      </c>
      <c r="CS46" s="100">
        <v>0</v>
      </c>
      <c r="CT46" s="100">
        <v>5.3493967397998654</v>
      </c>
      <c r="CU46" s="100">
        <v>6483.4688486374371</v>
      </c>
    </row>
    <row r="47" spans="2:99">
      <c r="C47" s="99" t="s">
        <v>213</v>
      </c>
      <c r="D47" s="100">
        <v>16</v>
      </c>
      <c r="E47" s="100">
        <v>24441.599999999999</v>
      </c>
      <c r="F47" s="100">
        <v>11</v>
      </c>
      <c r="G47" s="100">
        <v>16803.599999999999</v>
      </c>
      <c r="H47" s="100">
        <v>14</v>
      </c>
      <c r="I47" s="100">
        <v>21386.399999999998</v>
      </c>
      <c r="J47" s="100">
        <v>11</v>
      </c>
      <c r="K47" s="100">
        <v>16803.599999999999</v>
      </c>
      <c r="L47" s="100">
        <v>17</v>
      </c>
      <c r="M47" s="100">
        <v>25969.199999999997</v>
      </c>
      <c r="N47" s="100">
        <v>4.0416180445763379</v>
      </c>
      <c r="O47" s="100">
        <v>6173.9757248948135</v>
      </c>
      <c r="P47" s="100">
        <v>2.2526473707313102</v>
      </c>
      <c r="Q47" s="100">
        <v>3441.1441235291491</v>
      </c>
      <c r="R47" s="100">
        <v>0</v>
      </c>
      <c r="S47" s="100">
        <v>0</v>
      </c>
      <c r="T47" s="100">
        <v>1.9854414513802989</v>
      </c>
      <c r="U47" s="100">
        <v>3032.9603611285443</v>
      </c>
      <c r="V47" s="100">
        <v>3.3963287841248606</v>
      </c>
      <c r="W47" s="100">
        <v>5188.2318506291367</v>
      </c>
      <c r="X47" s="100">
        <v>3.4751747874356873</v>
      </c>
      <c r="Y47" s="100">
        <v>5308.677005286756</v>
      </c>
      <c r="Z47" s="100">
        <v>2.9530362430703505</v>
      </c>
      <c r="AA47" s="100">
        <v>4511.0581649142669</v>
      </c>
      <c r="AB47" s="100">
        <v>4.9898264400727514</v>
      </c>
      <c r="AC47" s="100">
        <v>7622.4588698551343</v>
      </c>
      <c r="AD47" s="100">
        <v>0</v>
      </c>
      <c r="AE47" s="100">
        <v>0</v>
      </c>
      <c r="AF47" s="100">
        <v>2.4109329713956003</v>
      </c>
      <c r="AG47" s="100">
        <v>3682.9412071039187</v>
      </c>
      <c r="AH47" s="100">
        <v>2.2475422208826279</v>
      </c>
      <c r="AI47" s="100">
        <v>3433.3454966203021</v>
      </c>
      <c r="AJ47" s="100">
        <v>4.3614225105883273</v>
      </c>
      <c r="AK47" s="100">
        <v>6662.5090271747285</v>
      </c>
      <c r="AL47" s="100">
        <v>0</v>
      </c>
      <c r="AM47" s="100">
        <v>0</v>
      </c>
      <c r="AN47" s="100">
        <v>2.3962675573001762</v>
      </c>
      <c r="AO47" s="100">
        <v>3660.5383205317489</v>
      </c>
      <c r="AP47" s="100">
        <v>0</v>
      </c>
      <c r="AQ47" s="100">
        <v>0</v>
      </c>
      <c r="AR47" s="100">
        <v>6.5632607627818231</v>
      </c>
      <c r="AS47" s="100">
        <v>10026.037141225512</v>
      </c>
      <c r="AT47" s="100">
        <v>0</v>
      </c>
      <c r="AU47" s="100">
        <v>0</v>
      </c>
      <c r="AV47" s="100">
        <v>5.5993329270523216</v>
      </c>
      <c r="AW47" s="100">
        <v>8553.5409793651252</v>
      </c>
      <c r="AX47" s="100">
        <v>0</v>
      </c>
      <c r="AY47" s="100">
        <v>0</v>
      </c>
      <c r="AZ47" s="100">
        <v>3.2784396858329234</v>
      </c>
      <c r="BA47" s="100">
        <v>5008.1444640783739</v>
      </c>
      <c r="BB47" s="100">
        <v>3.925590019650985</v>
      </c>
      <c r="BC47" s="100">
        <v>5996.7313140188444</v>
      </c>
      <c r="BD47" s="100">
        <v>2.057332966451495</v>
      </c>
      <c r="BE47" s="100">
        <v>3142.7818395513036</v>
      </c>
      <c r="BF47" s="100">
        <v>1.8980440286401137</v>
      </c>
      <c r="BG47" s="100">
        <v>2899.4520581506376</v>
      </c>
      <c r="BH47" s="100">
        <v>4.0180508488431137</v>
      </c>
      <c r="BI47" s="100">
        <v>6137.9744766927397</v>
      </c>
      <c r="BJ47" s="100">
        <v>0</v>
      </c>
      <c r="BK47" s="100">
        <v>0</v>
      </c>
      <c r="BL47" s="100">
        <v>4.3745395707705468</v>
      </c>
      <c r="BM47" s="100">
        <v>6682.5466483090868</v>
      </c>
      <c r="BN47" s="100">
        <v>0</v>
      </c>
      <c r="BO47" s="100">
        <v>0</v>
      </c>
      <c r="BP47" s="100">
        <v>6.0486587342177947</v>
      </c>
      <c r="BQ47" s="100">
        <v>9239.9310823911019</v>
      </c>
      <c r="BR47" s="100">
        <v>0</v>
      </c>
      <c r="BS47" s="100">
        <v>0</v>
      </c>
      <c r="BT47" s="100">
        <v>6.3590291690318947</v>
      </c>
      <c r="BU47" s="100">
        <v>9714.0529586131215</v>
      </c>
      <c r="BV47" s="100">
        <v>0</v>
      </c>
      <c r="BW47" s="100">
        <v>0</v>
      </c>
      <c r="BX47" s="100">
        <v>6.2717976598542879</v>
      </c>
      <c r="BY47" s="100">
        <v>9580.7981051934094</v>
      </c>
      <c r="BZ47" s="100">
        <v>0</v>
      </c>
      <c r="CA47" s="100">
        <v>0</v>
      </c>
      <c r="CB47" s="100">
        <v>5.0857846408433813</v>
      </c>
      <c r="CC47" s="100">
        <v>7769.0446173523487</v>
      </c>
      <c r="CD47" s="100">
        <v>0</v>
      </c>
      <c r="CE47" s="100">
        <v>0</v>
      </c>
      <c r="CF47" s="100">
        <v>4.9804294034624448</v>
      </c>
      <c r="CG47" s="100">
        <v>7608.10395672923</v>
      </c>
      <c r="CH47" s="100">
        <v>0</v>
      </c>
      <c r="CI47" s="100">
        <v>0</v>
      </c>
      <c r="CJ47" s="100">
        <v>5.3658713312086688</v>
      </c>
      <c r="CK47" s="100">
        <v>8196.905045554362</v>
      </c>
      <c r="CL47" s="100">
        <v>0</v>
      </c>
      <c r="CM47" s="100">
        <v>0</v>
      </c>
      <c r="CN47" s="100">
        <v>2.0687937522074775</v>
      </c>
      <c r="CO47" s="100">
        <v>3160.2893358721426</v>
      </c>
      <c r="CP47" s="100">
        <v>2.3104774309207832</v>
      </c>
      <c r="CQ47" s="100">
        <v>3529.4853234745883</v>
      </c>
      <c r="CR47" s="100">
        <v>0</v>
      </c>
      <c r="CS47" s="100">
        <v>0</v>
      </c>
      <c r="CT47" s="100">
        <v>4.3463848510873904</v>
      </c>
      <c r="CU47" s="100">
        <v>6639.5374985210974</v>
      </c>
    </row>
    <row r="48" spans="2:99">
      <c r="C48" s="99" t="s">
        <v>214</v>
      </c>
      <c r="D48" s="100">
        <v>19</v>
      </c>
      <c r="E48" s="100">
        <v>16484.400000000001</v>
      </c>
      <c r="F48" s="100">
        <v>10</v>
      </c>
      <c r="G48" s="100">
        <v>8676</v>
      </c>
      <c r="H48" s="100">
        <v>18</v>
      </c>
      <c r="I48" s="100">
        <v>15616.800000000001</v>
      </c>
      <c r="J48" s="100">
        <v>13</v>
      </c>
      <c r="K48" s="100">
        <v>11278.800000000001</v>
      </c>
      <c r="L48" s="100">
        <v>17</v>
      </c>
      <c r="M48" s="100">
        <v>14749.2</v>
      </c>
      <c r="N48" s="100">
        <v>4.7994214279344014</v>
      </c>
      <c r="O48" s="100">
        <v>4163.9780308758864</v>
      </c>
      <c r="P48" s="100">
        <v>2.2526473707313102</v>
      </c>
      <c r="Q48" s="100">
        <v>1954.3968588464847</v>
      </c>
      <c r="R48" s="100">
        <v>0</v>
      </c>
      <c r="S48" s="100">
        <v>0</v>
      </c>
      <c r="T48" s="100">
        <v>1.7868973062422693</v>
      </c>
      <c r="U48" s="100">
        <v>1550.3121028957928</v>
      </c>
      <c r="V48" s="100">
        <v>3.1699068651832034</v>
      </c>
      <c r="W48" s="100">
        <v>2750.2111962329473</v>
      </c>
      <c r="X48" s="100">
        <v>3.1276573086921191</v>
      </c>
      <c r="Y48" s="100">
        <v>2713.5554810212825</v>
      </c>
      <c r="Z48" s="100">
        <v>2.9530362430703505</v>
      </c>
      <c r="AA48" s="100">
        <v>2562.0542444878361</v>
      </c>
      <c r="AB48" s="100">
        <v>4.9898264400727514</v>
      </c>
      <c r="AC48" s="100">
        <v>4329.1734194071196</v>
      </c>
      <c r="AD48" s="100">
        <v>0</v>
      </c>
      <c r="AE48" s="100">
        <v>0</v>
      </c>
      <c r="AF48" s="100">
        <v>2.7818457362256925</v>
      </c>
      <c r="AG48" s="100">
        <v>2413.5293607494109</v>
      </c>
      <c r="AH48" s="100">
        <v>2.4348374059561797</v>
      </c>
      <c r="AI48" s="100">
        <v>2112.4649334075816</v>
      </c>
      <c r="AJ48" s="100">
        <v>4.3614225105883273</v>
      </c>
      <c r="AK48" s="100">
        <v>3783.9701701864328</v>
      </c>
      <c r="AL48" s="100">
        <v>0</v>
      </c>
      <c r="AM48" s="100">
        <v>0</v>
      </c>
      <c r="AN48" s="100">
        <v>2.6141100625092832</v>
      </c>
      <c r="AO48" s="100">
        <v>2268.0018902330544</v>
      </c>
      <c r="AP48" s="100">
        <v>0</v>
      </c>
      <c r="AQ48" s="100">
        <v>0</v>
      </c>
      <c r="AR48" s="100">
        <v>6.5632607627818231</v>
      </c>
      <c r="AS48" s="100">
        <v>5694.2850377895102</v>
      </c>
      <c r="AT48" s="100">
        <v>0</v>
      </c>
      <c r="AU48" s="100">
        <v>0</v>
      </c>
      <c r="AV48" s="100">
        <v>6.0300508445178851</v>
      </c>
      <c r="AW48" s="100">
        <v>5231.6721127037172</v>
      </c>
      <c r="AX48" s="100">
        <v>0</v>
      </c>
      <c r="AY48" s="100">
        <v>0</v>
      </c>
      <c r="AZ48" s="100">
        <v>3.2784396858329234</v>
      </c>
      <c r="BA48" s="100">
        <v>2844.3742714286445</v>
      </c>
      <c r="BB48" s="100">
        <v>3.7189800186167226</v>
      </c>
      <c r="BC48" s="100">
        <v>3226.5870641518686</v>
      </c>
      <c r="BD48" s="100">
        <v>2.2443632361289039</v>
      </c>
      <c r="BE48" s="100">
        <v>1947.209543665437</v>
      </c>
      <c r="BF48" s="100">
        <v>2.0562143643601232</v>
      </c>
      <c r="BG48" s="100">
        <v>1783.971582518843</v>
      </c>
      <c r="BH48" s="100">
        <v>4.7486055486327698</v>
      </c>
      <c r="BI48" s="100">
        <v>4119.890173993791</v>
      </c>
      <c r="BJ48" s="100">
        <v>0</v>
      </c>
      <c r="BK48" s="100">
        <v>0</v>
      </c>
      <c r="BL48" s="100">
        <v>5.1699104018197382</v>
      </c>
      <c r="BM48" s="100">
        <v>4485.4142646188047</v>
      </c>
      <c r="BN48" s="100">
        <v>0</v>
      </c>
      <c r="BO48" s="100">
        <v>0</v>
      </c>
      <c r="BP48" s="100">
        <v>6.0486587342177947</v>
      </c>
      <c r="BQ48" s="100">
        <v>5247.8163178073592</v>
      </c>
      <c r="BR48" s="100">
        <v>0</v>
      </c>
      <c r="BS48" s="100">
        <v>0</v>
      </c>
      <c r="BT48" s="100">
        <v>6.7330897083867116</v>
      </c>
      <c r="BU48" s="100">
        <v>5841.6286309963116</v>
      </c>
      <c r="BV48" s="100">
        <v>0</v>
      </c>
      <c r="BW48" s="100">
        <v>0</v>
      </c>
      <c r="BX48" s="100">
        <v>6.9686640665047648</v>
      </c>
      <c r="BY48" s="100">
        <v>6046.0129440995343</v>
      </c>
      <c r="BZ48" s="100">
        <v>0</v>
      </c>
      <c r="CA48" s="100">
        <v>0</v>
      </c>
      <c r="CB48" s="100">
        <v>5.0857846408433813</v>
      </c>
      <c r="CC48" s="100">
        <v>4412.4267543957176</v>
      </c>
      <c r="CD48" s="100">
        <v>0</v>
      </c>
      <c r="CE48" s="100">
        <v>0</v>
      </c>
      <c r="CF48" s="100">
        <v>5.47847234380869</v>
      </c>
      <c r="CG48" s="100">
        <v>4753.1226054884191</v>
      </c>
      <c r="CH48" s="100">
        <v>0</v>
      </c>
      <c r="CI48" s="100">
        <v>0</v>
      </c>
      <c r="CJ48" s="100">
        <v>5.7491478548664308</v>
      </c>
      <c r="CK48" s="100">
        <v>4987.9606788821156</v>
      </c>
      <c r="CL48" s="100">
        <v>0</v>
      </c>
      <c r="CM48" s="100">
        <v>0</v>
      </c>
      <c r="CN48" s="100">
        <v>1.8963942728568539</v>
      </c>
      <c r="CO48" s="100">
        <v>1645.3116711306066</v>
      </c>
      <c r="CP48" s="100">
        <v>2.1327483977730308</v>
      </c>
      <c r="CQ48" s="100">
        <v>1850.3725099078815</v>
      </c>
      <c r="CR48" s="100">
        <v>0</v>
      </c>
      <c r="CS48" s="100">
        <v>0</v>
      </c>
      <c r="CT48" s="100">
        <v>4.3463848510873904</v>
      </c>
      <c r="CU48" s="100">
        <v>3770.9234968034198</v>
      </c>
    </row>
    <row r="49" spans="2:99">
      <c r="B49" s="99" t="s">
        <v>129</v>
      </c>
      <c r="C49" s="99" t="s">
        <v>215</v>
      </c>
      <c r="D49" s="100">
        <v>5.0429234338747095</v>
      </c>
      <c r="E49" s="100">
        <v>4968.2881670533634</v>
      </c>
      <c r="F49" s="100">
        <v>10</v>
      </c>
      <c r="G49" s="100">
        <v>9852</v>
      </c>
      <c r="H49" s="100">
        <v>9</v>
      </c>
      <c r="I49" s="100">
        <v>8866.7999999999993</v>
      </c>
      <c r="J49" s="100">
        <v>11</v>
      </c>
      <c r="K49" s="100">
        <v>10837.199999999999</v>
      </c>
      <c r="L49" s="100">
        <v>10</v>
      </c>
      <c r="M49" s="100">
        <v>9852</v>
      </c>
      <c r="N49" s="100">
        <v>14</v>
      </c>
      <c r="O49" s="100">
        <v>13792.8</v>
      </c>
      <c r="P49" s="100">
        <v>10</v>
      </c>
      <c r="Q49" s="100">
        <v>9852</v>
      </c>
      <c r="R49" s="100">
        <v>13</v>
      </c>
      <c r="S49" s="100">
        <v>12807.599999999999</v>
      </c>
      <c r="T49" s="100">
        <v>10</v>
      </c>
      <c r="U49" s="100">
        <v>9852</v>
      </c>
      <c r="V49" s="100">
        <v>8</v>
      </c>
      <c r="W49" s="100">
        <v>7881.5999999999995</v>
      </c>
      <c r="X49" s="100">
        <v>8</v>
      </c>
      <c r="Y49" s="100">
        <v>7881.5999999999995</v>
      </c>
      <c r="Z49" s="100">
        <v>13</v>
      </c>
      <c r="AA49" s="100">
        <v>12807.599999999999</v>
      </c>
      <c r="AB49" s="100">
        <v>7</v>
      </c>
      <c r="AC49" s="100">
        <v>6896.4</v>
      </c>
      <c r="AD49" s="100">
        <v>10</v>
      </c>
      <c r="AE49" s="100">
        <v>9852</v>
      </c>
      <c r="AF49" s="100">
        <v>9</v>
      </c>
      <c r="AG49" s="100">
        <v>8866.7999999999993</v>
      </c>
      <c r="AH49" s="100">
        <v>13</v>
      </c>
      <c r="AI49" s="100">
        <v>12807.599999999999</v>
      </c>
      <c r="AJ49" s="100">
        <v>12</v>
      </c>
      <c r="AK49" s="100">
        <v>11822.4</v>
      </c>
      <c r="AL49" s="100">
        <v>12</v>
      </c>
      <c r="AM49" s="100">
        <v>11822.4</v>
      </c>
      <c r="AN49" s="100">
        <v>10</v>
      </c>
      <c r="AO49" s="100">
        <v>9852</v>
      </c>
      <c r="AP49" s="100">
        <v>11</v>
      </c>
      <c r="AQ49" s="100">
        <v>10837.199999999999</v>
      </c>
      <c r="AR49" s="100">
        <v>10</v>
      </c>
      <c r="AS49" s="100">
        <v>9852</v>
      </c>
      <c r="AT49" s="100">
        <v>11</v>
      </c>
      <c r="AU49" s="100">
        <v>10837.199999999999</v>
      </c>
      <c r="AV49" s="100">
        <v>8</v>
      </c>
      <c r="AW49" s="100">
        <v>7881.5999999999995</v>
      </c>
      <c r="AX49" s="100">
        <v>9</v>
      </c>
      <c r="AY49" s="100">
        <v>8866.7999999999993</v>
      </c>
      <c r="AZ49" s="100">
        <v>8</v>
      </c>
      <c r="BA49" s="100">
        <v>7881.5999999999995</v>
      </c>
      <c r="BB49" s="100">
        <v>7</v>
      </c>
      <c r="BC49" s="100">
        <v>6896.4</v>
      </c>
      <c r="BD49" s="100">
        <v>11</v>
      </c>
      <c r="BE49" s="100">
        <v>10837.199999999999</v>
      </c>
      <c r="BF49" s="100">
        <v>14</v>
      </c>
      <c r="BG49" s="100">
        <v>13792.8</v>
      </c>
      <c r="BH49" s="100">
        <v>12</v>
      </c>
      <c r="BI49" s="100">
        <v>11822.4</v>
      </c>
      <c r="BJ49" s="100">
        <v>13</v>
      </c>
      <c r="BK49" s="100">
        <v>12807.599999999999</v>
      </c>
      <c r="BL49" s="100">
        <v>8</v>
      </c>
      <c r="BM49" s="100">
        <v>7881.5999999999995</v>
      </c>
      <c r="BN49" s="100">
        <v>8</v>
      </c>
      <c r="BO49" s="100">
        <v>7881.5999999999995</v>
      </c>
      <c r="BP49" s="100">
        <v>10</v>
      </c>
      <c r="BQ49" s="100">
        <v>9852</v>
      </c>
      <c r="BR49" s="100">
        <v>14</v>
      </c>
      <c r="BS49" s="100">
        <v>13792.8</v>
      </c>
      <c r="BT49" s="100">
        <v>7</v>
      </c>
      <c r="BU49" s="100">
        <v>6896.4</v>
      </c>
      <c r="BV49" s="100">
        <v>11</v>
      </c>
      <c r="BW49" s="100">
        <v>10837.199999999999</v>
      </c>
      <c r="BX49" s="100">
        <v>9</v>
      </c>
      <c r="BY49" s="100">
        <v>8866.7999999999993</v>
      </c>
      <c r="BZ49" s="100">
        <v>10</v>
      </c>
      <c r="CA49" s="100">
        <v>9852</v>
      </c>
      <c r="CB49" s="100">
        <v>8</v>
      </c>
      <c r="CC49" s="100">
        <v>7881.5999999999995</v>
      </c>
      <c r="CD49" s="100">
        <v>14</v>
      </c>
      <c r="CE49" s="100">
        <v>13792.8</v>
      </c>
      <c r="CF49" s="100">
        <v>7</v>
      </c>
      <c r="CG49" s="100">
        <v>6896.4</v>
      </c>
      <c r="CH49" s="100">
        <v>12</v>
      </c>
      <c r="CI49" s="100">
        <v>11822.4</v>
      </c>
      <c r="CJ49" s="100">
        <v>10</v>
      </c>
      <c r="CK49" s="100">
        <v>9852</v>
      </c>
      <c r="CL49" s="100">
        <v>9</v>
      </c>
      <c r="CM49" s="100">
        <v>8866.7999999999993</v>
      </c>
      <c r="CN49" s="100">
        <v>9</v>
      </c>
      <c r="CO49" s="100">
        <v>8866.7999999999993</v>
      </c>
      <c r="CP49" s="100">
        <v>13</v>
      </c>
      <c r="CQ49" s="100">
        <v>12807.599999999999</v>
      </c>
      <c r="CR49" s="100">
        <v>9</v>
      </c>
      <c r="CS49" s="100">
        <v>8866.7999999999993</v>
      </c>
      <c r="CT49" s="100">
        <v>11</v>
      </c>
      <c r="CU49" s="100">
        <v>10837.199999999999</v>
      </c>
    </row>
    <row r="50" spans="2:99">
      <c r="C50" s="99" t="s">
        <v>216</v>
      </c>
      <c r="D50" s="100">
        <v>9</v>
      </c>
      <c r="E50" s="100">
        <v>2538</v>
      </c>
      <c r="F50" s="100">
        <v>9</v>
      </c>
      <c r="G50" s="100">
        <v>2538</v>
      </c>
      <c r="H50" s="100">
        <v>10</v>
      </c>
      <c r="I50" s="100">
        <v>2820</v>
      </c>
      <c r="J50" s="100">
        <v>10</v>
      </c>
      <c r="K50" s="100">
        <v>2820</v>
      </c>
      <c r="L50" s="100">
        <v>9</v>
      </c>
      <c r="M50" s="100">
        <v>2538</v>
      </c>
      <c r="N50" s="100">
        <v>3.2838146612182748</v>
      </c>
      <c r="O50" s="100">
        <v>926.03573446355347</v>
      </c>
      <c r="P50" s="100">
        <v>2.7031768448775724</v>
      </c>
      <c r="Q50" s="100">
        <v>762.29587025547539</v>
      </c>
      <c r="R50" s="100">
        <v>0</v>
      </c>
      <c r="S50" s="100">
        <v>0</v>
      </c>
      <c r="T50" s="100">
        <v>1.9854414513802989</v>
      </c>
      <c r="U50" s="100">
        <v>559.89448928924435</v>
      </c>
      <c r="V50" s="100">
        <v>1.8113753515332591</v>
      </c>
      <c r="W50" s="100">
        <v>510.80784913237909</v>
      </c>
      <c r="X50" s="100">
        <v>1.390069914974275</v>
      </c>
      <c r="Y50" s="100">
        <v>391.99971602274553</v>
      </c>
      <c r="Z50" s="100">
        <v>1.9686908287135669</v>
      </c>
      <c r="AA50" s="100">
        <v>555.17081369722587</v>
      </c>
      <c r="AB50" s="100">
        <v>3.4928785080509264</v>
      </c>
      <c r="AC50" s="100">
        <v>984.99173927036122</v>
      </c>
      <c r="AD50" s="100">
        <v>0</v>
      </c>
      <c r="AE50" s="100">
        <v>0</v>
      </c>
      <c r="AF50" s="100">
        <v>1.8545638241504616</v>
      </c>
      <c r="AG50" s="100">
        <v>522.98699841043015</v>
      </c>
      <c r="AH50" s="100">
        <v>2.4348374059561797</v>
      </c>
      <c r="AI50" s="100">
        <v>686.62414847964271</v>
      </c>
      <c r="AJ50" s="100">
        <v>5.1544084216043862</v>
      </c>
      <c r="AK50" s="100">
        <v>1453.5431748924368</v>
      </c>
      <c r="AL50" s="100">
        <v>0</v>
      </c>
      <c r="AM50" s="100">
        <v>0</v>
      </c>
      <c r="AN50" s="100">
        <v>2.1784250520910695</v>
      </c>
      <c r="AO50" s="100">
        <v>614.31586468968158</v>
      </c>
      <c r="AP50" s="100">
        <v>0</v>
      </c>
      <c r="AQ50" s="100">
        <v>0</v>
      </c>
      <c r="AR50" s="100">
        <v>4.2468157876823565</v>
      </c>
      <c r="AS50" s="100">
        <v>1197.6020521264245</v>
      </c>
      <c r="AT50" s="100">
        <v>0</v>
      </c>
      <c r="AU50" s="100">
        <v>0</v>
      </c>
      <c r="AV50" s="100">
        <v>3.8764612571900692</v>
      </c>
      <c r="AW50" s="100">
        <v>1093.1620745275995</v>
      </c>
      <c r="AX50" s="100">
        <v>0</v>
      </c>
      <c r="AY50" s="100">
        <v>0</v>
      </c>
      <c r="AZ50" s="100">
        <v>1.9670638114997541</v>
      </c>
      <c r="BA50" s="100">
        <v>554.71199484293061</v>
      </c>
      <c r="BB50" s="100">
        <v>1.8594900093083613</v>
      </c>
      <c r="BC50" s="100">
        <v>524.37618262495789</v>
      </c>
      <c r="BD50" s="100">
        <v>2.057332966451495</v>
      </c>
      <c r="BE50" s="100">
        <v>580.16789653932153</v>
      </c>
      <c r="BF50" s="100">
        <v>1.8980440286401137</v>
      </c>
      <c r="BG50" s="100">
        <v>535.24841607651206</v>
      </c>
      <c r="BH50" s="100">
        <v>4.3833281987379422</v>
      </c>
      <c r="BI50" s="100">
        <v>1236.0985520440997</v>
      </c>
      <c r="BJ50" s="100">
        <v>0</v>
      </c>
      <c r="BK50" s="100">
        <v>0</v>
      </c>
      <c r="BL50" s="100">
        <v>3.976854155245952</v>
      </c>
      <c r="BM50" s="100">
        <v>1121.4728717793585</v>
      </c>
      <c r="BN50" s="100">
        <v>0</v>
      </c>
      <c r="BO50" s="100">
        <v>0</v>
      </c>
      <c r="BP50" s="100">
        <v>3.3603659634543308</v>
      </c>
      <c r="BQ50" s="100">
        <v>947.62320169412124</v>
      </c>
      <c r="BR50" s="100">
        <v>0</v>
      </c>
      <c r="BS50" s="100">
        <v>0</v>
      </c>
      <c r="BT50" s="100">
        <v>2.9924843148385385</v>
      </c>
      <c r="BU50" s="100">
        <v>843.88057678446785</v>
      </c>
      <c r="BV50" s="100">
        <v>0</v>
      </c>
      <c r="BW50" s="100">
        <v>0</v>
      </c>
      <c r="BX50" s="100">
        <v>3.135898829927144</v>
      </c>
      <c r="BY50" s="100">
        <v>884.32347003945461</v>
      </c>
      <c r="BZ50" s="100">
        <v>0</v>
      </c>
      <c r="CA50" s="100">
        <v>0</v>
      </c>
      <c r="CB50" s="100">
        <v>2.9667077071586392</v>
      </c>
      <c r="CC50" s="100">
        <v>836.61157341873627</v>
      </c>
      <c r="CD50" s="100">
        <v>0</v>
      </c>
      <c r="CE50" s="100">
        <v>0</v>
      </c>
      <c r="CF50" s="100">
        <v>3.4863005824237119</v>
      </c>
      <c r="CG50" s="100">
        <v>983.13676424348671</v>
      </c>
      <c r="CH50" s="100">
        <v>0</v>
      </c>
      <c r="CI50" s="100">
        <v>0</v>
      </c>
      <c r="CJ50" s="100">
        <v>3.4494887129198584</v>
      </c>
      <c r="CK50" s="100">
        <v>972.75581704340004</v>
      </c>
      <c r="CL50" s="100">
        <v>0</v>
      </c>
      <c r="CM50" s="100">
        <v>0</v>
      </c>
      <c r="CN50" s="100">
        <v>1.723994793506231</v>
      </c>
      <c r="CO50" s="100">
        <v>486.16653176875712</v>
      </c>
      <c r="CP50" s="100">
        <v>2.1327483977730308</v>
      </c>
      <c r="CQ50" s="100">
        <v>601.43504817199471</v>
      </c>
      <c r="CR50" s="100">
        <v>0</v>
      </c>
      <c r="CS50" s="100">
        <v>0</v>
      </c>
      <c r="CT50" s="100">
        <v>3.6777102586124073</v>
      </c>
      <c r="CU50" s="100">
        <v>1037.1142929286989</v>
      </c>
    </row>
    <row r="51" spans="2:99">
      <c r="C51" s="99" t="s">
        <v>217</v>
      </c>
      <c r="D51" s="100">
        <v>9</v>
      </c>
      <c r="E51" s="100">
        <v>7689.5999999999995</v>
      </c>
      <c r="F51" s="100">
        <v>9</v>
      </c>
      <c r="G51" s="100">
        <v>7689.5999999999995</v>
      </c>
      <c r="H51" s="100">
        <v>8</v>
      </c>
      <c r="I51" s="100">
        <v>6835.2</v>
      </c>
      <c r="J51" s="100">
        <v>11</v>
      </c>
      <c r="K51" s="100">
        <v>9398.4</v>
      </c>
      <c r="L51" s="100">
        <v>9</v>
      </c>
      <c r="M51" s="100">
        <v>7689.5999999999995</v>
      </c>
      <c r="N51" s="100">
        <v>3.7890169167903167</v>
      </c>
      <c r="O51" s="100">
        <v>3237.3360537056465</v>
      </c>
      <c r="P51" s="100">
        <v>2.4779121078044413</v>
      </c>
      <c r="Q51" s="100">
        <v>2117.1281049081144</v>
      </c>
      <c r="R51" s="100">
        <v>0</v>
      </c>
      <c r="S51" s="100">
        <v>0</v>
      </c>
      <c r="T51" s="100">
        <v>1.9854414513802989</v>
      </c>
      <c r="U51" s="100">
        <v>1696.3611760593274</v>
      </c>
      <c r="V51" s="100">
        <v>1.5849534325916017</v>
      </c>
      <c r="W51" s="100">
        <v>1354.1842128062644</v>
      </c>
      <c r="X51" s="100">
        <v>1.390069914974275</v>
      </c>
      <c r="Y51" s="100">
        <v>1187.6757353540206</v>
      </c>
      <c r="Z51" s="100">
        <v>1.9686908287135669</v>
      </c>
      <c r="AA51" s="100">
        <v>1682.0494440528716</v>
      </c>
      <c r="AB51" s="100">
        <v>3.4928785080509264</v>
      </c>
      <c r="AC51" s="100">
        <v>2984.3153972787113</v>
      </c>
      <c r="AD51" s="100">
        <v>0</v>
      </c>
      <c r="AE51" s="100">
        <v>0</v>
      </c>
      <c r="AF51" s="100">
        <v>1.6691074417354155</v>
      </c>
      <c r="AG51" s="100">
        <v>1426.0853982187389</v>
      </c>
      <c r="AH51" s="100">
        <v>2.622132591029732</v>
      </c>
      <c r="AI51" s="100">
        <v>2240.3500857758031</v>
      </c>
      <c r="AJ51" s="100">
        <v>4.3614225105883273</v>
      </c>
      <c r="AK51" s="100">
        <v>3726.3993930466668</v>
      </c>
      <c r="AL51" s="100">
        <v>0</v>
      </c>
      <c r="AM51" s="100">
        <v>0</v>
      </c>
      <c r="AN51" s="100">
        <v>1.9605825468819624</v>
      </c>
      <c r="AO51" s="100">
        <v>1675.1217280559486</v>
      </c>
      <c r="AP51" s="100">
        <v>0</v>
      </c>
      <c r="AQ51" s="100">
        <v>0</v>
      </c>
      <c r="AR51" s="100">
        <v>4.2468157876823565</v>
      </c>
      <c r="AS51" s="100">
        <v>3628.4794089958054</v>
      </c>
      <c r="AT51" s="100">
        <v>0</v>
      </c>
      <c r="AU51" s="100">
        <v>0</v>
      </c>
      <c r="AV51" s="100">
        <v>3.8764612571900692</v>
      </c>
      <c r="AW51" s="100">
        <v>3312.048498143195</v>
      </c>
      <c r="AX51" s="100">
        <v>0</v>
      </c>
      <c r="AY51" s="100">
        <v>0</v>
      </c>
      <c r="AZ51" s="100">
        <v>1.9670638114997541</v>
      </c>
      <c r="BA51" s="100">
        <v>1680.6593205453898</v>
      </c>
      <c r="BB51" s="100">
        <v>1.4462700072398365</v>
      </c>
      <c r="BC51" s="100">
        <v>1235.6930941857163</v>
      </c>
      <c r="BD51" s="100">
        <v>1.8703026967740863</v>
      </c>
      <c r="BE51" s="100">
        <v>1597.9866241237794</v>
      </c>
      <c r="BF51" s="100">
        <v>1.8980440286401137</v>
      </c>
      <c r="BG51" s="100">
        <v>1621.688818070113</v>
      </c>
      <c r="BH51" s="100">
        <v>4.3833281987379422</v>
      </c>
      <c r="BI51" s="100">
        <v>3745.1156130016975</v>
      </c>
      <c r="BJ51" s="100">
        <v>0</v>
      </c>
      <c r="BK51" s="100">
        <v>0</v>
      </c>
      <c r="BL51" s="100">
        <v>3.5791687397213572</v>
      </c>
      <c r="BM51" s="100">
        <v>3058.0417712179274</v>
      </c>
      <c r="BN51" s="100">
        <v>0</v>
      </c>
      <c r="BO51" s="100">
        <v>0</v>
      </c>
      <c r="BP51" s="100">
        <v>3.0243293671088973</v>
      </c>
      <c r="BQ51" s="100">
        <v>2583.9870112578419</v>
      </c>
      <c r="BR51" s="100">
        <v>0</v>
      </c>
      <c r="BS51" s="100">
        <v>0</v>
      </c>
      <c r="BT51" s="100">
        <v>2.6184237754837212</v>
      </c>
      <c r="BU51" s="100">
        <v>2237.1812737732912</v>
      </c>
      <c r="BV51" s="100">
        <v>0</v>
      </c>
      <c r="BW51" s="100">
        <v>0</v>
      </c>
      <c r="BX51" s="100">
        <v>3.8327652365776208</v>
      </c>
      <c r="BY51" s="100">
        <v>3274.714618131919</v>
      </c>
      <c r="BZ51" s="100">
        <v>0</v>
      </c>
      <c r="CA51" s="100">
        <v>0</v>
      </c>
      <c r="CB51" s="100">
        <v>3.3905230938955877</v>
      </c>
      <c r="CC51" s="100">
        <v>2896.8629314243899</v>
      </c>
      <c r="CD51" s="100">
        <v>0</v>
      </c>
      <c r="CE51" s="100">
        <v>0</v>
      </c>
      <c r="CF51" s="100">
        <v>2.9882576420774671</v>
      </c>
      <c r="CG51" s="100">
        <v>2553.167329390988</v>
      </c>
      <c r="CH51" s="100">
        <v>0</v>
      </c>
      <c r="CI51" s="100">
        <v>0</v>
      </c>
      <c r="CJ51" s="100">
        <v>3.0662121892620968</v>
      </c>
      <c r="CK51" s="100">
        <v>2619.7716945055354</v>
      </c>
      <c r="CL51" s="100">
        <v>0</v>
      </c>
      <c r="CM51" s="100">
        <v>0</v>
      </c>
      <c r="CN51" s="100">
        <v>1.3791958348049846</v>
      </c>
      <c r="CO51" s="100">
        <v>1178.3849212573789</v>
      </c>
      <c r="CP51" s="100">
        <v>2.1327483977730308</v>
      </c>
      <c r="CQ51" s="100">
        <v>1822.2202310572775</v>
      </c>
      <c r="CR51" s="100">
        <v>0</v>
      </c>
      <c r="CS51" s="100">
        <v>0</v>
      </c>
      <c r="CT51" s="100">
        <v>3.3433729623749153</v>
      </c>
      <c r="CU51" s="100">
        <v>2856.5778590531277</v>
      </c>
    </row>
    <row r="52" spans="2:99">
      <c r="C52" s="99" t="s">
        <v>218</v>
      </c>
      <c r="D52" s="100">
        <v>9</v>
      </c>
      <c r="E52" s="100">
        <v>4860</v>
      </c>
      <c r="F52" s="100">
        <v>9</v>
      </c>
      <c r="G52" s="100">
        <v>4860</v>
      </c>
      <c r="H52" s="100">
        <v>10</v>
      </c>
      <c r="I52" s="100">
        <v>5400</v>
      </c>
      <c r="J52" s="100">
        <v>10</v>
      </c>
      <c r="K52" s="100">
        <v>5400</v>
      </c>
      <c r="L52" s="100">
        <v>9</v>
      </c>
      <c r="M52" s="100">
        <v>4860</v>
      </c>
      <c r="N52" s="100">
        <v>3.5364157890042955</v>
      </c>
      <c r="O52" s="100">
        <v>1909.6645260623195</v>
      </c>
      <c r="P52" s="100">
        <v>2.4779121078044413</v>
      </c>
      <c r="Q52" s="100">
        <v>1338.0725382143983</v>
      </c>
      <c r="R52" s="100">
        <v>0</v>
      </c>
      <c r="S52" s="100">
        <v>0</v>
      </c>
      <c r="T52" s="100">
        <v>2.1839855965183288</v>
      </c>
      <c r="U52" s="100">
        <v>1179.3522221198975</v>
      </c>
      <c r="V52" s="100">
        <v>1.8113753515332591</v>
      </c>
      <c r="W52" s="100">
        <v>978.14268982795988</v>
      </c>
      <c r="X52" s="100">
        <v>1.390069914974275</v>
      </c>
      <c r="Y52" s="100">
        <v>750.63775408610854</v>
      </c>
      <c r="Z52" s="100">
        <v>1.9686908287135669</v>
      </c>
      <c r="AA52" s="100">
        <v>1063.0930475053262</v>
      </c>
      <c r="AB52" s="100">
        <v>3.9918611520582012</v>
      </c>
      <c r="AC52" s="100">
        <v>2155.6050221114288</v>
      </c>
      <c r="AD52" s="100">
        <v>0</v>
      </c>
      <c r="AE52" s="100">
        <v>0</v>
      </c>
      <c r="AF52" s="100">
        <v>1.8545638241504616</v>
      </c>
      <c r="AG52" s="100">
        <v>1001.4644650412492</v>
      </c>
      <c r="AH52" s="100">
        <v>2.4348374059561797</v>
      </c>
      <c r="AI52" s="100">
        <v>1314.8121992163371</v>
      </c>
      <c r="AJ52" s="100">
        <v>5.1544084216043862</v>
      </c>
      <c r="AK52" s="100">
        <v>2783.3805476663683</v>
      </c>
      <c r="AL52" s="100">
        <v>0</v>
      </c>
      <c r="AM52" s="100">
        <v>0</v>
      </c>
      <c r="AN52" s="100">
        <v>2.1784250520910695</v>
      </c>
      <c r="AO52" s="100">
        <v>1176.3495281291775</v>
      </c>
      <c r="AP52" s="100">
        <v>0</v>
      </c>
      <c r="AQ52" s="100">
        <v>0</v>
      </c>
      <c r="AR52" s="100">
        <v>3.8607416251657782</v>
      </c>
      <c r="AS52" s="100">
        <v>2084.8004775895201</v>
      </c>
      <c r="AT52" s="100">
        <v>0</v>
      </c>
      <c r="AU52" s="100">
        <v>0</v>
      </c>
      <c r="AV52" s="100">
        <v>3.8764612571900692</v>
      </c>
      <c r="AW52" s="100">
        <v>2093.2890788826376</v>
      </c>
      <c r="AX52" s="100">
        <v>0</v>
      </c>
      <c r="AY52" s="100">
        <v>0</v>
      </c>
      <c r="AZ52" s="100">
        <v>1.7485011657775591</v>
      </c>
      <c r="BA52" s="100">
        <v>944.1906295198819</v>
      </c>
      <c r="BB52" s="100">
        <v>1.6528800082740991</v>
      </c>
      <c r="BC52" s="100">
        <v>892.55520446801347</v>
      </c>
      <c r="BD52" s="100">
        <v>1.8703026967740863</v>
      </c>
      <c r="BE52" s="100">
        <v>1009.9634562580067</v>
      </c>
      <c r="BF52" s="100">
        <v>1.8980440286401137</v>
      </c>
      <c r="BG52" s="100">
        <v>1024.9437754656615</v>
      </c>
      <c r="BH52" s="100">
        <v>4.3833281987379422</v>
      </c>
      <c r="BI52" s="100">
        <v>2366.997227318489</v>
      </c>
      <c r="BJ52" s="100">
        <v>0</v>
      </c>
      <c r="BK52" s="100">
        <v>0</v>
      </c>
      <c r="BL52" s="100">
        <v>3.5791687397213572</v>
      </c>
      <c r="BM52" s="100">
        <v>1932.7511194495328</v>
      </c>
      <c r="BN52" s="100">
        <v>0</v>
      </c>
      <c r="BO52" s="100">
        <v>0</v>
      </c>
      <c r="BP52" s="100">
        <v>3.0243293671088973</v>
      </c>
      <c r="BQ52" s="100">
        <v>1633.1378582388045</v>
      </c>
      <c r="BR52" s="100">
        <v>0</v>
      </c>
      <c r="BS52" s="100">
        <v>0</v>
      </c>
      <c r="BT52" s="100">
        <v>2.9924843148385385</v>
      </c>
      <c r="BU52" s="100">
        <v>1615.9415300128107</v>
      </c>
      <c r="BV52" s="100">
        <v>0</v>
      </c>
      <c r="BW52" s="100">
        <v>0</v>
      </c>
      <c r="BX52" s="100">
        <v>3.8327652365776208</v>
      </c>
      <c r="BY52" s="100">
        <v>2069.6932277519154</v>
      </c>
      <c r="BZ52" s="100">
        <v>0</v>
      </c>
      <c r="CA52" s="100">
        <v>0</v>
      </c>
      <c r="CB52" s="100">
        <v>3.3905230938955877</v>
      </c>
      <c r="CC52" s="100">
        <v>1830.8824707036174</v>
      </c>
      <c r="CD52" s="100">
        <v>0</v>
      </c>
      <c r="CE52" s="100">
        <v>0</v>
      </c>
      <c r="CF52" s="100">
        <v>3.9843435227699557</v>
      </c>
      <c r="CG52" s="100">
        <v>2151.5455022957763</v>
      </c>
      <c r="CH52" s="100">
        <v>0</v>
      </c>
      <c r="CI52" s="100">
        <v>0</v>
      </c>
      <c r="CJ52" s="100">
        <v>3.8327652365776208</v>
      </c>
      <c r="CK52" s="100">
        <v>2069.6932277519154</v>
      </c>
      <c r="CL52" s="100">
        <v>0</v>
      </c>
      <c r="CM52" s="100">
        <v>0</v>
      </c>
      <c r="CN52" s="100">
        <v>1.5515953141556078</v>
      </c>
      <c r="CO52" s="100">
        <v>837.86146964402826</v>
      </c>
      <c r="CP52" s="100">
        <v>2.3104774309207832</v>
      </c>
      <c r="CQ52" s="100">
        <v>1247.6578126972229</v>
      </c>
      <c r="CR52" s="100">
        <v>0</v>
      </c>
      <c r="CS52" s="100">
        <v>0</v>
      </c>
      <c r="CT52" s="100">
        <v>3.3433729623749153</v>
      </c>
      <c r="CU52" s="100">
        <v>1805.4213996824542</v>
      </c>
    </row>
    <row r="53" spans="2:99">
      <c r="C53" s="99" t="s">
        <v>219</v>
      </c>
      <c r="D53" s="100">
        <v>10</v>
      </c>
      <c r="E53" s="100">
        <v>4068</v>
      </c>
      <c r="F53" s="100">
        <v>10</v>
      </c>
      <c r="G53" s="100">
        <v>4068</v>
      </c>
      <c r="H53" s="100">
        <v>9</v>
      </c>
      <c r="I53" s="100">
        <v>3661.2000000000003</v>
      </c>
      <c r="J53" s="100">
        <v>10</v>
      </c>
      <c r="K53" s="100">
        <v>4068</v>
      </c>
      <c r="L53" s="100">
        <v>10</v>
      </c>
      <c r="M53" s="100">
        <v>4068</v>
      </c>
      <c r="N53" s="100">
        <v>3.5364157890042955</v>
      </c>
      <c r="O53" s="100">
        <v>1438.6139429669474</v>
      </c>
      <c r="P53" s="100">
        <v>2.2526473707313102</v>
      </c>
      <c r="Q53" s="100">
        <v>916.37695041349696</v>
      </c>
      <c r="R53" s="100">
        <v>0</v>
      </c>
      <c r="S53" s="100">
        <v>0</v>
      </c>
      <c r="T53" s="100">
        <v>1.9854414513802989</v>
      </c>
      <c r="U53" s="100">
        <v>807.67758242150558</v>
      </c>
      <c r="V53" s="100">
        <v>2.0377972704749165</v>
      </c>
      <c r="W53" s="100">
        <v>828.97592962919612</v>
      </c>
      <c r="X53" s="100">
        <v>1.7375873937178437</v>
      </c>
      <c r="Y53" s="100">
        <v>706.85055176441881</v>
      </c>
      <c r="Z53" s="100">
        <v>1.9686908287135669</v>
      </c>
      <c r="AA53" s="100">
        <v>800.86342912067903</v>
      </c>
      <c r="AB53" s="100">
        <v>3.9918611520582012</v>
      </c>
      <c r="AC53" s="100">
        <v>1623.8891166572764</v>
      </c>
      <c r="AD53" s="100">
        <v>0</v>
      </c>
      <c r="AE53" s="100">
        <v>0</v>
      </c>
      <c r="AF53" s="100">
        <v>1.8545638241504616</v>
      </c>
      <c r="AG53" s="100">
        <v>754.4365636644078</v>
      </c>
      <c r="AH53" s="100">
        <v>2.4348374059561797</v>
      </c>
      <c r="AI53" s="100">
        <v>990.49185674297394</v>
      </c>
      <c r="AJ53" s="100">
        <v>4.3614225105883273</v>
      </c>
      <c r="AK53" s="100">
        <v>1774.2266773073316</v>
      </c>
      <c r="AL53" s="100">
        <v>0</v>
      </c>
      <c r="AM53" s="100">
        <v>0</v>
      </c>
      <c r="AN53" s="100">
        <v>2.1784250520910695</v>
      </c>
      <c r="AO53" s="100">
        <v>886.18331119064715</v>
      </c>
      <c r="AP53" s="100">
        <v>0</v>
      </c>
      <c r="AQ53" s="100">
        <v>0</v>
      </c>
      <c r="AR53" s="100">
        <v>4.2468157876823565</v>
      </c>
      <c r="AS53" s="100">
        <v>1727.6046624291826</v>
      </c>
      <c r="AT53" s="100">
        <v>0</v>
      </c>
      <c r="AU53" s="100">
        <v>0</v>
      </c>
      <c r="AV53" s="100">
        <v>3.8764612571900692</v>
      </c>
      <c r="AW53" s="100">
        <v>1576.9444394249201</v>
      </c>
      <c r="AX53" s="100">
        <v>0</v>
      </c>
      <c r="AY53" s="100">
        <v>0</v>
      </c>
      <c r="AZ53" s="100">
        <v>1.9670638114997541</v>
      </c>
      <c r="BA53" s="100">
        <v>800.2015585181</v>
      </c>
      <c r="BB53" s="100">
        <v>1.6528800082740991</v>
      </c>
      <c r="BC53" s="100">
        <v>672.39158736590355</v>
      </c>
      <c r="BD53" s="100">
        <v>2.057332966451495</v>
      </c>
      <c r="BE53" s="100">
        <v>836.92305075246816</v>
      </c>
      <c r="BF53" s="100">
        <v>1.8980440286401137</v>
      </c>
      <c r="BG53" s="100">
        <v>772.12431085079822</v>
      </c>
      <c r="BH53" s="100">
        <v>4.7486055486327698</v>
      </c>
      <c r="BI53" s="100">
        <v>1931.7327371838107</v>
      </c>
      <c r="BJ53" s="100">
        <v>0</v>
      </c>
      <c r="BK53" s="100">
        <v>0</v>
      </c>
      <c r="BL53" s="100">
        <v>3.976854155245952</v>
      </c>
      <c r="BM53" s="100">
        <v>1617.7842703540532</v>
      </c>
      <c r="BN53" s="100">
        <v>0</v>
      </c>
      <c r="BO53" s="100">
        <v>0</v>
      </c>
      <c r="BP53" s="100">
        <v>3.6964025597997638</v>
      </c>
      <c r="BQ53" s="100">
        <v>1503.696561326544</v>
      </c>
      <c r="BR53" s="100">
        <v>0</v>
      </c>
      <c r="BS53" s="100">
        <v>0</v>
      </c>
      <c r="BT53" s="100">
        <v>2.9924843148385385</v>
      </c>
      <c r="BU53" s="100">
        <v>1217.3426192763175</v>
      </c>
      <c r="BV53" s="100">
        <v>0</v>
      </c>
      <c r="BW53" s="100">
        <v>0</v>
      </c>
      <c r="BX53" s="100">
        <v>3.4843320332523824</v>
      </c>
      <c r="BY53" s="100">
        <v>1417.4262711270692</v>
      </c>
      <c r="BZ53" s="100">
        <v>0</v>
      </c>
      <c r="CA53" s="100">
        <v>0</v>
      </c>
      <c r="CB53" s="100">
        <v>3.3905230938955877</v>
      </c>
      <c r="CC53" s="100">
        <v>1379.2647945967251</v>
      </c>
      <c r="CD53" s="100">
        <v>0</v>
      </c>
      <c r="CE53" s="100">
        <v>0</v>
      </c>
      <c r="CF53" s="100">
        <v>2.9882576420774671</v>
      </c>
      <c r="CG53" s="100">
        <v>1215.6232087971136</v>
      </c>
      <c r="CH53" s="100">
        <v>0</v>
      </c>
      <c r="CI53" s="100">
        <v>0</v>
      </c>
      <c r="CJ53" s="100">
        <v>3.4494887129198584</v>
      </c>
      <c r="CK53" s="100">
        <v>1403.2520084157984</v>
      </c>
      <c r="CL53" s="100">
        <v>0</v>
      </c>
      <c r="CM53" s="100">
        <v>0</v>
      </c>
      <c r="CN53" s="100">
        <v>1.5515953141556078</v>
      </c>
      <c r="CO53" s="100">
        <v>631.18897379850125</v>
      </c>
      <c r="CP53" s="100">
        <v>2.488206464068536</v>
      </c>
      <c r="CQ53" s="100">
        <v>1012.2023895830805</v>
      </c>
      <c r="CR53" s="100">
        <v>0</v>
      </c>
      <c r="CS53" s="100">
        <v>0</v>
      </c>
      <c r="CT53" s="100">
        <v>3.3433729623749153</v>
      </c>
      <c r="CU53" s="100">
        <v>1360.0841210941155</v>
      </c>
    </row>
    <row r="54" spans="2:99">
      <c r="C54" s="99" t="s">
        <v>220</v>
      </c>
      <c r="D54" s="100">
        <v>9</v>
      </c>
      <c r="E54" s="100">
        <v>3013.2000000000003</v>
      </c>
      <c r="F54" s="100">
        <v>9</v>
      </c>
      <c r="G54" s="100">
        <v>3013.2000000000003</v>
      </c>
      <c r="H54" s="100">
        <v>9</v>
      </c>
      <c r="I54" s="100">
        <v>3013.2000000000003</v>
      </c>
      <c r="J54" s="100">
        <v>11</v>
      </c>
      <c r="K54" s="100">
        <v>3682.8</v>
      </c>
      <c r="L54" s="100">
        <v>11</v>
      </c>
      <c r="M54" s="100">
        <v>3682.8</v>
      </c>
      <c r="N54" s="100">
        <v>3.5364157890042955</v>
      </c>
      <c r="O54" s="100">
        <v>1183.9920061586381</v>
      </c>
      <c r="P54" s="100">
        <v>2.4779121078044413</v>
      </c>
      <c r="Q54" s="100">
        <v>829.60497369292693</v>
      </c>
      <c r="R54" s="100">
        <v>0</v>
      </c>
      <c r="S54" s="100">
        <v>0</v>
      </c>
      <c r="T54" s="100">
        <v>2.1839855965183288</v>
      </c>
      <c r="U54" s="100">
        <v>731.19837771433652</v>
      </c>
      <c r="V54" s="100">
        <v>1.8113753515332591</v>
      </c>
      <c r="W54" s="100">
        <v>606.44846769333515</v>
      </c>
      <c r="X54" s="100">
        <v>1.390069914974275</v>
      </c>
      <c r="Y54" s="100">
        <v>465.3954075333873</v>
      </c>
      <c r="Z54" s="100">
        <v>2.1327483977730308</v>
      </c>
      <c r="AA54" s="100">
        <v>714.04416357441073</v>
      </c>
      <c r="AB54" s="100">
        <v>3.4928785080509264</v>
      </c>
      <c r="AC54" s="100">
        <v>1169.4157244954501</v>
      </c>
      <c r="AD54" s="100">
        <v>0</v>
      </c>
      <c r="AE54" s="100">
        <v>0</v>
      </c>
      <c r="AF54" s="100">
        <v>1.6691074417354155</v>
      </c>
      <c r="AG54" s="100">
        <v>558.8171714930171</v>
      </c>
      <c r="AH54" s="100">
        <v>2.622132591029732</v>
      </c>
      <c r="AI54" s="100">
        <v>877.88999147675429</v>
      </c>
      <c r="AJ54" s="100">
        <v>5.1544084216043862</v>
      </c>
      <c r="AK54" s="100">
        <v>1725.6959395531485</v>
      </c>
      <c r="AL54" s="100">
        <v>0</v>
      </c>
      <c r="AM54" s="100">
        <v>0</v>
      </c>
      <c r="AN54" s="100">
        <v>1.9605825468819624</v>
      </c>
      <c r="AO54" s="100">
        <v>656.40303669608102</v>
      </c>
      <c r="AP54" s="100">
        <v>0</v>
      </c>
      <c r="AQ54" s="100">
        <v>0</v>
      </c>
      <c r="AR54" s="100">
        <v>4.2468157876823565</v>
      </c>
      <c r="AS54" s="100">
        <v>1421.833925716053</v>
      </c>
      <c r="AT54" s="100">
        <v>0</v>
      </c>
      <c r="AU54" s="100">
        <v>0</v>
      </c>
      <c r="AV54" s="100">
        <v>3.4457433397245061</v>
      </c>
      <c r="AW54" s="100">
        <v>1153.6348701397646</v>
      </c>
      <c r="AX54" s="100">
        <v>0</v>
      </c>
      <c r="AY54" s="100">
        <v>0</v>
      </c>
      <c r="AZ54" s="100">
        <v>1.9670638114997541</v>
      </c>
      <c r="BA54" s="100">
        <v>658.57296409011769</v>
      </c>
      <c r="BB54" s="100">
        <v>1.6528800082740991</v>
      </c>
      <c r="BC54" s="100">
        <v>553.38422677016842</v>
      </c>
      <c r="BD54" s="100">
        <v>1.8703026967740863</v>
      </c>
      <c r="BE54" s="100">
        <v>626.17734287996416</v>
      </c>
      <c r="BF54" s="100">
        <v>1.8980440286401137</v>
      </c>
      <c r="BG54" s="100">
        <v>635.46514078871007</v>
      </c>
      <c r="BH54" s="100">
        <v>4.7486055486327698</v>
      </c>
      <c r="BI54" s="100">
        <v>1589.8331376822514</v>
      </c>
      <c r="BJ54" s="100">
        <v>0</v>
      </c>
      <c r="BK54" s="100">
        <v>0</v>
      </c>
      <c r="BL54" s="100">
        <v>3.976854155245952</v>
      </c>
      <c r="BM54" s="100">
        <v>1331.4507711763447</v>
      </c>
      <c r="BN54" s="100">
        <v>0</v>
      </c>
      <c r="BO54" s="100">
        <v>0</v>
      </c>
      <c r="BP54" s="100">
        <v>3.3603659634543308</v>
      </c>
      <c r="BQ54" s="100">
        <v>1125.0505245645099</v>
      </c>
      <c r="BR54" s="100">
        <v>0</v>
      </c>
      <c r="BS54" s="100">
        <v>0</v>
      </c>
      <c r="BT54" s="100">
        <v>2.9924843148385385</v>
      </c>
      <c r="BU54" s="100">
        <v>1001.8837486079427</v>
      </c>
      <c r="BV54" s="100">
        <v>0</v>
      </c>
      <c r="BW54" s="100">
        <v>0</v>
      </c>
      <c r="BX54" s="100">
        <v>3.4843320332523824</v>
      </c>
      <c r="BY54" s="100">
        <v>1166.5543647328977</v>
      </c>
      <c r="BZ54" s="100">
        <v>0</v>
      </c>
      <c r="CA54" s="100">
        <v>0</v>
      </c>
      <c r="CB54" s="100">
        <v>2.9667077071586392</v>
      </c>
      <c r="CC54" s="100">
        <v>993.25374035671246</v>
      </c>
      <c r="CD54" s="100">
        <v>0</v>
      </c>
      <c r="CE54" s="100">
        <v>0</v>
      </c>
      <c r="CF54" s="100">
        <v>3.9843435227699557</v>
      </c>
      <c r="CG54" s="100">
        <v>1333.9582114233813</v>
      </c>
      <c r="CH54" s="100">
        <v>0</v>
      </c>
      <c r="CI54" s="100">
        <v>0</v>
      </c>
      <c r="CJ54" s="100">
        <v>3.4494887129198584</v>
      </c>
      <c r="CK54" s="100">
        <v>1154.8888210855687</v>
      </c>
      <c r="CL54" s="100">
        <v>0</v>
      </c>
      <c r="CM54" s="100">
        <v>0</v>
      </c>
      <c r="CN54" s="100">
        <v>1.5515953141556078</v>
      </c>
      <c r="CO54" s="100">
        <v>519.47411117929755</v>
      </c>
      <c r="CP54" s="100">
        <v>2.488206464068536</v>
      </c>
      <c r="CQ54" s="100">
        <v>833.05152417014585</v>
      </c>
      <c r="CR54" s="100">
        <v>0</v>
      </c>
      <c r="CS54" s="100">
        <v>0</v>
      </c>
      <c r="CT54" s="100">
        <v>3.3433729623749153</v>
      </c>
      <c r="CU54" s="100">
        <v>1119.3612678031218</v>
      </c>
    </row>
    <row r="55" spans="2:99">
      <c r="C55" s="99" t="s">
        <v>221</v>
      </c>
      <c r="D55" s="100">
        <v>9</v>
      </c>
      <c r="E55" s="100">
        <v>5972.4000000000005</v>
      </c>
      <c r="F55" s="100">
        <v>10</v>
      </c>
      <c r="G55" s="100">
        <v>6636</v>
      </c>
      <c r="H55" s="100">
        <v>9</v>
      </c>
      <c r="I55" s="100">
        <v>5972.4000000000005</v>
      </c>
      <c r="J55" s="100">
        <v>10</v>
      </c>
      <c r="K55" s="100">
        <v>6636</v>
      </c>
      <c r="L55" s="100">
        <v>10</v>
      </c>
      <c r="M55" s="100">
        <v>6636</v>
      </c>
      <c r="N55" s="100">
        <v>3.7890169167903167</v>
      </c>
      <c r="O55" s="100">
        <v>2514.3916259820544</v>
      </c>
      <c r="P55" s="100">
        <v>2.4779121078044413</v>
      </c>
      <c r="Q55" s="100">
        <v>1644.3424747390272</v>
      </c>
      <c r="R55" s="100">
        <v>0</v>
      </c>
      <c r="S55" s="100">
        <v>0</v>
      </c>
      <c r="T55" s="100">
        <v>1.9854414513802989</v>
      </c>
      <c r="U55" s="100">
        <v>1317.5389471359665</v>
      </c>
      <c r="V55" s="100">
        <v>1.8113753515332591</v>
      </c>
      <c r="W55" s="100">
        <v>1202.0286832774707</v>
      </c>
      <c r="X55" s="100">
        <v>1.5638286543460596</v>
      </c>
      <c r="Y55" s="100">
        <v>1037.7566950240453</v>
      </c>
      <c r="Z55" s="100">
        <v>2.1327483977730308</v>
      </c>
      <c r="AA55" s="100">
        <v>1415.2918367621833</v>
      </c>
      <c r="AB55" s="100">
        <v>2.9938958640436506</v>
      </c>
      <c r="AC55" s="100">
        <v>1986.7492953793667</v>
      </c>
      <c r="AD55" s="100">
        <v>0</v>
      </c>
      <c r="AE55" s="100">
        <v>0</v>
      </c>
      <c r="AF55" s="100">
        <v>1.8545638241504616</v>
      </c>
      <c r="AG55" s="100">
        <v>1230.6885537062465</v>
      </c>
      <c r="AH55" s="100">
        <v>2.622132591029732</v>
      </c>
      <c r="AI55" s="100">
        <v>1740.0471874073303</v>
      </c>
      <c r="AJ55" s="100">
        <v>4.3614225105883273</v>
      </c>
      <c r="AK55" s="100">
        <v>2894.2399780264141</v>
      </c>
      <c r="AL55" s="100">
        <v>0</v>
      </c>
      <c r="AM55" s="100">
        <v>0</v>
      </c>
      <c r="AN55" s="100">
        <v>1.9605825468819624</v>
      </c>
      <c r="AO55" s="100">
        <v>1301.0425781108704</v>
      </c>
      <c r="AP55" s="100">
        <v>0</v>
      </c>
      <c r="AQ55" s="100">
        <v>0</v>
      </c>
      <c r="AR55" s="100">
        <v>4.2468157876823565</v>
      </c>
      <c r="AS55" s="100">
        <v>2818.1869567060116</v>
      </c>
      <c r="AT55" s="100">
        <v>0</v>
      </c>
      <c r="AU55" s="100">
        <v>0</v>
      </c>
      <c r="AV55" s="100">
        <v>3.4457433397245061</v>
      </c>
      <c r="AW55" s="100">
        <v>2286.5952802411825</v>
      </c>
      <c r="AX55" s="100">
        <v>0</v>
      </c>
      <c r="AY55" s="100">
        <v>0</v>
      </c>
      <c r="AZ55" s="100">
        <v>2.1856264572219493</v>
      </c>
      <c r="BA55" s="100">
        <v>1450.3817170124855</v>
      </c>
      <c r="BB55" s="100">
        <v>1.6528800082740991</v>
      </c>
      <c r="BC55" s="100">
        <v>1096.8511734906922</v>
      </c>
      <c r="BD55" s="100">
        <v>2.057332966451495</v>
      </c>
      <c r="BE55" s="100">
        <v>1365.2461565372121</v>
      </c>
      <c r="BF55" s="100">
        <v>2.2143847000801324</v>
      </c>
      <c r="BG55" s="100">
        <v>1469.4656869731759</v>
      </c>
      <c r="BH55" s="100">
        <v>5.1138828985275984</v>
      </c>
      <c r="BI55" s="100">
        <v>3393.5726914629145</v>
      </c>
      <c r="BJ55" s="100">
        <v>0</v>
      </c>
      <c r="BK55" s="100">
        <v>0</v>
      </c>
      <c r="BL55" s="100">
        <v>3.976854155245952</v>
      </c>
      <c r="BM55" s="100">
        <v>2639.040417421214</v>
      </c>
      <c r="BN55" s="100">
        <v>0</v>
      </c>
      <c r="BO55" s="100">
        <v>0</v>
      </c>
      <c r="BP55" s="100">
        <v>3.6964025597997638</v>
      </c>
      <c r="BQ55" s="100">
        <v>2452.9327386831233</v>
      </c>
      <c r="BR55" s="100">
        <v>0</v>
      </c>
      <c r="BS55" s="100">
        <v>0</v>
      </c>
      <c r="BT55" s="100">
        <v>2.6184237754837212</v>
      </c>
      <c r="BU55" s="100">
        <v>1737.5860174109973</v>
      </c>
      <c r="BV55" s="100">
        <v>0</v>
      </c>
      <c r="BW55" s="100">
        <v>0</v>
      </c>
      <c r="BX55" s="100">
        <v>3.8327652365776208</v>
      </c>
      <c r="BY55" s="100">
        <v>2543.4230109929094</v>
      </c>
      <c r="BZ55" s="100">
        <v>0</v>
      </c>
      <c r="CA55" s="100">
        <v>0</v>
      </c>
      <c r="CB55" s="100">
        <v>3.3905230938955877</v>
      </c>
      <c r="CC55" s="100">
        <v>2249.9511251091121</v>
      </c>
      <c r="CD55" s="100">
        <v>0</v>
      </c>
      <c r="CE55" s="100">
        <v>0</v>
      </c>
      <c r="CF55" s="100">
        <v>3.4863005824237119</v>
      </c>
      <c r="CG55" s="100">
        <v>2313.5090664963755</v>
      </c>
      <c r="CH55" s="100">
        <v>0</v>
      </c>
      <c r="CI55" s="100">
        <v>0</v>
      </c>
      <c r="CJ55" s="100">
        <v>3.4494887129198584</v>
      </c>
      <c r="CK55" s="100">
        <v>2289.080709893618</v>
      </c>
      <c r="CL55" s="100">
        <v>0</v>
      </c>
      <c r="CM55" s="100">
        <v>0</v>
      </c>
      <c r="CN55" s="100">
        <v>1.3791958348049846</v>
      </c>
      <c r="CO55" s="100">
        <v>915.23435597658784</v>
      </c>
      <c r="CP55" s="100">
        <v>2.1327483977730308</v>
      </c>
      <c r="CQ55" s="100">
        <v>1415.2918367621833</v>
      </c>
      <c r="CR55" s="100">
        <v>0</v>
      </c>
      <c r="CS55" s="100">
        <v>0</v>
      </c>
      <c r="CT55" s="100">
        <v>4.0120475548498984</v>
      </c>
      <c r="CU55" s="100">
        <v>2662.3947573983928</v>
      </c>
    </row>
    <row r="56" spans="2:99">
      <c r="C56" s="99" t="s">
        <v>222</v>
      </c>
      <c r="D56" s="100">
        <v>5.0429234338747095</v>
      </c>
      <c r="E56" s="100">
        <v>5803.3962877030153</v>
      </c>
      <c r="F56" s="100">
        <v>9</v>
      </c>
      <c r="G56" s="100">
        <v>10357.199999999999</v>
      </c>
      <c r="H56" s="100">
        <v>9</v>
      </c>
      <c r="I56" s="100">
        <v>10357.199999999999</v>
      </c>
      <c r="J56" s="100">
        <v>10</v>
      </c>
      <c r="K56" s="100">
        <v>11508</v>
      </c>
      <c r="L56" s="100">
        <v>9</v>
      </c>
      <c r="M56" s="100">
        <v>10357.199999999999</v>
      </c>
      <c r="N56" s="100">
        <v>13</v>
      </c>
      <c r="O56" s="100">
        <v>14960.4</v>
      </c>
      <c r="P56" s="100">
        <v>9</v>
      </c>
      <c r="Q56" s="100">
        <v>10357.199999999999</v>
      </c>
      <c r="R56" s="100">
        <v>12</v>
      </c>
      <c r="S56" s="100">
        <v>13809.599999999999</v>
      </c>
      <c r="T56" s="100">
        <v>10</v>
      </c>
      <c r="U56" s="100">
        <v>11508</v>
      </c>
      <c r="V56" s="100">
        <v>8</v>
      </c>
      <c r="W56" s="100">
        <v>9206.4</v>
      </c>
      <c r="X56" s="100">
        <v>8</v>
      </c>
      <c r="Y56" s="100">
        <v>9206.4</v>
      </c>
      <c r="Z56" s="100">
        <v>12</v>
      </c>
      <c r="AA56" s="100">
        <v>13809.599999999999</v>
      </c>
      <c r="AB56" s="100">
        <v>7</v>
      </c>
      <c r="AC56" s="100">
        <v>8055.5999999999995</v>
      </c>
      <c r="AD56" s="100">
        <v>10</v>
      </c>
      <c r="AE56" s="100">
        <v>11508</v>
      </c>
      <c r="AF56" s="100">
        <v>9</v>
      </c>
      <c r="AG56" s="100">
        <v>10357.199999999999</v>
      </c>
      <c r="AH56" s="100">
        <v>13</v>
      </c>
      <c r="AI56" s="100">
        <v>14960.4</v>
      </c>
      <c r="AJ56" s="100">
        <v>11</v>
      </c>
      <c r="AK56" s="100">
        <v>12658.8</v>
      </c>
      <c r="AL56" s="100">
        <v>12</v>
      </c>
      <c r="AM56" s="100">
        <v>13809.599999999999</v>
      </c>
      <c r="AN56" s="100">
        <v>8</v>
      </c>
      <c r="AO56" s="100">
        <v>9206.4</v>
      </c>
      <c r="AP56" s="100">
        <v>12</v>
      </c>
      <c r="AQ56" s="100">
        <v>13809.599999999999</v>
      </c>
      <c r="AR56" s="100">
        <v>11</v>
      </c>
      <c r="AS56" s="100">
        <v>12658.8</v>
      </c>
      <c r="AT56" s="100">
        <v>13</v>
      </c>
      <c r="AU56" s="100">
        <v>14960.4</v>
      </c>
      <c r="AV56" s="100">
        <v>9</v>
      </c>
      <c r="AW56" s="100">
        <v>10357.199999999999</v>
      </c>
      <c r="AX56" s="100">
        <v>8</v>
      </c>
      <c r="AY56" s="100">
        <v>9206.4</v>
      </c>
      <c r="AZ56" s="100">
        <v>9</v>
      </c>
      <c r="BA56" s="100">
        <v>10357.199999999999</v>
      </c>
      <c r="BB56" s="100">
        <v>7</v>
      </c>
      <c r="BC56" s="100">
        <v>8055.5999999999995</v>
      </c>
      <c r="BD56" s="100">
        <v>9</v>
      </c>
      <c r="BE56" s="100">
        <v>10357.199999999999</v>
      </c>
      <c r="BF56" s="100">
        <v>12</v>
      </c>
      <c r="BG56" s="100">
        <v>13809.599999999999</v>
      </c>
      <c r="BH56" s="100">
        <v>11</v>
      </c>
      <c r="BI56" s="100">
        <v>12658.8</v>
      </c>
      <c r="BJ56" s="100">
        <v>11</v>
      </c>
      <c r="BK56" s="100">
        <v>12658.8</v>
      </c>
      <c r="BL56" s="100">
        <v>10</v>
      </c>
      <c r="BM56" s="100">
        <v>11508</v>
      </c>
      <c r="BN56" s="100">
        <v>9</v>
      </c>
      <c r="BO56" s="100">
        <v>10357.199999999999</v>
      </c>
      <c r="BP56" s="100">
        <v>9</v>
      </c>
      <c r="BQ56" s="100">
        <v>10357.199999999999</v>
      </c>
      <c r="BR56" s="100">
        <v>13</v>
      </c>
      <c r="BS56" s="100">
        <v>14960.4</v>
      </c>
      <c r="BT56" s="100">
        <v>7</v>
      </c>
      <c r="BU56" s="100">
        <v>8055.5999999999995</v>
      </c>
      <c r="BV56" s="100">
        <v>11</v>
      </c>
      <c r="BW56" s="100">
        <v>12658.8</v>
      </c>
      <c r="BX56" s="100">
        <v>9</v>
      </c>
      <c r="BY56" s="100">
        <v>10357.199999999999</v>
      </c>
      <c r="BZ56" s="100">
        <v>10</v>
      </c>
      <c r="CA56" s="100">
        <v>11508</v>
      </c>
      <c r="CB56" s="100">
        <v>7</v>
      </c>
      <c r="CC56" s="100">
        <v>8055.5999999999995</v>
      </c>
      <c r="CD56" s="100">
        <v>13</v>
      </c>
      <c r="CE56" s="100">
        <v>14960.4</v>
      </c>
      <c r="CF56" s="100">
        <v>6</v>
      </c>
      <c r="CG56" s="100">
        <v>6904.7999999999993</v>
      </c>
      <c r="CH56" s="100">
        <v>13</v>
      </c>
      <c r="CI56" s="100">
        <v>14960.4</v>
      </c>
      <c r="CJ56" s="100">
        <v>9</v>
      </c>
      <c r="CK56" s="100">
        <v>10357.199999999999</v>
      </c>
      <c r="CL56" s="100">
        <v>8</v>
      </c>
      <c r="CM56" s="100">
        <v>9206.4</v>
      </c>
      <c r="CN56" s="100">
        <v>9</v>
      </c>
      <c r="CO56" s="100">
        <v>10357.199999999999</v>
      </c>
      <c r="CP56" s="100">
        <v>11</v>
      </c>
      <c r="CQ56" s="100">
        <v>12658.8</v>
      </c>
      <c r="CR56" s="100">
        <v>10</v>
      </c>
      <c r="CS56" s="100">
        <v>11508</v>
      </c>
      <c r="CT56" s="100">
        <v>10</v>
      </c>
      <c r="CU56" s="100">
        <v>11508</v>
      </c>
    </row>
    <row r="57" spans="2:99">
      <c r="C57" s="99" t="s">
        <v>223</v>
      </c>
      <c r="D57" s="100">
        <v>8</v>
      </c>
      <c r="E57" s="100">
        <v>11289.6</v>
      </c>
      <c r="F57" s="100">
        <v>10</v>
      </c>
      <c r="G57" s="100">
        <v>14112</v>
      </c>
      <c r="H57" s="100">
        <v>9</v>
      </c>
      <c r="I57" s="100">
        <v>12700.800000000001</v>
      </c>
      <c r="J57" s="100">
        <v>10</v>
      </c>
      <c r="K57" s="100">
        <v>14112</v>
      </c>
      <c r="L57" s="100">
        <v>9</v>
      </c>
      <c r="M57" s="100">
        <v>12700.800000000001</v>
      </c>
      <c r="N57" s="100">
        <v>3.5364157890042955</v>
      </c>
      <c r="O57" s="100">
        <v>4990.5899614428617</v>
      </c>
      <c r="P57" s="100">
        <v>2.4779121078044413</v>
      </c>
      <c r="Q57" s="100">
        <v>3496.8295665336277</v>
      </c>
      <c r="R57" s="100">
        <v>0</v>
      </c>
      <c r="S57" s="100">
        <v>0</v>
      </c>
      <c r="T57" s="100">
        <v>1.9854414513802989</v>
      </c>
      <c r="U57" s="100">
        <v>2801.854976187878</v>
      </c>
      <c r="V57" s="100">
        <v>1.8113753515332591</v>
      </c>
      <c r="W57" s="100">
        <v>2556.2128960837354</v>
      </c>
      <c r="X57" s="100">
        <v>1.390069914974275</v>
      </c>
      <c r="Y57" s="100">
        <v>1961.6666640116969</v>
      </c>
      <c r="Z57" s="100">
        <v>2.1327483977730308</v>
      </c>
      <c r="AA57" s="100">
        <v>3009.7345389373013</v>
      </c>
      <c r="AB57" s="100">
        <v>2.9938958640436506</v>
      </c>
      <c r="AC57" s="100">
        <v>4224.9858433383997</v>
      </c>
      <c r="AD57" s="100">
        <v>0</v>
      </c>
      <c r="AE57" s="100">
        <v>0</v>
      </c>
      <c r="AF57" s="100">
        <v>1.6691074417354155</v>
      </c>
      <c r="AG57" s="100">
        <v>2355.4444217770183</v>
      </c>
      <c r="AH57" s="100">
        <v>2.2475422208826279</v>
      </c>
      <c r="AI57" s="100">
        <v>3171.7315821095644</v>
      </c>
      <c r="AJ57" s="100">
        <v>4.7579154660963567</v>
      </c>
      <c r="AK57" s="100">
        <v>6714.3703057551793</v>
      </c>
      <c r="AL57" s="100">
        <v>0</v>
      </c>
      <c r="AM57" s="100">
        <v>0</v>
      </c>
      <c r="AN57" s="100">
        <v>1.9605825468819624</v>
      </c>
      <c r="AO57" s="100">
        <v>2766.7740901598254</v>
      </c>
      <c r="AP57" s="100">
        <v>0</v>
      </c>
      <c r="AQ57" s="100">
        <v>0</v>
      </c>
      <c r="AR57" s="100">
        <v>4.2468157876823565</v>
      </c>
      <c r="AS57" s="100">
        <v>5993.1064395773419</v>
      </c>
      <c r="AT57" s="100">
        <v>0</v>
      </c>
      <c r="AU57" s="100">
        <v>0</v>
      </c>
      <c r="AV57" s="100">
        <v>3.4457433397245061</v>
      </c>
      <c r="AW57" s="100">
        <v>4862.6330010192232</v>
      </c>
      <c r="AX57" s="100">
        <v>0</v>
      </c>
      <c r="AY57" s="100">
        <v>0</v>
      </c>
      <c r="AZ57" s="100">
        <v>1.7485011657775591</v>
      </c>
      <c r="BA57" s="100">
        <v>2467.4848451452913</v>
      </c>
      <c r="BB57" s="100">
        <v>1.4462700072398365</v>
      </c>
      <c r="BC57" s="100">
        <v>2040.9762342168572</v>
      </c>
      <c r="BD57" s="100">
        <v>1.8703026967740863</v>
      </c>
      <c r="BE57" s="100">
        <v>2639.3711656875907</v>
      </c>
      <c r="BF57" s="100">
        <v>2.0562143643601232</v>
      </c>
      <c r="BG57" s="100">
        <v>2901.729710985006</v>
      </c>
      <c r="BH57" s="100">
        <v>4.7486055486327698</v>
      </c>
      <c r="BI57" s="100">
        <v>6701.2321502305649</v>
      </c>
      <c r="BJ57" s="100">
        <v>0</v>
      </c>
      <c r="BK57" s="100">
        <v>0</v>
      </c>
      <c r="BL57" s="100">
        <v>3.976854155245952</v>
      </c>
      <c r="BM57" s="100">
        <v>5612.136583883088</v>
      </c>
      <c r="BN57" s="100">
        <v>0</v>
      </c>
      <c r="BO57" s="100">
        <v>0</v>
      </c>
      <c r="BP57" s="100">
        <v>3.0243293671088973</v>
      </c>
      <c r="BQ57" s="100">
        <v>4267.9336028640764</v>
      </c>
      <c r="BR57" s="100">
        <v>0</v>
      </c>
      <c r="BS57" s="100">
        <v>0</v>
      </c>
      <c r="BT57" s="100">
        <v>2.9924843148385385</v>
      </c>
      <c r="BU57" s="100">
        <v>4222.9938651001457</v>
      </c>
      <c r="BV57" s="100">
        <v>0</v>
      </c>
      <c r="BW57" s="100">
        <v>0</v>
      </c>
      <c r="BX57" s="100">
        <v>3.135898829927144</v>
      </c>
      <c r="BY57" s="100">
        <v>4425.3804287931853</v>
      </c>
      <c r="BZ57" s="100">
        <v>0</v>
      </c>
      <c r="CA57" s="100">
        <v>0</v>
      </c>
      <c r="CB57" s="100">
        <v>2.5428923204216907</v>
      </c>
      <c r="CC57" s="100">
        <v>3588.5296425790898</v>
      </c>
      <c r="CD57" s="100">
        <v>0</v>
      </c>
      <c r="CE57" s="100">
        <v>0</v>
      </c>
      <c r="CF57" s="100">
        <v>3.4863005824237119</v>
      </c>
      <c r="CG57" s="100">
        <v>4919.8673819163423</v>
      </c>
      <c r="CH57" s="100">
        <v>0</v>
      </c>
      <c r="CI57" s="100">
        <v>0</v>
      </c>
      <c r="CJ57" s="100">
        <v>3.4494887129198584</v>
      </c>
      <c r="CK57" s="100">
        <v>4867.918471672504</v>
      </c>
      <c r="CL57" s="100">
        <v>0</v>
      </c>
      <c r="CM57" s="100">
        <v>0</v>
      </c>
      <c r="CN57" s="100">
        <v>1.3791958348049846</v>
      </c>
      <c r="CO57" s="100">
        <v>1946.3211620767943</v>
      </c>
      <c r="CP57" s="100">
        <v>1.9550193646252785</v>
      </c>
      <c r="CQ57" s="100">
        <v>2758.9233273591931</v>
      </c>
      <c r="CR57" s="100">
        <v>0</v>
      </c>
      <c r="CS57" s="100">
        <v>0</v>
      </c>
      <c r="CT57" s="100">
        <v>3.6777102586124073</v>
      </c>
      <c r="CU57" s="100">
        <v>5189.9847169538298</v>
      </c>
    </row>
    <row r="58" spans="2:99">
      <c r="C58" s="99" t="s">
        <v>224</v>
      </c>
      <c r="D58" s="100">
        <v>5.0429234338747095</v>
      </c>
      <c r="E58" s="100">
        <v>5936.5294663573086</v>
      </c>
      <c r="F58" s="100">
        <v>9</v>
      </c>
      <c r="G58" s="100">
        <v>10594.800000000001</v>
      </c>
      <c r="H58" s="100">
        <v>8</v>
      </c>
      <c r="I58" s="100">
        <v>9417.6</v>
      </c>
      <c r="J58" s="100">
        <v>10</v>
      </c>
      <c r="K58" s="100">
        <v>11772</v>
      </c>
      <c r="L58" s="100">
        <v>9</v>
      </c>
      <c r="M58" s="100">
        <v>10594.800000000001</v>
      </c>
      <c r="N58" s="100">
        <v>14</v>
      </c>
      <c r="O58" s="100">
        <v>16480.8</v>
      </c>
      <c r="P58" s="100">
        <v>11</v>
      </c>
      <c r="Q58" s="100">
        <v>12949.2</v>
      </c>
      <c r="R58" s="100">
        <v>13</v>
      </c>
      <c r="S58" s="100">
        <v>15303.6</v>
      </c>
      <c r="T58" s="100">
        <v>10</v>
      </c>
      <c r="U58" s="100">
        <v>11772</v>
      </c>
      <c r="V58" s="100">
        <v>8</v>
      </c>
      <c r="W58" s="100">
        <v>9417.6</v>
      </c>
      <c r="X58" s="100">
        <v>9</v>
      </c>
      <c r="Y58" s="100">
        <v>10594.800000000001</v>
      </c>
      <c r="Z58" s="100">
        <v>12</v>
      </c>
      <c r="AA58" s="100">
        <v>14126.400000000001</v>
      </c>
      <c r="AB58" s="100">
        <v>6</v>
      </c>
      <c r="AC58" s="100">
        <v>7063.2000000000007</v>
      </c>
      <c r="AD58" s="100">
        <v>9</v>
      </c>
      <c r="AE58" s="100">
        <v>10594.800000000001</v>
      </c>
      <c r="AF58" s="100">
        <v>9</v>
      </c>
      <c r="AG58" s="100">
        <v>10594.800000000001</v>
      </c>
      <c r="AH58" s="100">
        <v>13</v>
      </c>
      <c r="AI58" s="100">
        <v>15303.6</v>
      </c>
      <c r="AJ58" s="100">
        <v>13</v>
      </c>
      <c r="AK58" s="100">
        <v>15303.6</v>
      </c>
      <c r="AL58" s="100">
        <v>12</v>
      </c>
      <c r="AM58" s="100">
        <v>14126.400000000001</v>
      </c>
      <c r="AN58" s="100">
        <v>9</v>
      </c>
      <c r="AO58" s="100">
        <v>10594.800000000001</v>
      </c>
      <c r="AP58" s="100">
        <v>11</v>
      </c>
      <c r="AQ58" s="100">
        <v>12949.2</v>
      </c>
      <c r="AR58" s="100">
        <v>11</v>
      </c>
      <c r="AS58" s="100">
        <v>12949.2</v>
      </c>
      <c r="AT58" s="100">
        <v>12</v>
      </c>
      <c r="AU58" s="100">
        <v>14126.400000000001</v>
      </c>
      <c r="AV58" s="100">
        <v>9</v>
      </c>
      <c r="AW58" s="100">
        <v>10594.800000000001</v>
      </c>
      <c r="AX58" s="100">
        <v>8</v>
      </c>
      <c r="AY58" s="100">
        <v>9417.6</v>
      </c>
      <c r="AZ58" s="100">
        <v>8</v>
      </c>
      <c r="BA58" s="100">
        <v>9417.6</v>
      </c>
      <c r="BB58" s="100">
        <v>7</v>
      </c>
      <c r="BC58" s="100">
        <v>8240.4</v>
      </c>
      <c r="BD58" s="100">
        <v>11</v>
      </c>
      <c r="BE58" s="100">
        <v>12949.2</v>
      </c>
      <c r="BF58" s="100">
        <v>12</v>
      </c>
      <c r="BG58" s="100">
        <v>14126.400000000001</v>
      </c>
      <c r="BH58" s="100">
        <v>11</v>
      </c>
      <c r="BI58" s="100">
        <v>12949.2</v>
      </c>
      <c r="BJ58" s="100">
        <v>13</v>
      </c>
      <c r="BK58" s="100">
        <v>15303.6</v>
      </c>
      <c r="BL58" s="100">
        <v>9</v>
      </c>
      <c r="BM58" s="100">
        <v>10594.800000000001</v>
      </c>
      <c r="BN58" s="100">
        <v>9</v>
      </c>
      <c r="BO58" s="100">
        <v>10594.800000000001</v>
      </c>
      <c r="BP58" s="100">
        <v>10</v>
      </c>
      <c r="BQ58" s="100">
        <v>11772</v>
      </c>
      <c r="BR58" s="100">
        <v>14</v>
      </c>
      <c r="BS58" s="100">
        <v>16480.8</v>
      </c>
      <c r="BT58" s="100">
        <v>8</v>
      </c>
      <c r="BU58" s="100">
        <v>9417.6</v>
      </c>
      <c r="BV58" s="100">
        <v>10</v>
      </c>
      <c r="BW58" s="100">
        <v>11772</v>
      </c>
      <c r="BX58" s="100">
        <v>10</v>
      </c>
      <c r="BY58" s="100">
        <v>11772</v>
      </c>
      <c r="BZ58" s="100">
        <v>10</v>
      </c>
      <c r="CA58" s="100">
        <v>11772</v>
      </c>
      <c r="CB58" s="100">
        <v>6</v>
      </c>
      <c r="CC58" s="100">
        <v>7063.2000000000007</v>
      </c>
      <c r="CD58" s="100">
        <v>12</v>
      </c>
      <c r="CE58" s="100">
        <v>14126.400000000001</v>
      </c>
      <c r="CF58" s="100">
        <v>7</v>
      </c>
      <c r="CG58" s="100">
        <v>8240.4</v>
      </c>
      <c r="CH58" s="100">
        <v>11</v>
      </c>
      <c r="CI58" s="100">
        <v>12949.2</v>
      </c>
      <c r="CJ58" s="100">
        <v>9</v>
      </c>
      <c r="CK58" s="100">
        <v>10594.800000000001</v>
      </c>
      <c r="CL58" s="100">
        <v>8</v>
      </c>
      <c r="CM58" s="100">
        <v>9417.6</v>
      </c>
      <c r="CN58" s="100">
        <v>8</v>
      </c>
      <c r="CO58" s="100">
        <v>9417.6</v>
      </c>
      <c r="CP58" s="100">
        <v>12</v>
      </c>
      <c r="CQ58" s="100">
        <v>14126.400000000001</v>
      </c>
      <c r="CR58" s="100">
        <v>9</v>
      </c>
      <c r="CS58" s="100">
        <v>10594.800000000001</v>
      </c>
      <c r="CT58" s="100">
        <v>11</v>
      </c>
      <c r="CU58" s="100">
        <v>12949.2</v>
      </c>
    </row>
    <row r="59" spans="2:99">
      <c r="C59" s="99" t="s">
        <v>225</v>
      </c>
      <c r="D59" s="100">
        <v>10</v>
      </c>
      <c r="E59" s="100">
        <v>3035.9999999999995</v>
      </c>
      <c r="F59" s="100">
        <v>11</v>
      </c>
      <c r="G59" s="100">
        <v>3339.5999999999995</v>
      </c>
      <c r="H59" s="100">
        <v>9</v>
      </c>
      <c r="I59" s="100">
        <v>2732.3999999999996</v>
      </c>
      <c r="J59" s="100">
        <v>11</v>
      </c>
      <c r="K59" s="100">
        <v>3339.5999999999995</v>
      </c>
      <c r="L59" s="100">
        <v>10</v>
      </c>
      <c r="M59" s="100">
        <v>3035.9999999999995</v>
      </c>
      <c r="N59" s="100">
        <v>3.5364157890042955</v>
      </c>
      <c r="O59" s="100">
        <v>1073.6558335417039</v>
      </c>
      <c r="P59" s="100">
        <v>2.2526473707313102</v>
      </c>
      <c r="Q59" s="100">
        <v>683.90374175402565</v>
      </c>
      <c r="R59" s="100">
        <v>0</v>
      </c>
      <c r="S59" s="100">
        <v>0</v>
      </c>
      <c r="T59" s="100">
        <v>1.9854414513802989</v>
      </c>
      <c r="U59" s="100">
        <v>602.78002463905864</v>
      </c>
      <c r="V59" s="100">
        <v>1.8113753515332591</v>
      </c>
      <c r="W59" s="100">
        <v>549.9335567254974</v>
      </c>
      <c r="X59" s="100">
        <v>1.5638286543460596</v>
      </c>
      <c r="Y59" s="100">
        <v>474.77837945946362</v>
      </c>
      <c r="Z59" s="100">
        <v>1.9686908287135669</v>
      </c>
      <c r="AA59" s="100">
        <v>597.69453559743886</v>
      </c>
      <c r="AB59" s="100">
        <v>3.9918611520582012</v>
      </c>
      <c r="AC59" s="100">
        <v>1211.9290457648697</v>
      </c>
      <c r="AD59" s="100">
        <v>0</v>
      </c>
      <c r="AE59" s="100">
        <v>0</v>
      </c>
      <c r="AF59" s="100">
        <v>2.040020206565508</v>
      </c>
      <c r="AG59" s="100">
        <v>619.35013471328818</v>
      </c>
      <c r="AH59" s="100">
        <v>2.622132591029732</v>
      </c>
      <c r="AI59" s="100">
        <v>796.07945463662656</v>
      </c>
      <c r="AJ59" s="100">
        <v>4.7579154660963567</v>
      </c>
      <c r="AK59" s="100">
        <v>1444.5031355068538</v>
      </c>
      <c r="AL59" s="100">
        <v>0</v>
      </c>
      <c r="AM59" s="100">
        <v>0</v>
      </c>
      <c r="AN59" s="100">
        <v>2.1784250520910695</v>
      </c>
      <c r="AO59" s="100">
        <v>661.36984581484865</v>
      </c>
      <c r="AP59" s="100">
        <v>0</v>
      </c>
      <c r="AQ59" s="100">
        <v>0</v>
      </c>
      <c r="AR59" s="100">
        <v>3.8607416251657782</v>
      </c>
      <c r="AS59" s="100">
        <v>1172.12115740033</v>
      </c>
      <c r="AT59" s="100">
        <v>0</v>
      </c>
      <c r="AU59" s="100">
        <v>0</v>
      </c>
      <c r="AV59" s="100">
        <v>3.8764612571900692</v>
      </c>
      <c r="AW59" s="100">
        <v>1176.8936376829049</v>
      </c>
      <c r="AX59" s="100">
        <v>0</v>
      </c>
      <c r="AY59" s="100">
        <v>0</v>
      </c>
      <c r="AZ59" s="100">
        <v>1.9670638114997541</v>
      </c>
      <c r="BA59" s="100">
        <v>597.20057317132523</v>
      </c>
      <c r="BB59" s="100">
        <v>1.6528800082740991</v>
      </c>
      <c r="BC59" s="100">
        <v>501.81437051201641</v>
      </c>
      <c r="BD59" s="100">
        <v>2.057332966451495</v>
      </c>
      <c r="BE59" s="100">
        <v>624.60628861467376</v>
      </c>
      <c r="BF59" s="100">
        <v>2.0562143643601232</v>
      </c>
      <c r="BG59" s="100">
        <v>624.26668101973337</v>
      </c>
      <c r="BH59" s="100">
        <v>5.1138828985275984</v>
      </c>
      <c r="BI59" s="100">
        <v>1552.5748479929787</v>
      </c>
      <c r="BJ59" s="100">
        <v>0</v>
      </c>
      <c r="BK59" s="100">
        <v>0</v>
      </c>
      <c r="BL59" s="100">
        <v>3.976854155245952</v>
      </c>
      <c r="BM59" s="100">
        <v>1207.3729215326709</v>
      </c>
      <c r="BN59" s="100">
        <v>0</v>
      </c>
      <c r="BO59" s="100">
        <v>0</v>
      </c>
      <c r="BP59" s="100">
        <v>3.6964025597997638</v>
      </c>
      <c r="BQ59" s="100">
        <v>1122.2278171552082</v>
      </c>
      <c r="BR59" s="100">
        <v>0</v>
      </c>
      <c r="BS59" s="100">
        <v>0</v>
      </c>
      <c r="BT59" s="100">
        <v>2.6184237754837212</v>
      </c>
      <c r="BU59" s="100">
        <v>794.95345823685761</v>
      </c>
      <c r="BV59" s="100">
        <v>0</v>
      </c>
      <c r="BW59" s="100">
        <v>0</v>
      </c>
      <c r="BX59" s="100">
        <v>3.8327652365776208</v>
      </c>
      <c r="BY59" s="100">
        <v>1163.6275258249655</v>
      </c>
      <c r="BZ59" s="100">
        <v>0</v>
      </c>
      <c r="CA59" s="100">
        <v>0</v>
      </c>
      <c r="CB59" s="100">
        <v>2.9667077071586392</v>
      </c>
      <c r="CC59" s="100">
        <v>900.69245989336275</v>
      </c>
      <c r="CD59" s="100">
        <v>0</v>
      </c>
      <c r="CE59" s="100">
        <v>0</v>
      </c>
      <c r="CF59" s="100">
        <v>3.4863005824237119</v>
      </c>
      <c r="CG59" s="100">
        <v>1058.4408568238389</v>
      </c>
      <c r="CH59" s="100">
        <v>0</v>
      </c>
      <c r="CI59" s="100">
        <v>0</v>
      </c>
      <c r="CJ59" s="100">
        <v>3.8327652365776208</v>
      </c>
      <c r="CK59" s="100">
        <v>1163.6275258249655</v>
      </c>
      <c r="CL59" s="100">
        <v>0</v>
      </c>
      <c r="CM59" s="100">
        <v>0</v>
      </c>
      <c r="CN59" s="100">
        <v>1.5515953141556078</v>
      </c>
      <c r="CO59" s="100">
        <v>471.06433737764246</v>
      </c>
      <c r="CP59" s="100">
        <v>2.488206464068536</v>
      </c>
      <c r="CQ59" s="100">
        <v>755.41948249120742</v>
      </c>
      <c r="CR59" s="100">
        <v>0</v>
      </c>
      <c r="CS59" s="100">
        <v>0</v>
      </c>
      <c r="CT59" s="100">
        <v>3.3433729623749153</v>
      </c>
      <c r="CU59" s="100">
        <v>1015.0480313770241</v>
      </c>
    </row>
    <row r="60" spans="2:99">
      <c r="C60" s="99" t="s">
        <v>226</v>
      </c>
      <c r="D60" s="100">
        <v>9</v>
      </c>
      <c r="E60" s="100">
        <v>5864.4000000000005</v>
      </c>
      <c r="F60" s="100">
        <v>10</v>
      </c>
      <c r="G60" s="100">
        <v>6516</v>
      </c>
      <c r="H60" s="100">
        <v>8</v>
      </c>
      <c r="I60" s="100">
        <v>5212.8</v>
      </c>
      <c r="J60" s="100">
        <v>10</v>
      </c>
      <c r="K60" s="100">
        <v>6516</v>
      </c>
      <c r="L60" s="100">
        <v>9</v>
      </c>
      <c r="M60" s="100">
        <v>5864.4000000000005</v>
      </c>
      <c r="N60" s="100">
        <v>3.5364157890042955</v>
      </c>
      <c r="O60" s="100">
        <v>2304.3285281151989</v>
      </c>
      <c r="P60" s="100">
        <v>2.4779121078044413</v>
      </c>
      <c r="Q60" s="100">
        <v>1614.607529445374</v>
      </c>
      <c r="R60" s="100">
        <v>0</v>
      </c>
      <c r="S60" s="100">
        <v>0</v>
      </c>
      <c r="T60" s="100">
        <v>2.1839855965183288</v>
      </c>
      <c r="U60" s="100">
        <v>1423.0850146913431</v>
      </c>
      <c r="V60" s="100">
        <v>1.5849534325916017</v>
      </c>
      <c r="W60" s="100">
        <v>1032.7556566766877</v>
      </c>
      <c r="X60" s="100">
        <v>1.5638286543460596</v>
      </c>
      <c r="Y60" s="100">
        <v>1018.9907511718925</v>
      </c>
      <c r="Z60" s="100">
        <v>2.1327483977730308</v>
      </c>
      <c r="AA60" s="100">
        <v>1389.6988559889069</v>
      </c>
      <c r="AB60" s="100">
        <v>3.9918611520582012</v>
      </c>
      <c r="AC60" s="100">
        <v>2601.096726681124</v>
      </c>
      <c r="AD60" s="100">
        <v>0</v>
      </c>
      <c r="AE60" s="100">
        <v>0</v>
      </c>
      <c r="AF60" s="100">
        <v>1.8545638241504616</v>
      </c>
      <c r="AG60" s="100">
        <v>1208.4337878164408</v>
      </c>
      <c r="AH60" s="100">
        <v>2.622132591029732</v>
      </c>
      <c r="AI60" s="100">
        <v>1708.5815963149735</v>
      </c>
      <c r="AJ60" s="100">
        <v>4.7579154660963567</v>
      </c>
      <c r="AK60" s="100">
        <v>3100.2577177083863</v>
      </c>
      <c r="AL60" s="100">
        <v>0</v>
      </c>
      <c r="AM60" s="100">
        <v>0</v>
      </c>
      <c r="AN60" s="100">
        <v>1.9605825468819624</v>
      </c>
      <c r="AO60" s="100">
        <v>1277.5155875482867</v>
      </c>
      <c r="AP60" s="100">
        <v>0</v>
      </c>
      <c r="AQ60" s="100">
        <v>0</v>
      </c>
      <c r="AR60" s="100">
        <v>4.2468157876823565</v>
      </c>
      <c r="AS60" s="100">
        <v>2767.2251672538237</v>
      </c>
      <c r="AT60" s="100">
        <v>0</v>
      </c>
      <c r="AU60" s="100">
        <v>0</v>
      </c>
      <c r="AV60" s="100">
        <v>3.8764612571900692</v>
      </c>
      <c r="AW60" s="100">
        <v>2525.9021551850492</v>
      </c>
      <c r="AX60" s="100">
        <v>0</v>
      </c>
      <c r="AY60" s="100">
        <v>0</v>
      </c>
      <c r="AZ60" s="100">
        <v>1.7485011657775591</v>
      </c>
      <c r="BA60" s="100">
        <v>1139.3233596206576</v>
      </c>
      <c r="BB60" s="100">
        <v>1.8594900093083613</v>
      </c>
      <c r="BC60" s="100">
        <v>1211.6436900653282</v>
      </c>
      <c r="BD60" s="100">
        <v>1.8703026967740863</v>
      </c>
      <c r="BE60" s="100">
        <v>1218.6892372179948</v>
      </c>
      <c r="BF60" s="100">
        <v>1.739873692920104</v>
      </c>
      <c r="BG60" s="100">
        <v>1133.7016983067397</v>
      </c>
      <c r="BH60" s="100">
        <v>4.7486055486327698</v>
      </c>
      <c r="BI60" s="100">
        <v>3094.1913754891129</v>
      </c>
      <c r="BJ60" s="100">
        <v>0</v>
      </c>
      <c r="BK60" s="100">
        <v>0</v>
      </c>
      <c r="BL60" s="100">
        <v>3.5791687397213572</v>
      </c>
      <c r="BM60" s="100">
        <v>2332.1863508024362</v>
      </c>
      <c r="BN60" s="100">
        <v>0</v>
      </c>
      <c r="BO60" s="100">
        <v>0</v>
      </c>
      <c r="BP60" s="100">
        <v>3.3603659634543308</v>
      </c>
      <c r="BQ60" s="100">
        <v>2189.6144617868422</v>
      </c>
      <c r="BR60" s="100">
        <v>0</v>
      </c>
      <c r="BS60" s="100">
        <v>0</v>
      </c>
      <c r="BT60" s="100">
        <v>2.6184237754837212</v>
      </c>
      <c r="BU60" s="100">
        <v>1706.1649321051927</v>
      </c>
      <c r="BV60" s="100">
        <v>0</v>
      </c>
      <c r="BW60" s="100">
        <v>0</v>
      </c>
      <c r="BX60" s="100">
        <v>3.8327652365776208</v>
      </c>
      <c r="BY60" s="100">
        <v>2497.4298281539777</v>
      </c>
      <c r="BZ60" s="100">
        <v>0</v>
      </c>
      <c r="CA60" s="100">
        <v>0</v>
      </c>
      <c r="CB60" s="100">
        <v>3.3905230938955877</v>
      </c>
      <c r="CC60" s="100">
        <v>2209.2648479823652</v>
      </c>
      <c r="CD60" s="100">
        <v>0</v>
      </c>
      <c r="CE60" s="100">
        <v>0</v>
      </c>
      <c r="CF60" s="100">
        <v>3.4863005824237119</v>
      </c>
      <c r="CG60" s="100">
        <v>2271.6734595072908</v>
      </c>
      <c r="CH60" s="100">
        <v>0</v>
      </c>
      <c r="CI60" s="100">
        <v>0</v>
      </c>
      <c r="CJ60" s="100">
        <v>3.4494887129198584</v>
      </c>
      <c r="CK60" s="100">
        <v>2247.6868453385796</v>
      </c>
      <c r="CL60" s="100">
        <v>0</v>
      </c>
      <c r="CM60" s="100">
        <v>0</v>
      </c>
      <c r="CN60" s="100">
        <v>1.3791958348049846</v>
      </c>
      <c r="CO60" s="100">
        <v>898.68400595892797</v>
      </c>
      <c r="CP60" s="100">
        <v>2.3104774309207832</v>
      </c>
      <c r="CQ60" s="100">
        <v>1505.5070939879824</v>
      </c>
      <c r="CR60" s="100">
        <v>0</v>
      </c>
      <c r="CS60" s="100">
        <v>0</v>
      </c>
      <c r="CT60" s="100">
        <v>3.3433729623749153</v>
      </c>
      <c r="CU60" s="100">
        <v>2178.5418222834951</v>
      </c>
    </row>
    <row r="61" spans="2:99">
      <c r="C61" s="99" t="s">
        <v>227</v>
      </c>
      <c r="D61" s="100">
        <v>10</v>
      </c>
      <c r="E61" s="100">
        <v>9516</v>
      </c>
      <c r="F61" s="100">
        <v>9</v>
      </c>
      <c r="G61" s="100">
        <v>8564.4</v>
      </c>
      <c r="H61" s="100">
        <v>9</v>
      </c>
      <c r="I61" s="100">
        <v>8564.4</v>
      </c>
      <c r="J61" s="100">
        <v>10</v>
      </c>
      <c r="K61" s="100">
        <v>9516</v>
      </c>
      <c r="L61" s="100">
        <v>10</v>
      </c>
      <c r="M61" s="100">
        <v>9516</v>
      </c>
      <c r="N61" s="100">
        <v>3.5364157890042955</v>
      </c>
      <c r="O61" s="100">
        <v>3365.2532648164874</v>
      </c>
      <c r="P61" s="100">
        <v>2.4779121078044413</v>
      </c>
      <c r="Q61" s="100">
        <v>2357.9811617867063</v>
      </c>
      <c r="R61" s="100">
        <v>0</v>
      </c>
      <c r="S61" s="100">
        <v>0</v>
      </c>
      <c r="T61" s="100">
        <v>2.1839855965183288</v>
      </c>
      <c r="U61" s="100">
        <v>2078.2806936468414</v>
      </c>
      <c r="V61" s="100">
        <v>1.8113753515332591</v>
      </c>
      <c r="W61" s="100">
        <v>1723.7047845190493</v>
      </c>
      <c r="X61" s="100">
        <v>1.5638286543460596</v>
      </c>
      <c r="Y61" s="100">
        <v>1488.1393474757101</v>
      </c>
      <c r="Z61" s="100">
        <v>2.1327483977730308</v>
      </c>
      <c r="AA61" s="100">
        <v>2029.5233753208158</v>
      </c>
      <c r="AB61" s="100">
        <v>3.4928785080509264</v>
      </c>
      <c r="AC61" s="100">
        <v>3323.8231882612613</v>
      </c>
      <c r="AD61" s="100">
        <v>0</v>
      </c>
      <c r="AE61" s="100">
        <v>0</v>
      </c>
      <c r="AF61" s="100">
        <v>1.6691074417354155</v>
      </c>
      <c r="AG61" s="100">
        <v>1588.3226415554211</v>
      </c>
      <c r="AH61" s="100">
        <v>2.4348374059561797</v>
      </c>
      <c r="AI61" s="100">
        <v>2316.9912755079004</v>
      </c>
      <c r="AJ61" s="100">
        <v>4.7579154660963567</v>
      </c>
      <c r="AK61" s="100">
        <v>4527.6323575372926</v>
      </c>
      <c r="AL61" s="100">
        <v>0</v>
      </c>
      <c r="AM61" s="100">
        <v>0</v>
      </c>
      <c r="AN61" s="100">
        <v>2.1784250520910695</v>
      </c>
      <c r="AO61" s="100">
        <v>2072.9892795698615</v>
      </c>
      <c r="AP61" s="100">
        <v>0</v>
      </c>
      <c r="AQ61" s="100">
        <v>0</v>
      </c>
      <c r="AR61" s="100">
        <v>3.8607416251657782</v>
      </c>
      <c r="AS61" s="100">
        <v>3673.8817305077541</v>
      </c>
      <c r="AT61" s="100">
        <v>0</v>
      </c>
      <c r="AU61" s="100">
        <v>0</v>
      </c>
      <c r="AV61" s="100">
        <v>3.4457433397245061</v>
      </c>
      <c r="AW61" s="100">
        <v>3278.9693620818398</v>
      </c>
      <c r="AX61" s="100">
        <v>0</v>
      </c>
      <c r="AY61" s="100">
        <v>0</v>
      </c>
      <c r="AZ61" s="100">
        <v>1.7485011657775591</v>
      </c>
      <c r="BA61" s="100">
        <v>1663.8737093539251</v>
      </c>
      <c r="BB61" s="100">
        <v>1.8594900093083613</v>
      </c>
      <c r="BC61" s="100">
        <v>1769.4906928578364</v>
      </c>
      <c r="BD61" s="100">
        <v>1.8703026967740863</v>
      </c>
      <c r="BE61" s="100">
        <v>1779.7800462502205</v>
      </c>
      <c r="BF61" s="100">
        <v>2.0562143643601232</v>
      </c>
      <c r="BG61" s="100">
        <v>1956.693589125093</v>
      </c>
      <c r="BH61" s="100">
        <v>4.3833281987379422</v>
      </c>
      <c r="BI61" s="100">
        <v>4171.1751139190255</v>
      </c>
      <c r="BJ61" s="100">
        <v>0</v>
      </c>
      <c r="BK61" s="100">
        <v>0</v>
      </c>
      <c r="BL61" s="100">
        <v>3.5791687397213572</v>
      </c>
      <c r="BM61" s="100">
        <v>3405.9369727188432</v>
      </c>
      <c r="BN61" s="100">
        <v>0</v>
      </c>
      <c r="BO61" s="100">
        <v>0</v>
      </c>
      <c r="BP61" s="100">
        <v>3.3603659634543308</v>
      </c>
      <c r="BQ61" s="100">
        <v>3197.7242508231407</v>
      </c>
      <c r="BR61" s="100">
        <v>0</v>
      </c>
      <c r="BS61" s="100">
        <v>0</v>
      </c>
      <c r="BT61" s="100">
        <v>2.9924843148385385</v>
      </c>
      <c r="BU61" s="100">
        <v>2847.6480740003531</v>
      </c>
      <c r="BV61" s="100">
        <v>0</v>
      </c>
      <c r="BW61" s="100">
        <v>0</v>
      </c>
      <c r="BX61" s="100">
        <v>3.8327652365776208</v>
      </c>
      <c r="BY61" s="100">
        <v>3647.2593991272638</v>
      </c>
      <c r="BZ61" s="100">
        <v>0</v>
      </c>
      <c r="CA61" s="100">
        <v>0</v>
      </c>
      <c r="CB61" s="100">
        <v>3.3905230938955877</v>
      </c>
      <c r="CC61" s="100">
        <v>3226.4217761510408</v>
      </c>
      <c r="CD61" s="100">
        <v>0</v>
      </c>
      <c r="CE61" s="100">
        <v>0</v>
      </c>
      <c r="CF61" s="100">
        <v>2.9882576420774671</v>
      </c>
      <c r="CG61" s="100">
        <v>2843.6259722009177</v>
      </c>
      <c r="CH61" s="100">
        <v>0</v>
      </c>
      <c r="CI61" s="100">
        <v>0</v>
      </c>
      <c r="CJ61" s="100">
        <v>3.4494887129198584</v>
      </c>
      <c r="CK61" s="100">
        <v>3282.5334592145368</v>
      </c>
      <c r="CL61" s="100">
        <v>0</v>
      </c>
      <c r="CM61" s="100">
        <v>0</v>
      </c>
      <c r="CN61" s="100">
        <v>1.5515953141556078</v>
      </c>
      <c r="CO61" s="100">
        <v>1476.4981009504763</v>
      </c>
      <c r="CP61" s="100">
        <v>2.1327483977730308</v>
      </c>
      <c r="CQ61" s="100">
        <v>2029.5233753208158</v>
      </c>
      <c r="CR61" s="100">
        <v>0</v>
      </c>
      <c r="CS61" s="100">
        <v>0</v>
      </c>
      <c r="CT61" s="100">
        <v>3.3433729623749153</v>
      </c>
      <c r="CU61" s="100">
        <v>3181.5537109959691</v>
      </c>
    </row>
    <row r="62" spans="2:99">
      <c r="C62" s="99" t="s">
        <v>228</v>
      </c>
      <c r="D62" s="100">
        <v>8</v>
      </c>
      <c r="E62" s="100">
        <v>13641.6</v>
      </c>
      <c r="F62" s="100">
        <v>9</v>
      </c>
      <c r="G62" s="100">
        <v>15346.800000000001</v>
      </c>
      <c r="H62" s="100">
        <v>8</v>
      </c>
      <c r="I62" s="100">
        <v>13641.6</v>
      </c>
      <c r="J62" s="100">
        <v>10</v>
      </c>
      <c r="K62" s="100">
        <v>17052</v>
      </c>
      <c r="L62" s="100">
        <v>9</v>
      </c>
      <c r="M62" s="100">
        <v>15346.800000000001</v>
      </c>
      <c r="N62" s="100">
        <v>3.0312135334322536</v>
      </c>
      <c r="O62" s="100">
        <v>5168.8253172086788</v>
      </c>
      <c r="P62" s="100">
        <v>2.0273826336581791</v>
      </c>
      <c r="Q62" s="100">
        <v>3457.0928669139271</v>
      </c>
      <c r="R62" s="100">
        <v>0</v>
      </c>
      <c r="S62" s="100">
        <v>0</v>
      </c>
      <c r="T62" s="100">
        <v>1.7868973062422693</v>
      </c>
      <c r="U62" s="100">
        <v>3047.0172866043176</v>
      </c>
      <c r="V62" s="100">
        <v>1.5849534325916017</v>
      </c>
      <c r="W62" s="100">
        <v>2702.6625932551992</v>
      </c>
      <c r="X62" s="100">
        <v>1.390069914974275</v>
      </c>
      <c r="Y62" s="100">
        <v>2370.3472190141338</v>
      </c>
      <c r="Z62" s="100">
        <v>2.1327483977730308</v>
      </c>
      <c r="AA62" s="100">
        <v>3636.7625678825721</v>
      </c>
      <c r="AB62" s="100">
        <v>2.9938958640436506</v>
      </c>
      <c r="AC62" s="100">
        <v>5105.1912273672333</v>
      </c>
      <c r="AD62" s="100">
        <v>0</v>
      </c>
      <c r="AE62" s="100">
        <v>0</v>
      </c>
      <c r="AF62" s="100">
        <v>1.6691074417354155</v>
      </c>
      <c r="AG62" s="100">
        <v>2846.1620096472307</v>
      </c>
      <c r="AH62" s="100">
        <v>2.2475422208826279</v>
      </c>
      <c r="AI62" s="100">
        <v>3832.5089950490574</v>
      </c>
      <c r="AJ62" s="100">
        <v>4.3614225105883273</v>
      </c>
      <c r="AK62" s="100">
        <v>7437.0976650552157</v>
      </c>
      <c r="AL62" s="100">
        <v>0</v>
      </c>
      <c r="AM62" s="100">
        <v>0</v>
      </c>
      <c r="AN62" s="100">
        <v>1.9605825468819624</v>
      </c>
      <c r="AO62" s="100">
        <v>3343.1853589431225</v>
      </c>
      <c r="AP62" s="100">
        <v>0</v>
      </c>
      <c r="AQ62" s="100">
        <v>0</v>
      </c>
      <c r="AR62" s="100">
        <v>3.8607416251657782</v>
      </c>
      <c r="AS62" s="100">
        <v>6583.3366192326848</v>
      </c>
      <c r="AT62" s="100">
        <v>0</v>
      </c>
      <c r="AU62" s="100">
        <v>0</v>
      </c>
      <c r="AV62" s="100">
        <v>3.0150254222589425</v>
      </c>
      <c r="AW62" s="100">
        <v>5141.2213500359494</v>
      </c>
      <c r="AX62" s="100">
        <v>0</v>
      </c>
      <c r="AY62" s="100">
        <v>0</v>
      </c>
      <c r="AZ62" s="100">
        <v>1.7485011657775591</v>
      </c>
      <c r="BA62" s="100">
        <v>2981.5441878838938</v>
      </c>
      <c r="BB62" s="100">
        <v>1.6528800082740991</v>
      </c>
      <c r="BC62" s="100">
        <v>2818.4909901089936</v>
      </c>
      <c r="BD62" s="100">
        <v>1.6832724270966779</v>
      </c>
      <c r="BE62" s="100">
        <v>2870.3161426852553</v>
      </c>
      <c r="BF62" s="100">
        <v>1.8980440286401137</v>
      </c>
      <c r="BG62" s="100">
        <v>3236.5446776371218</v>
      </c>
      <c r="BH62" s="100">
        <v>4.3833281987379422</v>
      </c>
      <c r="BI62" s="100">
        <v>7474.4512444879392</v>
      </c>
      <c r="BJ62" s="100">
        <v>0</v>
      </c>
      <c r="BK62" s="100">
        <v>0</v>
      </c>
      <c r="BL62" s="100">
        <v>3.976854155245952</v>
      </c>
      <c r="BM62" s="100">
        <v>6781.3317055253974</v>
      </c>
      <c r="BN62" s="100">
        <v>0</v>
      </c>
      <c r="BO62" s="100">
        <v>0</v>
      </c>
      <c r="BP62" s="100">
        <v>3.0243293671088973</v>
      </c>
      <c r="BQ62" s="100">
        <v>5157.0864367940922</v>
      </c>
      <c r="BR62" s="100">
        <v>0</v>
      </c>
      <c r="BS62" s="100">
        <v>0</v>
      </c>
      <c r="BT62" s="100">
        <v>2.6184237754837212</v>
      </c>
      <c r="BU62" s="100">
        <v>4464.9362219548411</v>
      </c>
      <c r="BV62" s="100">
        <v>0</v>
      </c>
      <c r="BW62" s="100">
        <v>0</v>
      </c>
      <c r="BX62" s="100">
        <v>3.135898829927144</v>
      </c>
      <c r="BY62" s="100">
        <v>5347.3346847917664</v>
      </c>
      <c r="BZ62" s="100">
        <v>0</v>
      </c>
      <c r="CA62" s="100">
        <v>0</v>
      </c>
      <c r="CB62" s="100">
        <v>2.9667077071586392</v>
      </c>
      <c r="CC62" s="100">
        <v>5058.8299822469116</v>
      </c>
      <c r="CD62" s="100">
        <v>0</v>
      </c>
      <c r="CE62" s="100">
        <v>0</v>
      </c>
      <c r="CF62" s="100">
        <v>2.9882576420774671</v>
      </c>
      <c r="CG62" s="100">
        <v>5095.576931270497</v>
      </c>
      <c r="CH62" s="100">
        <v>0</v>
      </c>
      <c r="CI62" s="100">
        <v>0</v>
      </c>
      <c r="CJ62" s="100">
        <v>3.0662121892620968</v>
      </c>
      <c r="CK62" s="100">
        <v>5228.505025129728</v>
      </c>
      <c r="CL62" s="100">
        <v>0</v>
      </c>
      <c r="CM62" s="100">
        <v>0</v>
      </c>
      <c r="CN62" s="100">
        <v>1.3791958348049846</v>
      </c>
      <c r="CO62" s="100">
        <v>2351.8047375094598</v>
      </c>
      <c r="CP62" s="100">
        <v>2.1327483977730308</v>
      </c>
      <c r="CQ62" s="100">
        <v>3636.7625678825721</v>
      </c>
      <c r="CR62" s="100">
        <v>0</v>
      </c>
      <c r="CS62" s="100">
        <v>0</v>
      </c>
      <c r="CT62" s="100">
        <v>3.0090356661374242</v>
      </c>
      <c r="CU62" s="100">
        <v>5131.007617897536</v>
      </c>
    </row>
    <row r="63" spans="2:99">
      <c r="C63" s="99" t="s">
        <v>229</v>
      </c>
      <c r="D63" s="100">
        <v>9</v>
      </c>
      <c r="E63" s="100">
        <v>7160.4000000000005</v>
      </c>
      <c r="F63" s="100">
        <v>10</v>
      </c>
      <c r="G63" s="100">
        <v>7956</v>
      </c>
      <c r="H63" s="100">
        <v>9</v>
      </c>
      <c r="I63" s="100">
        <v>7160.4000000000005</v>
      </c>
      <c r="J63" s="100">
        <v>10</v>
      </c>
      <c r="K63" s="100">
        <v>7956</v>
      </c>
      <c r="L63" s="100">
        <v>10</v>
      </c>
      <c r="M63" s="100">
        <v>7956</v>
      </c>
      <c r="N63" s="100">
        <v>3.7890169167903167</v>
      </c>
      <c r="O63" s="100">
        <v>3014.541858998376</v>
      </c>
      <c r="P63" s="100">
        <v>2.2526473707313102</v>
      </c>
      <c r="Q63" s="100">
        <v>1792.2062481538305</v>
      </c>
      <c r="R63" s="100">
        <v>0</v>
      </c>
      <c r="S63" s="100">
        <v>0</v>
      </c>
      <c r="T63" s="100">
        <v>2.1839855965183288</v>
      </c>
      <c r="U63" s="100">
        <v>1737.5789405899825</v>
      </c>
      <c r="V63" s="100">
        <v>1.5849534325916017</v>
      </c>
      <c r="W63" s="100">
        <v>1260.9889509698783</v>
      </c>
      <c r="X63" s="100">
        <v>1.390069914974275</v>
      </c>
      <c r="Y63" s="100">
        <v>1105.9396243535332</v>
      </c>
      <c r="Z63" s="100">
        <v>1.9686908287135669</v>
      </c>
      <c r="AA63" s="100">
        <v>1566.290423324514</v>
      </c>
      <c r="AB63" s="100">
        <v>3.4928785080509264</v>
      </c>
      <c r="AC63" s="100">
        <v>2778.9341410053171</v>
      </c>
      <c r="AD63" s="100">
        <v>0</v>
      </c>
      <c r="AE63" s="100">
        <v>0</v>
      </c>
      <c r="AF63" s="100">
        <v>1.8545638241504616</v>
      </c>
      <c r="AG63" s="100">
        <v>1475.4909784941074</v>
      </c>
      <c r="AH63" s="100">
        <v>2.2475422208826279</v>
      </c>
      <c r="AI63" s="100">
        <v>1788.1445909342187</v>
      </c>
      <c r="AJ63" s="100">
        <v>4.7579154660963567</v>
      </c>
      <c r="AK63" s="100">
        <v>3785.3975448262613</v>
      </c>
      <c r="AL63" s="100">
        <v>0</v>
      </c>
      <c r="AM63" s="100">
        <v>0</v>
      </c>
      <c r="AN63" s="100">
        <v>1.9605825468819624</v>
      </c>
      <c r="AO63" s="100">
        <v>1559.8394742992893</v>
      </c>
      <c r="AP63" s="100">
        <v>0</v>
      </c>
      <c r="AQ63" s="100">
        <v>0</v>
      </c>
      <c r="AR63" s="100">
        <v>3.8607416251657782</v>
      </c>
      <c r="AS63" s="100">
        <v>3071.6060369818933</v>
      </c>
      <c r="AT63" s="100">
        <v>0</v>
      </c>
      <c r="AU63" s="100">
        <v>0</v>
      </c>
      <c r="AV63" s="100">
        <v>3.8764612571900692</v>
      </c>
      <c r="AW63" s="100">
        <v>3084.1125762204192</v>
      </c>
      <c r="AX63" s="100">
        <v>0</v>
      </c>
      <c r="AY63" s="100">
        <v>0</v>
      </c>
      <c r="AZ63" s="100">
        <v>1.7485011657775591</v>
      </c>
      <c r="BA63" s="100">
        <v>1391.1075274926261</v>
      </c>
      <c r="BB63" s="100">
        <v>1.6528800082740991</v>
      </c>
      <c r="BC63" s="100">
        <v>1315.0313345828733</v>
      </c>
      <c r="BD63" s="100">
        <v>1.8703026967740863</v>
      </c>
      <c r="BE63" s="100">
        <v>1488.0128255534632</v>
      </c>
      <c r="BF63" s="100">
        <v>2.0562143643601232</v>
      </c>
      <c r="BG63" s="100">
        <v>1635.9241482849141</v>
      </c>
      <c r="BH63" s="100">
        <v>4.3833281987379422</v>
      </c>
      <c r="BI63" s="100">
        <v>3487.3759149159068</v>
      </c>
      <c r="BJ63" s="100">
        <v>0</v>
      </c>
      <c r="BK63" s="100">
        <v>0</v>
      </c>
      <c r="BL63" s="100">
        <v>3.5791687397213572</v>
      </c>
      <c r="BM63" s="100">
        <v>2847.586649322312</v>
      </c>
      <c r="BN63" s="100">
        <v>0</v>
      </c>
      <c r="BO63" s="100">
        <v>0</v>
      </c>
      <c r="BP63" s="100">
        <v>3.3603659634543308</v>
      </c>
      <c r="BQ63" s="100">
        <v>2673.5071605242656</v>
      </c>
      <c r="BR63" s="100">
        <v>0</v>
      </c>
      <c r="BS63" s="100">
        <v>0</v>
      </c>
      <c r="BT63" s="100">
        <v>2.6184237754837212</v>
      </c>
      <c r="BU63" s="100">
        <v>2083.2179557748486</v>
      </c>
      <c r="BV63" s="100">
        <v>0</v>
      </c>
      <c r="BW63" s="100">
        <v>0</v>
      </c>
      <c r="BX63" s="100">
        <v>3.4843320332523824</v>
      </c>
      <c r="BY63" s="100">
        <v>2772.1345656555955</v>
      </c>
      <c r="BZ63" s="100">
        <v>0</v>
      </c>
      <c r="CA63" s="100">
        <v>0</v>
      </c>
      <c r="CB63" s="100">
        <v>2.9667077071586392</v>
      </c>
      <c r="CC63" s="100">
        <v>2360.3126518154136</v>
      </c>
      <c r="CD63" s="100">
        <v>0</v>
      </c>
      <c r="CE63" s="100">
        <v>0</v>
      </c>
      <c r="CF63" s="100">
        <v>3.4863005824237119</v>
      </c>
      <c r="CG63" s="100">
        <v>2773.7007433763051</v>
      </c>
      <c r="CH63" s="100">
        <v>0</v>
      </c>
      <c r="CI63" s="100">
        <v>0</v>
      </c>
      <c r="CJ63" s="100">
        <v>3.8327652365776208</v>
      </c>
      <c r="CK63" s="100">
        <v>3049.3480222211551</v>
      </c>
      <c r="CL63" s="100">
        <v>0</v>
      </c>
      <c r="CM63" s="100">
        <v>0</v>
      </c>
      <c r="CN63" s="100">
        <v>1.5515953141556078</v>
      </c>
      <c r="CO63" s="100">
        <v>1234.4492319422015</v>
      </c>
      <c r="CP63" s="100">
        <v>2.1327483977730308</v>
      </c>
      <c r="CQ63" s="100">
        <v>1696.8146252682234</v>
      </c>
      <c r="CR63" s="100">
        <v>0</v>
      </c>
      <c r="CS63" s="100">
        <v>0</v>
      </c>
      <c r="CT63" s="100">
        <v>3.6777102586124073</v>
      </c>
      <c r="CU63" s="100">
        <v>2925.9862817520311</v>
      </c>
    </row>
    <row r="64" spans="2:99">
      <c r="C64" s="99" t="s">
        <v>230</v>
      </c>
      <c r="D64" s="100">
        <v>9</v>
      </c>
      <c r="E64" s="100">
        <v>9082.7999999999993</v>
      </c>
      <c r="F64" s="100">
        <v>8</v>
      </c>
      <c r="G64" s="100">
        <v>8073.5999999999985</v>
      </c>
      <c r="H64" s="100">
        <v>9</v>
      </c>
      <c r="I64" s="100">
        <v>9082.7999999999993</v>
      </c>
      <c r="J64" s="100">
        <v>10</v>
      </c>
      <c r="K64" s="100">
        <v>10091.999999999998</v>
      </c>
      <c r="L64" s="100">
        <v>9</v>
      </c>
      <c r="M64" s="100">
        <v>9082.7999999999993</v>
      </c>
      <c r="N64" s="100">
        <v>3.5364157890042955</v>
      </c>
      <c r="O64" s="100">
        <v>3568.9508142631344</v>
      </c>
      <c r="P64" s="100">
        <v>2.4779121078044413</v>
      </c>
      <c r="Q64" s="100">
        <v>2500.7088991962419</v>
      </c>
      <c r="R64" s="100">
        <v>0</v>
      </c>
      <c r="S64" s="100">
        <v>0</v>
      </c>
      <c r="T64" s="100">
        <v>1.9854414513802989</v>
      </c>
      <c r="U64" s="100">
        <v>2003.7075127329974</v>
      </c>
      <c r="V64" s="100">
        <v>1.5849534325916017</v>
      </c>
      <c r="W64" s="100">
        <v>1599.5350041714441</v>
      </c>
      <c r="X64" s="100">
        <v>1.390069914974275</v>
      </c>
      <c r="Y64" s="100">
        <v>1402.8585581920381</v>
      </c>
      <c r="Z64" s="100">
        <v>1.9686908287135669</v>
      </c>
      <c r="AA64" s="100">
        <v>1986.8027843377313</v>
      </c>
      <c r="AB64" s="100">
        <v>2.9938958640436506</v>
      </c>
      <c r="AC64" s="100">
        <v>3021.4397059928515</v>
      </c>
      <c r="AD64" s="100">
        <v>0</v>
      </c>
      <c r="AE64" s="100">
        <v>0</v>
      </c>
      <c r="AF64" s="100">
        <v>1.8545638241504616</v>
      </c>
      <c r="AG64" s="100">
        <v>1871.6258113326455</v>
      </c>
      <c r="AH64" s="100">
        <v>2.2475422208826279</v>
      </c>
      <c r="AI64" s="100">
        <v>2268.2196093147477</v>
      </c>
      <c r="AJ64" s="100">
        <v>4.7579154660963567</v>
      </c>
      <c r="AK64" s="100">
        <v>4801.6882883844428</v>
      </c>
      <c r="AL64" s="100">
        <v>0</v>
      </c>
      <c r="AM64" s="100">
        <v>0</v>
      </c>
      <c r="AN64" s="100">
        <v>2.1784250520910695</v>
      </c>
      <c r="AO64" s="100">
        <v>2198.4665625703069</v>
      </c>
      <c r="AP64" s="100">
        <v>0</v>
      </c>
      <c r="AQ64" s="100">
        <v>0</v>
      </c>
      <c r="AR64" s="100">
        <v>3.8607416251657782</v>
      </c>
      <c r="AS64" s="100">
        <v>3896.2604481173025</v>
      </c>
      <c r="AT64" s="100">
        <v>0</v>
      </c>
      <c r="AU64" s="100">
        <v>0</v>
      </c>
      <c r="AV64" s="100">
        <v>3.8764612571900692</v>
      </c>
      <c r="AW64" s="100">
        <v>3912.124700756217</v>
      </c>
      <c r="AX64" s="100">
        <v>0</v>
      </c>
      <c r="AY64" s="100">
        <v>0</v>
      </c>
      <c r="AZ64" s="100">
        <v>1.9670638114997541</v>
      </c>
      <c r="BA64" s="100">
        <v>1985.1607985655514</v>
      </c>
      <c r="BB64" s="100">
        <v>1.6528800082740991</v>
      </c>
      <c r="BC64" s="100">
        <v>1668.0865043502206</v>
      </c>
      <c r="BD64" s="100">
        <v>1.8703026967740863</v>
      </c>
      <c r="BE64" s="100">
        <v>1887.5094815844077</v>
      </c>
      <c r="BF64" s="100">
        <v>2.0562143643601232</v>
      </c>
      <c r="BG64" s="100">
        <v>2075.1315365122359</v>
      </c>
      <c r="BH64" s="100">
        <v>4.7486055486327698</v>
      </c>
      <c r="BI64" s="100">
        <v>4792.2927196801902</v>
      </c>
      <c r="BJ64" s="100">
        <v>0</v>
      </c>
      <c r="BK64" s="100">
        <v>0</v>
      </c>
      <c r="BL64" s="100">
        <v>3.5791687397213572</v>
      </c>
      <c r="BM64" s="100">
        <v>3612.0970921267931</v>
      </c>
      <c r="BN64" s="100">
        <v>0</v>
      </c>
      <c r="BO64" s="100">
        <v>0</v>
      </c>
      <c r="BP64" s="100">
        <v>3.3603659634543308</v>
      </c>
      <c r="BQ64" s="100">
        <v>3391.2813303181101</v>
      </c>
      <c r="BR64" s="100">
        <v>0</v>
      </c>
      <c r="BS64" s="100">
        <v>0</v>
      </c>
      <c r="BT64" s="100">
        <v>2.6184237754837212</v>
      </c>
      <c r="BU64" s="100">
        <v>2642.5132742181709</v>
      </c>
      <c r="BV64" s="100">
        <v>0</v>
      </c>
      <c r="BW64" s="100">
        <v>0</v>
      </c>
      <c r="BX64" s="100">
        <v>3.4843320332523824</v>
      </c>
      <c r="BY64" s="100">
        <v>3516.3878879583035</v>
      </c>
      <c r="BZ64" s="100">
        <v>0</v>
      </c>
      <c r="CA64" s="100">
        <v>0</v>
      </c>
      <c r="CB64" s="100">
        <v>2.9667077071586392</v>
      </c>
      <c r="CC64" s="100">
        <v>2994.001418064498</v>
      </c>
      <c r="CD64" s="100">
        <v>0</v>
      </c>
      <c r="CE64" s="100">
        <v>0</v>
      </c>
      <c r="CF64" s="100">
        <v>2.9882576420774671</v>
      </c>
      <c r="CG64" s="100">
        <v>3015.7496123845795</v>
      </c>
      <c r="CH64" s="100">
        <v>0</v>
      </c>
      <c r="CI64" s="100">
        <v>0</v>
      </c>
      <c r="CJ64" s="100">
        <v>3.4494887129198584</v>
      </c>
      <c r="CK64" s="100">
        <v>3481.2240090787204</v>
      </c>
      <c r="CL64" s="100">
        <v>0</v>
      </c>
      <c r="CM64" s="100">
        <v>0</v>
      </c>
      <c r="CN64" s="100">
        <v>1.3791958348049846</v>
      </c>
      <c r="CO64" s="100">
        <v>1391.8844364851902</v>
      </c>
      <c r="CP64" s="100">
        <v>2.3104774309207832</v>
      </c>
      <c r="CQ64" s="100">
        <v>2331.7338232852539</v>
      </c>
      <c r="CR64" s="100">
        <v>0</v>
      </c>
      <c r="CS64" s="100">
        <v>0</v>
      </c>
      <c r="CT64" s="100">
        <v>3.3433729623749153</v>
      </c>
      <c r="CU64" s="100">
        <v>3374.1319936287641</v>
      </c>
    </row>
    <row r="65" spans="2:99">
      <c r="C65" s="99" t="s">
        <v>231</v>
      </c>
      <c r="D65" s="100">
        <v>9</v>
      </c>
      <c r="E65" s="100">
        <v>9234</v>
      </c>
      <c r="F65" s="100">
        <v>9</v>
      </c>
      <c r="G65" s="100">
        <v>9234</v>
      </c>
      <c r="H65" s="100">
        <v>9</v>
      </c>
      <c r="I65" s="100">
        <v>9234</v>
      </c>
      <c r="J65" s="100">
        <v>10</v>
      </c>
      <c r="K65" s="100">
        <v>10260</v>
      </c>
      <c r="L65" s="100">
        <v>10</v>
      </c>
      <c r="M65" s="100">
        <v>10260</v>
      </c>
      <c r="N65" s="100">
        <v>3.5364157890042955</v>
      </c>
      <c r="O65" s="100">
        <v>3628.362599518407</v>
      </c>
      <c r="P65" s="100">
        <v>2.4779121078044413</v>
      </c>
      <c r="Q65" s="100">
        <v>2542.3378226073569</v>
      </c>
      <c r="R65" s="100">
        <v>0</v>
      </c>
      <c r="S65" s="100">
        <v>0</v>
      </c>
      <c r="T65" s="100">
        <v>1.9854414513802989</v>
      </c>
      <c r="U65" s="100">
        <v>2037.0629291161868</v>
      </c>
      <c r="V65" s="100">
        <v>1.8113753515332591</v>
      </c>
      <c r="W65" s="100">
        <v>1858.4711106731238</v>
      </c>
      <c r="X65" s="100">
        <v>1.5638286543460596</v>
      </c>
      <c r="Y65" s="100">
        <v>1604.488199359057</v>
      </c>
      <c r="Z65" s="100">
        <v>2.1327483977730308</v>
      </c>
      <c r="AA65" s="100">
        <v>2188.1998561151295</v>
      </c>
      <c r="AB65" s="100">
        <v>3.4928785080509264</v>
      </c>
      <c r="AC65" s="100">
        <v>3583.6933492602507</v>
      </c>
      <c r="AD65" s="100">
        <v>0</v>
      </c>
      <c r="AE65" s="100">
        <v>0</v>
      </c>
      <c r="AF65" s="100">
        <v>1.8545638241504616</v>
      </c>
      <c r="AG65" s="100">
        <v>1902.7824835783736</v>
      </c>
      <c r="AH65" s="100">
        <v>2.2475422208826279</v>
      </c>
      <c r="AI65" s="100">
        <v>2305.9783186255763</v>
      </c>
      <c r="AJ65" s="100">
        <v>4.3614225105883273</v>
      </c>
      <c r="AK65" s="100">
        <v>4474.8194958636241</v>
      </c>
      <c r="AL65" s="100">
        <v>0</v>
      </c>
      <c r="AM65" s="100">
        <v>0</v>
      </c>
      <c r="AN65" s="100">
        <v>1.9605825468819624</v>
      </c>
      <c r="AO65" s="100">
        <v>2011.5576931008934</v>
      </c>
      <c r="AP65" s="100">
        <v>0</v>
      </c>
      <c r="AQ65" s="100">
        <v>0</v>
      </c>
      <c r="AR65" s="100">
        <v>3.8607416251657782</v>
      </c>
      <c r="AS65" s="100">
        <v>3961.1209074200883</v>
      </c>
      <c r="AT65" s="100">
        <v>0</v>
      </c>
      <c r="AU65" s="100">
        <v>0</v>
      </c>
      <c r="AV65" s="100">
        <v>3.4457433397245061</v>
      </c>
      <c r="AW65" s="100">
        <v>3535.3326665573431</v>
      </c>
      <c r="AX65" s="100">
        <v>0</v>
      </c>
      <c r="AY65" s="100">
        <v>0</v>
      </c>
      <c r="AZ65" s="100">
        <v>1.9670638114997541</v>
      </c>
      <c r="BA65" s="100">
        <v>2018.2074705987477</v>
      </c>
      <c r="BB65" s="100">
        <v>1.6528800082740991</v>
      </c>
      <c r="BC65" s="100">
        <v>1695.8548884892257</v>
      </c>
      <c r="BD65" s="100">
        <v>1.8703026967740863</v>
      </c>
      <c r="BE65" s="100">
        <v>1918.9305668902125</v>
      </c>
      <c r="BF65" s="100">
        <v>2.0562143643601232</v>
      </c>
      <c r="BG65" s="100">
        <v>2109.6759378334864</v>
      </c>
      <c r="BH65" s="100">
        <v>4.3833281987379422</v>
      </c>
      <c r="BI65" s="100">
        <v>4497.2947319051291</v>
      </c>
      <c r="BJ65" s="100">
        <v>0</v>
      </c>
      <c r="BK65" s="100">
        <v>0</v>
      </c>
      <c r="BL65" s="100">
        <v>3.1814833241967619</v>
      </c>
      <c r="BM65" s="100">
        <v>3264.2018906258777</v>
      </c>
      <c r="BN65" s="100">
        <v>0</v>
      </c>
      <c r="BO65" s="100">
        <v>0</v>
      </c>
      <c r="BP65" s="100">
        <v>3.3603659634543308</v>
      </c>
      <c r="BQ65" s="100">
        <v>3447.7354785041434</v>
      </c>
      <c r="BR65" s="100">
        <v>0</v>
      </c>
      <c r="BS65" s="100">
        <v>0</v>
      </c>
      <c r="BT65" s="100">
        <v>2.6184237754837212</v>
      </c>
      <c r="BU65" s="100">
        <v>2686.502793646298</v>
      </c>
      <c r="BV65" s="100">
        <v>0</v>
      </c>
      <c r="BW65" s="100">
        <v>0</v>
      </c>
      <c r="BX65" s="100">
        <v>3.4843320332523824</v>
      </c>
      <c r="BY65" s="100">
        <v>3574.9246661169445</v>
      </c>
      <c r="BZ65" s="100">
        <v>0</v>
      </c>
      <c r="CA65" s="100">
        <v>0</v>
      </c>
      <c r="CB65" s="100">
        <v>2.9667077071586392</v>
      </c>
      <c r="CC65" s="100">
        <v>3043.8421075447636</v>
      </c>
      <c r="CD65" s="100">
        <v>0</v>
      </c>
      <c r="CE65" s="100">
        <v>0</v>
      </c>
      <c r="CF65" s="100">
        <v>3.4863005824237119</v>
      </c>
      <c r="CG65" s="100">
        <v>3576.9443975667282</v>
      </c>
      <c r="CH65" s="100">
        <v>0</v>
      </c>
      <c r="CI65" s="100">
        <v>0</v>
      </c>
      <c r="CJ65" s="100">
        <v>3.0662121892620968</v>
      </c>
      <c r="CK65" s="100">
        <v>3145.9337061829115</v>
      </c>
      <c r="CL65" s="100">
        <v>0</v>
      </c>
      <c r="CM65" s="100">
        <v>0</v>
      </c>
      <c r="CN65" s="100">
        <v>1.3791958348049846</v>
      </c>
      <c r="CO65" s="100">
        <v>1415.0549265099141</v>
      </c>
      <c r="CP65" s="100">
        <v>2.3104774309207832</v>
      </c>
      <c r="CQ65" s="100">
        <v>2370.5498441247237</v>
      </c>
      <c r="CR65" s="100">
        <v>0</v>
      </c>
      <c r="CS65" s="100">
        <v>0</v>
      </c>
      <c r="CT65" s="100">
        <v>3.6777102586124073</v>
      </c>
      <c r="CU65" s="100">
        <v>3773.33072533633</v>
      </c>
    </row>
    <row r="66" spans="2:99">
      <c r="C66" s="99" t="s">
        <v>232</v>
      </c>
      <c r="D66" s="100">
        <v>9</v>
      </c>
      <c r="E66" s="100">
        <v>10713.599999999999</v>
      </c>
      <c r="F66" s="100">
        <v>10</v>
      </c>
      <c r="G66" s="100">
        <v>11903.999999999998</v>
      </c>
      <c r="H66" s="100">
        <v>10</v>
      </c>
      <c r="I66" s="100">
        <v>11903.999999999998</v>
      </c>
      <c r="J66" s="100">
        <v>9</v>
      </c>
      <c r="K66" s="100">
        <v>10713.599999999999</v>
      </c>
      <c r="L66" s="100">
        <v>9</v>
      </c>
      <c r="M66" s="100">
        <v>10713.599999999999</v>
      </c>
      <c r="N66" s="100">
        <v>3.5364157890042955</v>
      </c>
      <c r="O66" s="100">
        <v>4209.7493552307133</v>
      </c>
      <c r="P66" s="100">
        <v>2.2526473707313102</v>
      </c>
      <c r="Q66" s="100">
        <v>2681.5514301185513</v>
      </c>
      <c r="R66" s="100">
        <v>0</v>
      </c>
      <c r="S66" s="100">
        <v>0</v>
      </c>
      <c r="T66" s="100">
        <v>1.9854414513802989</v>
      </c>
      <c r="U66" s="100">
        <v>2363.4695037231077</v>
      </c>
      <c r="V66" s="100">
        <v>1.5849534325916017</v>
      </c>
      <c r="W66" s="100">
        <v>1886.7285661570425</v>
      </c>
      <c r="X66" s="100">
        <v>1.5638286543460596</v>
      </c>
      <c r="Y66" s="100">
        <v>1861.581630133549</v>
      </c>
      <c r="Z66" s="100">
        <v>1.804633259654103</v>
      </c>
      <c r="AA66" s="100">
        <v>2148.2354322922438</v>
      </c>
      <c r="AB66" s="100">
        <v>3.4928785080509264</v>
      </c>
      <c r="AC66" s="100">
        <v>4157.9225759838218</v>
      </c>
      <c r="AD66" s="100">
        <v>0</v>
      </c>
      <c r="AE66" s="100">
        <v>0</v>
      </c>
      <c r="AF66" s="100">
        <v>1.8545638241504616</v>
      </c>
      <c r="AG66" s="100">
        <v>2207.6727762687092</v>
      </c>
      <c r="AH66" s="100">
        <v>2.4348374059561797</v>
      </c>
      <c r="AI66" s="100">
        <v>2898.430448050236</v>
      </c>
      <c r="AJ66" s="100">
        <v>4.3614225105883273</v>
      </c>
      <c r="AK66" s="100">
        <v>5191.8373566043447</v>
      </c>
      <c r="AL66" s="100">
        <v>0</v>
      </c>
      <c r="AM66" s="100">
        <v>0</v>
      </c>
      <c r="AN66" s="100">
        <v>1.9605825468819624</v>
      </c>
      <c r="AO66" s="100">
        <v>2333.8774638082878</v>
      </c>
      <c r="AP66" s="100">
        <v>0</v>
      </c>
      <c r="AQ66" s="100">
        <v>0</v>
      </c>
      <c r="AR66" s="100">
        <v>4.2468157876823565</v>
      </c>
      <c r="AS66" s="100">
        <v>5055.4095136570768</v>
      </c>
      <c r="AT66" s="100">
        <v>0</v>
      </c>
      <c r="AU66" s="100">
        <v>0</v>
      </c>
      <c r="AV66" s="100">
        <v>3.4457433397245061</v>
      </c>
      <c r="AW66" s="100">
        <v>4101.8128716080519</v>
      </c>
      <c r="AX66" s="100">
        <v>0</v>
      </c>
      <c r="AY66" s="100">
        <v>0</v>
      </c>
      <c r="AZ66" s="100">
        <v>1.9670638114997541</v>
      </c>
      <c r="BA66" s="100">
        <v>2341.5927612093069</v>
      </c>
      <c r="BB66" s="100">
        <v>1.4462700072398365</v>
      </c>
      <c r="BC66" s="100">
        <v>1721.6398166183012</v>
      </c>
      <c r="BD66" s="100">
        <v>1.6832724270966779</v>
      </c>
      <c r="BE66" s="100">
        <v>2003.7674972158852</v>
      </c>
      <c r="BF66" s="100">
        <v>2.0562143643601232</v>
      </c>
      <c r="BG66" s="100">
        <v>2447.7175793342903</v>
      </c>
      <c r="BH66" s="100">
        <v>4.7486055486327698</v>
      </c>
      <c r="BI66" s="100">
        <v>5652.7400450924488</v>
      </c>
      <c r="BJ66" s="100">
        <v>0</v>
      </c>
      <c r="BK66" s="100">
        <v>0</v>
      </c>
      <c r="BL66" s="100">
        <v>3.5791687397213572</v>
      </c>
      <c r="BM66" s="100">
        <v>4260.6424677643035</v>
      </c>
      <c r="BN66" s="100">
        <v>0</v>
      </c>
      <c r="BO66" s="100">
        <v>0</v>
      </c>
      <c r="BP66" s="100">
        <v>3.3603659634543308</v>
      </c>
      <c r="BQ66" s="100">
        <v>4000.1796428960351</v>
      </c>
      <c r="BR66" s="100">
        <v>0</v>
      </c>
      <c r="BS66" s="100">
        <v>0</v>
      </c>
      <c r="BT66" s="100">
        <v>2.6184237754837212</v>
      </c>
      <c r="BU66" s="100">
        <v>3116.9716623358213</v>
      </c>
      <c r="BV66" s="100">
        <v>0</v>
      </c>
      <c r="BW66" s="100">
        <v>0</v>
      </c>
      <c r="BX66" s="100">
        <v>3.135898829927144</v>
      </c>
      <c r="BY66" s="100">
        <v>3732.9739671452717</v>
      </c>
      <c r="BZ66" s="100">
        <v>0</v>
      </c>
      <c r="CA66" s="100">
        <v>0</v>
      </c>
      <c r="CB66" s="100">
        <v>2.9667077071586392</v>
      </c>
      <c r="CC66" s="100">
        <v>3531.5688546016436</v>
      </c>
      <c r="CD66" s="100">
        <v>0</v>
      </c>
      <c r="CE66" s="100">
        <v>0</v>
      </c>
      <c r="CF66" s="100">
        <v>3.4863005824237119</v>
      </c>
      <c r="CG66" s="100">
        <v>4150.0922133171862</v>
      </c>
      <c r="CH66" s="100">
        <v>0</v>
      </c>
      <c r="CI66" s="100">
        <v>0</v>
      </c>
      <c r="CJ66" s="100">
        <v>3.4494887129198584</v>
      </c>
      <c r="CK66" s="100">
        <v>4106.2713638597988</v>
      </c>
      <c r="CL66" s="100">
        <v>0</v>
      </c>
      <c r="CM66" s="100">
        <v>0</v>
      </c>
      <c r="CN66" s="100">
        <v>1.5515953141556078</v>
      </c>
      <c r="CO66" s="100">
        <v>1847.0190619708353</v>
      </c>
      <c r="CP66" s="100">
        <v>2.3104774309207832</v>
      </c>
      <c r="CQ66" s="100">
        <v>2750.3923337680999</v>
      </c>
      <c r="CR66" s="100">
        <v>0</v>
      </c>
      <c r="CS66" s="100">
        <v>0</v>
      </c>
      <c r="CT66" s="100">
        <v>3.3433729623749153</v>
      </c>
      <c r="CU66" s="100">
        <v>3979.9511744110987</v>
      </c>
    </row>
    <row r="67" spans="2:99">
      <c r="C67" s="99" t="s">
        <v>233</v>
      </c>
      <c r="D67" s="100">
        <v>9</v>
      </c>
      <c r="E67" s="100">
        <v>10108.800000000001</v>
      </c>
      <c r="F67" s="100">
        <v>10</v>
      </c>
      <c r="G67" s="100">
        <v>11232</v>
      </c>
      <c r="H67" s="100">
        <v>9</v>
      </c>
      <c r="I67" s="100">
        <v>10108.800000000001</v>
      </c>
      <c r="J67" s="100">
        <v>11</v>
      </c>
      <c r="K67" s="100">
        <v>12355.2</v>
      </c>
      <c r="L67" s="100">
        <v>9</v>
      </c>
      <c r="M67" s="100">
        <v>10108.800000000001</v>
      </c>
      <c r="N67" s="100">
        <v>3.5364157890042955</v>
      </c>
      <c r="O67" s="100">
        <v>3972.1022142096249</v>
      </c>
      <c r="P67" s="100">
        <v>2.2526473707313102</v>
      </c>
      <c r="Q67" s="100">
        <v>2530.1735268054076</v>
      </c>
      <c r="R67" s="100">
        <v>0</v>
      </c>
      <c r="S67" s="100">
        <v>0</v>
      </c>
      <c r="T67" s="100">
        <v>1.7868973062422693</v>
      </c>
      <c r="U67" s="100">
        <v>2007.0430543713169</v>
      </c>
      <c r="V67" s="100">
        <v>1.5849534325916017</v>
      </c>
      <c r="W67" s="100">
        <v>1780.2196954868871</v>
      </c>
      <c r="X67" s="100">
        <v>1.390069914974275</v>
      </c>
      <c r="Y67" s="100">
        <v>1561.3265284991057</v>
      </c>
      <c r="Z67" s="100">
        <v>1.804633259654103</v>
      </c>
      <c r="AA67" s="100">
        <v>2026.9640772434886</v>
      </c>
      <c r="AB67" s="100">
        <v>3.4928785080509264</v>
      </c>
      <c r="AC67" s="100">
        <v>3923.2011402428006</v>
      </c>
      <c r="AD67" s="100">
        <v>0</v>
      </c>
      <c r="AE67" s="100">
        <v>0</v>
      </c>
      <c r="AF67" s="100">
        <v>1.6691074417354155</v>
      </c>
      <c r="AG67" s="100">
        <v>1874.7414785572187</v>
      </c>
      <c r="AH67" s="100">
        <v>2.4348374059561797</v>
      </c>
      <c r="AI67" s="100">
        <v>2734.809374369981</v>
      </c>
      <c r="AJ67" s="100">
        <v>4.3614225105883273</v>
      </c>
      <c r="AK67" s="100">
        <v>4898.7497638928098</v>
      </c>
      <c r="AL67" s="100">
        <v>0</v>
      </c>
      <c r="AM67" s="100">
        <v>0</v>
      </c>
      <c r="AN67" s="100">
        <v>1.9605825468819624</v>
      </c>
      <c r="AO67" s="100">
        <v>2202.1263166578201</v>
      </c>
      <c r="AP67" s="100">
        <v>0</v>
      </c>
      <c r="AQ67" s="100">
        <v>0</v>
      </c>
      <c r="AR67" s="100">
        <v>3.8607416251657782</v>
      </c>
      <c r="AS67" s="100">
        <v>4336.384993386202</v>
      </c>
      <c r="AT67" s="100">
        <v>0</v>
      </c>
      <c r="AU67" s="100">
        <v>0</v>
      </c>
      <c r="AV67" s="100">
        <v>3.4457433397245061</v>
      </c>
      <c r="AW67" s="100">
        <v>3870.2589191785655</v>
      </c>
      <c r="AX67" s="100">
        <v>0</v>
      </c>
      <c r="AY67" s="100">
        <v>0</v>
      </c>
      <c r="AZ67" s="100">
        <v>1.7485011657775591</v>
      </c>
      <c r="BA67" s="100">
        <v>1963.9165094013545</v>
      </c>
      <c r="BB67" s="100">
        <v>1.4462700072398365</v>
      </c>
      <c r="BC67" s="100">
        <v>1624.4504721317844</v>
      </c>
      <c r="BD67" s="100">
        <v>1.8703026967740863</v>
      </c>
      <c r="BE67" s="100">
        <v>2100.7239890166538</v>
      </c>
      <c r="BF67" s="100">
        <v>1.739873692920104</v>
      </c>
      <c r="BG67" s="100">
        <v>1954.2261318878609</v>
      </c>
      <c r="BH67" s="100">
        <v>4.3833281987379422</v>
      </c>
      <c r="BI67" s="100">
        <v>4923.3542328224567</v>
      </c>
      <c r="BJ67" s="100">
        <v>0</v>
      </c>
      <c r="BK67" s="100">
        <v>0</v>
      </c>
      <c r="BL67" s="100">
        <v>3.5791687397213572</v>
      </c>
      <c r="BM67" s="100">
        <v>4020.1223284550288</v>
      </c>
      <c r="BN67" s="100">
        <v>0</v>
      </c>
      <c r="BO67" s="100">
        <v>0</v>
      </c>
      <c r="BP67" s="100">
        <v>3.0243293671088973</v>
      </c>
      <c r="BQ67" s="100">
        <v>3396.9267451367136</v>
      </c>
      <c r="BR67" s="100">
        <v>0</v>
      </c>
      <c r="BS67" s="100">
        <v>0</v>
      </c>
      <c r="BT67" s="100">
        <v>2.6184237754837212</v>
      </c>
      <c r="BU67" s="100">
        <v>2941.0135846233156</v>
      </c>
      <c r="BV67" s="100">
        <v>0</v>
      </c>
      <c r="BW67" s="100">
        <v>0</v>
      </c>
      <c r="BX67" s="100">
        <v>3.135898829927144</v>
      </c>
      <c r="BY67" s="100">
        <v>3522.2415657741681</v>
      </c>
      <c r="BZ67" s="100">
        <v>0</v>
      </c>
      <c r="CA67" s="100">
        <v>0</v>
      </c>
      <c r="CB67" s="100">
        <v>2.9667077071586392</v>
      </c>
      <c r="CC67" s="100">
        <v>3332.2060966805839</v>
      </c>
      <c r="CD67" s="100">
        <v>0</v>
      </c>
      <c r="CE67" s="100">
        <v>0</v>
      </c>
      <c r="CF67" s="100">
        <v>3.4863005824237119</v>
      </c>
      <c r="CG67" s="100">
        <v>3915.8128141783131</v>
      </c>
      <c r="CH67" s="100">
        <v>0</v>
      </c>
      <c r="CI67" s="100">
        <v>0</v>
      </c>
      <c r="CJ67" s="100">
        <v>3.4494887129198584</v>
      </c>
      <c r="CK67" s="100">
        <v>3874.4657223515851</v>
      </c>
      <c r="CL67" s="100">
        <v>0</v>
      </c>
      <c r="CM67" s="100">
        <v>0</v>
      </c>
      <c r="CN67" s="100">
        <v>1.5515953141556078</v>
      </c>
      <c r="CO67" s="100">
        <v>1742.7518568595788</v>
      </c>
      <c r="CP67" s="100">
        <v>1.9550193646252785</v>
      </c>
      <c r="CQ67" s="100">
        <v>2195.8777503471129</v>
      </c>
      <c r="CR67" s="100">
        <v>0</v>
      </c>
      <c r="CS67" s="100">
        <v>0</v>
      </c>
      <c r="CT67" s="100">
        <v>3.3433729623749153</v>
      </c>
      <c r="CU67" s="100">
        <v>3755.2765113395049</v>
      </c>
    </row>
    <row r="68" spans="2:99">
      <c r="C68" s="99" t="s">
        <v>234</v>
      </c>
      <c r="D68" s="100">
        <v>9</v>
      </c>
      <c r="E68" s="100">
        <v>9298.8000000000011</v>
      </c>
      <c r="F68" s="100">
        <v>10</v>
      </c>
      <c r="G68" s="100">
        <v>10332</v>
      </c>
      <c r="H68" s="100">
        <v>10</v>
      </c>
      <c r="I68" s="100">
        <v>10332</v>
      </c>
      <c r="J68" s="100">
        <v>9</v>
      </c>
      <c r="K68" s="100">
        <v>9298.8000000000011</v>
      </c>
      <c r="L68" s="100">
        <v>9</v>
      </c>
      <c r="M68" s="100">
        <v>9298.8000000000011</v>
      </c>
      <c r="N68" s="100">
        <v>3.0312135334322536</v>
      </c>
      <c r="O68" s="100">
        <v>3131.8498227422047</v>
      </c>
      <c r="P68" s="100">
        <v>2.4779121078044413</v>
      </c>
      <c r="Q68" s="100">
        <v>2560.1787897835488</v>
      </c>
      <c r="R68" s="100">
        <v>0</v>
      </c>
      <c r="S68" s="100">
        <v>0</v>
      </c>
      <c r="T68" s="100">
        <v>1.9854414513802989</v>
      </c>
      <c r="U68" s="100">
        <v>2051.358107566125</v>
      </c>
      <c r="V68" s="100">
        <v>1.5849534325916017</v>
      </c>
      <c r="W68" s="100">
        <v>1637.573886553643</v>
      </c>
      <c r="X68" s="100">
        <v>1.390069914974275</v>
      </c>
      <c r="Y68" s="100">
        <v>1436.220236151421</v>
      </c>
      <c r="Z68" s="100">
        <v>1.9686908287135669</v>
      </c>
      <c r="AA68" s="100">
        <v>2034.0513642268575</v>
      </c>
      <c r="AB68" s="100">
        <v>3.4928785080509264</v>
      </c>
      <c r="AC68" s="100">
        <v>3608.8420745182175</v>
      </c>
      <c r="AD68" s="100">
        <v>0</v>
      </c>
      <c r="AE68" s="100">
        <v>0</v>
      </c>
      <c r="AF68" s="100">
        <v>1.8545638241504616</v>
      </c>
      <c r="AG68" s="100">
        <v>1916.135343112257</v>
      </c>
      <c r="AH68" s="100">
        <v>2.4348374059561797</v>
      </c>
      <c r="AI68" s="100">
        <v>2515.6740078339249</v>
      </c>
      <c r="AJ68" s="100">
        <v>4.3614225105883273</v>
      </c>
      <c r="AK68" s="100">
        <v>4506.2217379398598</v>
      </c>
      <c r="AL68" s="100">
        <v>0</v>
      </c>
      <c r="AM68" s="100">
        <v>0</v>
      </c>
      <c r="AN68" s="100">
        <v>1.9605825468819624</v>
      </c>
      <c r="AO68" s="100">
        <v>2025.6738874384437</v>
      </c>
      <c r="AP68" s="100">
        <v>0</v>
      </c>
      <c r="AQ68" s="100">
        <v>0</v>
      </c>
      <c r="AR68" s="100">
        <v>3.8607416251657782</v>
      </c>
      <c r="AS68" s="100">
        <v>3988.9182471212821</v>
      </c>
      <c r="AT68" s="100">
        <v>0</v>
      </c>
      <c r="AU68" s="100">
        <v>0</v>
      </c>
      <c r="AV68" s="100">
        <v>3.4457433397245061</v>
      </c>
      <c r="AW68" s="100">
        <v>3560.1420186033597</v>
      </c>
      <c r="AX68" s="100">
        <v>0</v>
      </c>
      <c r="AY68" s="100">
        <v>0</v>
      </c>
      <c r="AZ68" s="100">
        <v>1.9670638114997541</v>
      </c>
      <c r="BA68" s="100">
        <v>2032.3703300415459</v>
      </c>
      <c r="BB68" s="100">
        <v>1.6528800082740991</v>
      </c>
      <c r="BC68" s="100">
        <v>1707.7556245487992</v>
      </c>
      <c r="BD68" s="100">
        <v>2.057332966451495</v>
      </c>
      <c r="BE68" s="100">
        <v>2125.6364209376848</v>
      </c>
      <c r="BF68" s="100">
        <v>1.8980440286401137</v>
      </c>
      <c r="BG68" s="100">
        <v>1961.0590903909656</v>
      </c>
      <c r="BH68" s="100">
        <v>4.3833281987379422</v>
      </c>
      <c r="BI68" s="100">
        <v>4528.8546949360425</v>
      </c>
      <c r="BJ68" s="100">
        <v>0</v>
      </c>
      <c r="BK68" s="100">
        <v>0</v>
      </c>
      <c r="BL68" s="100">
        <v>3.1814833241967619</v>
      </c>
      <c r="BM68" s="100">
        <v>3287.1085705600944</v>
      </c>
      <c r="BN68" s="100">
        <v>0</v>
      </c>
      <c r="BO68" s="100">
        <v>0</v>
      </c>
      <c r="BP68" s="100">
        <v>3.0243293671088973</v>
      </c>
      <c r="BQ68" s="100">
        <v>3124.7371020969131</v>
      </c>
      <c r="BR68" s="100">
        <v>0</v>
      </c>
      <c r="BS68" s="100">
        <v>0</v>
      </c>
      <c r="BT68" s="100">
        <v>2.6184237754837212</v>
      </c>
      <c r="BU68" s="100">
        <v>2705.3554448297809</v>
      </c>
      <c r="BV68" s="100">
        <v>0</v>
      </c>
      <c r="BW68" s="100">
        <v>0</v>
      </c>
      <c r="BX68" s="100">
        <v>3.4843320332523824</v>
      </c>
      <c r="BY68" s="100">
        <v>3600.0118567563618</v>
      </c>
      <c r="BZ68" s="100">
        <v>0</v>
      </c>
      <c r="CA68" s="100">
        <v>0</v>
      </c>
      <c r="CB68" s="100">
        <v>2.9667077071586392</v>
      </c>
      <c r="CC68" s="100">
        <v>3065.2024030363064</v>
      </c>
      <c r="CD68" s="100">
        <v>0</v>
      </c>
      <c r="CE68" s="100">
        <v>0</v>
      </c>
      <c r="CF68" s="100">
        <v>3.4863005824237119</v>
      </c>
      <c r="CG68" s="100">
        <v>3602.0457617601792</v>
      </c>
      <c r="CH68" s="100">
        <v>0</v>
      </c>
      <c r="CI68" s="100">
        <v>0</v>
      </c>
      <c r="CJ68" s="100">
        <v>3.8327652365776208</v>
      </c>
      <c r="CK68" s="100">
        <v>3960.0130424319982</v>
      </c>
      <c r="CL68" s="100">
        <v>0</v>
      </c>
      <c r="CM68" s="100">
        <v>0</v>
      </c>
      <c r="CN68" s="100">
        <v>1.3791958348049846</v>
      </c>
      <c r="CO68" s="100">
        <v>1424.9851365205102</v>
      </c>
      <c r="CP68" s="100">
        <v>2.1327483977730308</v>
      </c>
      <c r="CQ68" s="100">
        <v>2203.5556445790958</v>
      </c>
      <c r="CR68" s="100">
        <v>0</v>
      </c>
      <c r="CS68" s="100">
        <v>0</v>
      </c>
      <c r="CT68" s="100">
        <v>3.3433729623749153</v>
      </c>
      <c r="CU68" s="100">
        <v>3454.3729447257629</v>
      </c>
    </row>
    <row r="69" spans="2:99">
      <c r="C69" s="99" t="s">
        <v>235</v>
      </c>
      <c r="D69" s="100">
        <v>9</v>
      </c>
      <c r="E69" s="100">
        <v>6825.5999999999995</v>
      </c>
      <c r="F69" s="100">
        <v>9</v>
      </c>
      <c r="G69" s="100">
        <v>6825.5999999999995</v>
      </c>
      <c r="H69" s="100">
        <v>9</v>
      </c>
      <c r="I69" s="100">
        <v>6825.5999999999995</v>
      </c>
      <c r="J69" s="100">
        <v>10</v>
      </c>
      <c r="K69" s="100">
        <v>7584</v>
      </c>
      <c r="L69" s="100">
        <v>9</v>
      </c>
      <c r="M69" s="100">
        <v>6825.5999999999995</v>
      </c>
      <c r="N69" s="100">
        <v>3.5364157890042955</v>
      </c>
      <c r="O69" s="100">
        <v>2682.0177343808577</v>
      </c>
      <c r="P69" s="100">
        <v>2.2526473707313102</v>
      </c>
      <c r="Q69" s="100">
        <v>1708.4077659626255</v>
      </c>
      <c r="R69" s="100">
        <v>0</v>
      </c>
      <c r="S69" s="100">
        <v>0</v>
      </c>
      <c r="T69" s="100">
        <v>1.9854414513802989</v>
      </c>
      <c r="U69" s="100">
        <v>1505.7587967268187</v>
      </c>
      <c r="V69" s="100">
        <v>1.5849534325916017</v>
      </c>
      <c r="W69" s="100">
        <v>1202.0286832774707</v>
      </c>
      <c r="X69" s="100">
        <v>1.5638286543460596</v>
      </c>
      <c r="Y69" s="100">
        <v>1186.0076514560515</v>
      </c>
      <c r="Z69" s="100">
        <v>1.9686908287135669</v>
      </c>
      <c r="AA69" s="100">
        <v>1493.0551244963692</v>
      </c>
      <c r="AB69" s="100">
        <v>3.9918611520582012</v>
      </c>
      <c r="AC69" s="100">
        <v>3027.4274977209398</v>
      </c>
      <c r="AD69" s="100">
        <v>0</v>
      </c>
      <c r="AE69" s="100">
        <v>0</v>
      </c>
      <c r="AF69" s="100">
        <v>1.6691074417354155</v>
      </c>
      <c r="AG69" s="100">
        <v>1265.851083812139</v>
      </c>
      <c r="AH69" s="100">
        <v>2.2475422208826279</v>
      </c>
      <c r="AI69" s="100">
        <v>1704.536020317385</v>
      </c>
      <c r="AJ69" s="100">
        <v>4.7579154660963567</v>
      </c>
      <c r="AK69" s="100">
        <v>3608.4030894874768</v>
      </c>
      <c r="AL69" s="100">
        <v>0</v>
      </c>
      <c r="AM69" s="100">
        <v>0</v>
      </c>
      <c r="AN69" s="100">
        <v>1.9605825468819624</v>
      </c>
      <c r="AO69" s="100">
        <v>1486.9058035552803</v>
      </c>
      <c r="AP69" s="100">
        <v>0</v>
      </c>
      <c r="AQ69" s="100">
        <v>0</v>
      </c>
      <c r="AR69" s="100">
        <v>3.8607416251657782</v>
      </c>
      <c r="AS69" s="100">
        <v>2927.9864485257262</v>
      </c>
      <c r="AT69" s="100">
        <v>0</v>
      </c>
      <c r="AU69" s="100">
        <v>0</v>
      </c>
      <c r="AV69" s="100">
        <v>3.8764612571900692</v>
      </c>
      <c r="AW69" s="100">
        <v>2939.9082174529485</v>
      </c>
      <c r="AX69" s="100">
        <v>0</v>
      </c>
      <c r="AY69" s="100">
        <v>0</v>
      </c>
      <c r="AZ69" s="100">
        <v>1.7485011657775591</v>
      </c>
      <c r="BA69" s="100">
        <v>1326.0632841257009</v>
      </c>
      <c r="BB69" s="100">
        <v>1.6528800082740991</v>
      </c>
      <c r="BC69" s="100">
        <v>1253.5441982750767</v>
      </c>
      <c r="BD69" s="100">
        <v>1.8703026967740863</v>
      </c>
      <c r="BE69" s="100">
        <v>1418.437565233467</v>
      </c>
      <c r="BF69" s="100">
        <v>2.0562143643601232</v>
      </c>
      <c r="BG69" s="100">
        <v>1559.4329739307173</v>
      </c>
      <c r="BH69" s="100">
        <v>4.3833281987379422</v>
      </c>
      <c r="BI69" s="100">
        <v>3324.3161059228551</v>
      </c>
      <c r="BJ69" s="100">
        <v>0</v>
      </c>
      <c r="BK69" s="100">
        <v>0</v>
      </c>
      <c r="BL69" s="100">
        <v>3.976854155245952</v>
      </c>
      <c r="BM69" s="100">
        <v>3016.0461913385298</v>
      </c>
      <c r="BN69" s="100">
        <v>0</v>
      </c>
      <c r="BO69" s="100">
        <v>0</v>
      </c>
      <c r="BP69" s="100">
        <v>3.3603659634543308</v>
      </c>
      <c r="BQ69" s="100">
        <v>2548.5015466837644</v>
      </c>
      <c r="BR69" s="100">
        <v>0</v>
      </c>
      <c r="BS69" s="100">
        <v>0</v>
      </c>
      <c r="BT69" s="100">
        <v>2.6184237754837212</v>
      </c>
      <c r="BU69" s="100">
        <v>1985.8125913268541</v>
      </c>
      <c r="BV69" s="100">
        <v>0</v>
      </c>
      <c r="BW69" s="100">
        <v>0</v>
      </c>
      <c r="BX69" s="100">
        <v>3.4843320332523824</v>
      </c>
      <c r="BY69" s="100">
        <v>2642.5174140186068</v>
      </c>
      <c r="BZ69" s="100">
        <v>0</v>
      </c>
      <c r="CA69" s="100">
        <v>0</v>
      </c>
      <c r="CB69" s="100">
        <v>3.3905230938955877</v>
      </c>
      <c r="CC69" s="100">
        <v>2571.3727144104137</v>
      </c>
      <c r="CD69" s="100">
        <v>0</v>
      </c>
      <c r="CE69" s="100">
        <v>0</v>
      </c>
      <c r="CF69" s="100">
        <v>3.4863005824237119</v>
      </c>
      <c r="CG69" s="100">
        <v>2644.0103617101431</v>
      </c>
      <c r="CH69" s="100">
        <v>0</v>
      </c>
      <c r="CI69" s="100">
        <v>0</v>
      </c>
      <c r="CJ69" s="100">
        <v>3.8327652365776208</v>
      </c>
      <c r="CK69" s="100">
        <v>2906.7691554204675</v>
      </c>
      <c r="CL69" s="100">
        <v>0</v>
      </c>
      <c r="CM69" s="100">
        <v>0</v>
      </c>
      <c r="CN69" s="100">
        <v>1.3791958348049846</v>
      </c>
      <c r="CO69" s="100">
        <v>1045.9821211161004</v>
      </c>
      <c r="CP69" s="100">
        <v>2.1327483977730308</v>
      </c>
      <c r="CQ69" s="100">
        <v>1617.4763848710666</v>
      </c>
      <c r="CR69" s="100">
        <v>0</v>
      </c>
      <c r="CS69" s="100">
        <v>0</v>
      </c>
      <c r="CT69" s="100">
        <v>3.6777102586124073</v>
      </c>
      <c r="CU69" s="100">
        <v>2789.1754601316497</v>
      </c>
    </row>
    <row r="70" spans="2:99">
      <c r="C70" s="99" t="s">
        <v>236</v>
      </c>
      <c r="D70" s="100">
        <v>10</v>
      </c>
      <c r="E70" s="100">
        <v>5351.9999999999991</v>
      </c>
      <c r="F70" s="100">
        <v>10</v>
      </c>
      <c r="G70" s="100">
        <v>5351.9999999999991</v>
      </c>
      <c r="H70" s="100">
        <v>9</v>
      </c>
      <c r="I70" s="100">
        <v>4816.7999999999993</v>
      </c>
      <c r="J70" s="100">
        <v>11</v>
      </c>
      <c r="K70" s="100">
        <v>5887.1999999999989</v>
      </c>
      <c r="L70" s="100">
        <v>9</v>
      </c>
      <c r="M70" s="100">
        <v>4816.7999999999993</v>
      </c>
      <c r="N70" s="100">
        <v>3.5364157890042955</v>
      </c>
      <c r="O70" s="100">
        <v>1892.6897302750988</v>
      </c>
      <c r="P70" s="100">
        <v>2.4779121078044413</v>
      </c>
      <c r="Q70" s="100">
        <v>1326.1785600969367</v>
      </c>
      <c r="R70" s="100">
        <v>0</v>
      </c>
      <c r="S70" s="100">
        <v>0</v>
      </c>
      <c r="T70" s="100">
        <v>2.1839855965183288</v>
      </c>
      <c r="U70" s="100">
        <v>1168.8690912566094</v>
      </c>
      <c r="V70" s="100">
        <v>1.5849534325916017</v>
      </c>
      <c r="W70" s="100">
        <v>848.26707712302516</v>
      </c>
      <c r="X70" s="100">
        <v>1.390069914974275</v>
      </c>
      <c r="Y70" s="100">
        <v>743.96541849423193</v>
      </c>
      <c r="Z70" s="100">
        <v>2.2968059668324949</v>
      </c>
      <c r="AA70" s="100">
        <v>1229.2505534487511</v>
      </c>
      <c r="AB70" s="100">
        <v>3.4928785080509264</v>
      </c>
      <c r="AC70" s="100">
        <v>1869.3885775088556</v>
      </c>
      <c r="AD70" s="100">
        <v>0</v>
      </c>
      <c r="AE70" s="100">
        <v>0</v>
      </c>
      <c r="AF70" s="100">
        <v>1.6691074417354155</v>
      </c>
      <c r="AG70" s="100">
        <v>893.3063028167943</v>
      </c>
      <c r="AH70" s="100">
        <v>2.2475422208826279</v>
      </c>
      <c r="AI70" s="100">
        <v>1202.8845966163824</v>
      </c>
      <c r="AJ70" s="100">
        <v>4.7579154660963567</v>
      </c>
      <c r="AK70" s="100">
        <v>2546.4363574547697</v>
      </c>
      <c r="AL70" s="100">
        <v>0</v>
      </c>
      <c r="AM70" s="100">
        <v>0</v>
      </c>
      <c r="AN70" s="100">
        <v>1.9605825468819624</v>
      </c>
      <c r="AO70" s="100">
        <v>1049.3037790912263</v>
      </c>
      <c r="AP70" s="100">
        <v>0</v>
      </c>
      <c r="AQ70" s="100">
        <v>0</v>
      </c>
      <c r="AR70" s="100">
        <v>3.8607416251657782</v>
      </c>
      <c r="AS70" s="100">
        <v>2066.2689177887241</v>
      </c>
      <c r="AT70" s="100">
        <v>0</v>
      </c>
      <c r="AU70" s="100">
        <v>0</v>
      </c>
      <c r="AV70" s="100">
        <v>3.4457433397245061</v>
      </c>
      <c r="AW70" s="100">
        <v>1844.1618354205555</v>
      </c>
      <c r="AX70" s="100">
        <v>0</v>
      </c>
      <c r="AY70" s="100">
        <v>0</v>
      </c>
      <c r="AZ70" s="100">
        <v>1.9670638114997541</v>
      </c>
      <c r="BA70" s="100">
        <v>1052.7725519146682</v>
      </c>
      <c r="BB70" s="100">
        <v>1.6528800082740991</v>
      </c>
      <c r="BC70" s="100">
        <v>884.6213804282977</v>
      </c>
      <c r="BD70" s="100">
        <v>2.057332966451495</v>
      </c>
      <c r="BE70" s="100">
        <v>1101.0846036448399</v>
      </c>
      <c r="BF70" s="100">
        <v>2.0562143643601232</v>
      </c>
      <c r="BG70" s="100">
        <v>1100.4859278055378</v>
      </c>
      <c r="BH70" s="100">
        <v>4.3833281987379422</v>
      </c>
      <c r="BI70" s="100">
        <v>2345.9572519645462</v>
      </c>
      <c r="BJ70" s="100">
        <v>0</v>
      </c>
      <c r="BK70" s="100">
        <v>0</v>
      </c>
      <c r="BL70" s="100">
        <v>3.976854155245952</v>
      </c>
      <c r="BM70" s="100">
        <v>2128.4123438876331</v>
      </c>
      <c r="BN70" s="100">
        <v>0</v>
      </c>
      <c r="BO70" s="100">
        <v>0</v>
      </c>
      <c r="BP70" s="100">
        <v>3.3603659634543308</v>
      </c>
      <c r="BQ70" s="100">
        <v>1798.4678636407575</v>
      </c>
      <c r="BR70" s="100">
        <v>0</v>
      </c>
      <c r="BS70" s="100">
        <v>0</v>
      </c>
      <c r="BT70" s="100">
        <v>2.6184237754837212</v>
      </c>
      <c r="BU70" s="100">
        <v>1401.3804046388875</v>
      </c>
      <c r="BV70" s="100">
        <v>0</v>
      </c>
      <c r="BW70" s="100">
        <v>0</v>
      </c>
      <c r="BX70" s="100">
        <v>3.4843320332523824</v>
      </c>
      <c r="BY70" s="100">
        <v>1864.8145041966748</v>
      </c>
      <c r="BZ70" s="100">
        <v>0</v>
      </c>
      <c r="CA70" s="100">
        <v>0</v>
      </c>
      <c r="CB70" s="100">
        <v>2.9667077071586392</v>
      </c>
      <c r="CC70" s="100">
        <v>1587.7819648713034</v>
      </c>
      <c r="CD70" s="100">
        <v>0</v>
      </c>
      <c r="CE70" s="100">
        <v>0</v>
      </c>
      <c r="CF70" s="100">
        <v>3.4863005824237119</v>
      </c>
      <c r="CG70" s="100">
        <v>1865.8680717131704</v>
      </c>
      <c r="CH70" s="100">
        <v>0</v>
      </c>
      <c r="CI70" s="100">
        <v>0</v>
      </c>
      <c r="CJ70" s="100">
        <v>3.8327652365776208</v>
      </c>
      <c r="CK70" s="100">
        <v>2051.2959546163424</v>
      </c>
      <c r="CL70" s="100">
        <v>0</v>
      </c>
      <c r="CM70" s="100">
        <v>0</v>
      </c>
      <c r="CN70" s="100">
        <v>1.723994793506231</v>
      </c>
      <c r="CO70" s="100">
        <v>922.68201348453465</v>
      </c>
      <c r="CP70" s="100">
        <v>2.3104774309207832</v>
      </c>
      <c r="CQ70" s="100">
        <v>1236.567521028803</v>
      </c>
      <c r="CR70" s="100">
        <v>0</v>
      </c>
      <c r="CS70" s="100">
        <v>0</v>
      </c>
      <c r="CT70" s="100">
        <v>3.6777102586124073</v>
      </c>
      <c r="CU70" s="100">
        <v>1968.3105304093601</v>
      </c>
    </row>
    <row r="71" spans="2:99">
      <c r="B71" s="99" t="s">
        <v>130</v>
      </c>
      <c r="C71" s="99" t="s">
        <v>237</v>
      </c>
      <c r="D71" s="100">
        <v>7.8445475638051034</v>
      </c>
      <c r="E71" s="100">
        <v>4424.3248259860784</v>
      </c>
      <c r="F71" s="100">
        <v>10</v>
      </c>
      <c r="G71" s="100">
        <v>5640</v>
      </c>
      <c r="H71" s="100">
        <v>13</v>
      </c>
      <c r="I71" s="100">
        <v>7332</v>
      </c>
      <c r="J71" s="100">
        <v>11</v>
      </c>
      <c r="K71" s="100">
        <v>6204</v>
      </c>
      <c r="L71" s="100">
        <v>16</v>
      </c>
      <c r="M71" s="100">
        <v>9024</v>
      </c>
      <c r="N71" s="100">
        <v>16</v>
      </c>
      <c r="O71" s="100">
        <v>9024</v>
      </c>
      <c r="P71" s="100">
        <v>12</v>
      </c>
      <c r="Q71" s="100">
        <v>6768</v>
      </c>
      <c r="R71" s="100">
        <v>12</v>
      </c>
      <c r="S71" s="100">
        <v>6768</v>
      </c>
      <c r="T71" s="100">
        <v>18</v>
      </c>
      <c r="U71" s="100">
        <v>10152</v>
      </c>
      <c r="V71" s="100">
        <v>12</v>
      </c>
      <c r="W71" s="100">
        <v>6768</v>
      </c>
      <c r="X71" s="100">
        <v>13</v>
      </c>
      <c r="Y71" s="100">
        <v>7332</v>
      </c>
      <c r="Z71" s="100">
        <v>15</v>
      </c>
      <c r="AA71" s="100">
        <v>8460</v>
      </c>
      <c r="AB71" s="100">
        <v>19</v>
      </c>
      <c r="AC71" s="100">
        <v>10716</v>
      </c>
      <c r="AD71" s="100">
        <v>24</v>
      </c>
      <c r="AE71" s="100">
        <v>13536</v>
      </c>
      <c r="AF71" s="100">
        <v>15</v>
      </c>
      <c r="AG71" s="100">
        <v>8460</v>
      </c>
      <c r="AH71" s="100">
        <v>12</v>
      </c>
      <c r="AI71" s="100">
        <v>6768</v>
      </c>
      <c r="AJ71" s="100">
        <v>17</v>
      </c>
      <c r="AK71" s="100">
        <v>9588</v>
      </c>
      <c r="AL71" s="100">
        <v>23</v>
      </c>
      <c r="AM71" s="100">
        <v>12972</v>
      </c>
      <c r="AN71" s="100">
        <v>18</v>
      </c>
      <c r="AO71" s="100">
        <v>10152</v>
      </c>
      <c r="AP71" s="100">
        <v>20</v>
      </c>
      <c r="AQ71" s="100">
        <v>11280</v>
      </c>
      <c r="AR71" s="100">
        <v>16</v>
      </c>
      <c r="AS71" s="100">
        <v>9024</v>
      </c>
      <c r="AT71" s="100">
        <v>21</v>
      </c>
      <c r="AU71" s="100">
        <v>11844</v>
      </c>
      <c r="AV71" s="100">
        <v>16</v>
      </c>
      <c r="AW71" s="100">
        <v>9024</v>
      </c>
      <c r="AX71" s="100">
        <v>14</v>
      </c>
      <c r="AY71" s="100">
        <v>7896</v>
      </c>
      <c r="AZ71" s="100">
        <v>13</v>
      </c>
      <c r="BA71" s="100">
        <v>7332</v>
      </c>
      <c r="BB71" s="100">
        <v>23</v>
      </c>
      <c r="BC71" s="100">
        <v>12972</v>
      </c>
      <c r="BD71" s="100">
        <v>12</v>
      </c>
      <c r="BE71" s="100">
        <v>6768</v>
      </c>
      <c r="BF71" s="100">
        <v>13</v>
      </c>
      <c r="BG71" s="100">
        <v>7332</v>
      </c>
      <c r="BH71" s="100">
        <v>20</v>
      </c>
      <c r="BI71" s="100">
        <v>11280</v>
      </c>
      <c r="BJ71" s="100">
        <v>20</v>
      </c>
      <c r="BK71" s="100">
        <v>11280</v>
      </c>
      <c r="BL71" s="100">
        <v>12</v>
      </c>
      <c r="BM71" s="100">
        <v>6768</v>
      </c>
      <c r="BN71" s="100">
        <v>16</v>
      </c>
      <c r="BO71" s="100">
        <v>9024</v>
      </c>
      <c r="BP71" s="100">
        <v>18</v>
      </c>
      <c r="BQ71" s="100">
        <v>10152</v>
      </c>
      <c r="BR71" s="100">
        <v>15</v>
      </c>
      <c r="BS71" s="100">
        <v>8460</v>
      </c>
      <c r="BT71" s="100">
        <v>15</v>
      </c>
      <c r="BU71" s="100">
        <v>8460</v>
      </c>
      <c r="BV71" s="100">
        <v>22</v>
      </c>
      <c r="BW71" s="100">
        <v>12408</v>
      </c>
      <c r="BX71" s="100">
        <v>17</v>
      </c>
      <c r="BY71" s="100">
        <v>9588</v>
      </c>
      <c r="BZ71" s="100">
        <v>17</v>
      </c>
      <c r="CA71" s="100">
        <v>9588</v>
      </c>
      <c r="CB71" s="100">
        <v>16</v>
      </c>
      <c r="CC71" s="100">
        <v>9024</v>
      </c>
      <c r="CD71" s="100">
        <v>16</v>
      </c>
      <c r="CE71" s="100">
        <v>9024</v>
      </c>
      <c r="CF71" s="100">
        <v>20</v>
      </c>
      <c r="CG71" s="100">
        <v>11280</v>
      </c>
      <c r="CH71" s="100">
        <v>16</v>
      </c>
      <c r="CI71" s="100">
        <v>9024</v>
      </c>
      <c r="CJ71" s="100">
        <v>22</v>
      </c>
      <c r="CK71" s="100">
        <v>12408</v>
      </c>
      <c r="CL71" s="100">
        <v>14</v>
      </c>
      <c r="CM71" s="100">
        <v>7896</v>
      </c>
      <c r="CN71" s="100">
        <v>21</v>
      </c>
      <c r="CO71" s="100">
        <v>11844</v>
      </c>
      <c r="CP71" s="100">
        <v>22</v>
      </c>
      <c r="CQ71" s="100">
        <v>12408</v>
      </c>
      <c r="CR71" s="100">
        <v>19</v>
      </c>
      <c r="CS71" s="100">
        <v>10716</v>
      </c>
      <c r="CT71" s="100">
        <v>25</v>
      </c>
      <c r="CU71" s="100">
        <v>14100</v>
      </c>
    </row>
    <row r="72" spans="2:99">
      <c r="C72" s="99" t="s">
        <v>238</v>
      </c>
      <c r="D72" s="100">
        <v>8.4048723897911817</v>
      </c>
      <c r="E72" s="100">
        <v>625.32250580046389</v>
      </c>
      <c r="F72" s="100">
        <v>10</v>
      </c>
      <c r="G72" s="100">
        <v>743.99999999999989</v>
      </c>
      <c r="H72" s="100">
        <v>14</v>
      </c>
      <c r="I72" s="100">
        <v>1041.5999999999999</v>
      </c>
      <c r="J72" s="100">
        <v>13</v>
      </c>
      <c r="K72" s="100">
        <v>967.19999999999993</v>
      </c>
      <c r="L72" s="100">
        <v>17</v>
      </c>
      <c r="M72" s="100">
        <v>1264.8</v>
      </c>
      <c r="N72" s="100">
        <v>15</v>
      </c>
      <c r="O72" s="100">
        <v>1115.9999999999998</v>
      </c>
      <c r="P72" s="100">
        <v>13</v>
      </c>
      <c r="Q72" s="100">
        <v>967.19999999999993</v>
      </c>
      <c r="R72" s="100">
        <v>12</v>
      </c>
      <c r="S72" s="100">
        <v>892.8</v>
      </c>
      <c r="T72" s="100">
        <v>17</v>
      </c>
      <c r="U72" s="100">
        <v>1264.8</v>
      </c>
      <c r="V72" s="100">
        <v>12</v>
      </c>
      <c r="W72" s="100">
        <v>892.8</v>
      </c>
      <c r="X72" s="100">
        <v>13</v>
      </c>
      <c r="Y72" s="100">
        <v>967.19999999999993</v>
      </c>
      <c r="Z72" s="100">
        <v>15</v>
      </c>
      <c r="AA72" s="100">
        <v>1115.9999999999998</v>
      </c>
      <c r="AB72" s="100">
        <v>22</v>
      </c>
      <c r="AC72" s="100">
        <v>1636.7999999999997</v>
      </c>
      <c r="AD72" s="100">
        <v>24</v>
      </c>
      <c r="AE72" s="100">
        <v>1785.6</v>
      </c>
      <c r="AF72" s="100">
        <v>14</v>
      </c>
      <c r="AG72" s="100">
        <v>1041.5999999999999</v>
      </c>
      <c r="AH72" s="100">
        <v>13</v>
      </c>
      <c r="AI72" s="100">
        <v>967.19999999999993</v>
      </c>
      <c r="AJ72" s="100">
        <v>18</v>
      </c>
      <c r="AK72" s="100">
        <v>1339.1999999999998</v>
      </c>
      <c r="AL72" s="100">
        <v>24</v>
      </c>
      <c r="AM72" s="100">
        <v>1785.6</v>
      </c>
      <c r="AN72" s="100">
        <v>18</v>
      </c>
      <c r="AO72" s="100">
        <v>1339.1999999999998</v>
      </c>
      <c r="AP72" s="100">
        <v>20</v>
      </c>
      <c r="AQ72" s="100">
        <v>1487.9999999999998</v>
      </c>
      <c r="AR72" s="100">
        <v>16</v>
      </c>
      <c r="AS72" s="100">
        <v>1190.3999999999999</v>
      </c>
      <c r="AT72" s="100">
        <v>21</v>
      </c>
      <c r="AU72" s="100">
        <v>1562.3999999999999</v>
      </c>
      <c r="AV72" s="100">
        <v>18</v>
      </c>
      <c r="AW72" s="100">
        <v>1339.1999999999998</v>
      </c>
      <c r="AX72" s="100">
        <v>14</v>
      </c>
      <c r="AY72" s="100">
        <v>1041.5999999999999</v>
      </c>
      <c r="AZ72" s="100">
        <v>16</v>
      </c>
      <c r="BA72" s="100">
        <v>1190.3999999999999</v>
      </c>
      <c r="BB72" s="100">
        <v>22</v>
      </c>
      <c r="BC72" s="100">
        <v>1636.7999999999997</v>
      </c>
      <c r="BD72" s="100">
        <v>13</v>
      </c>
      <c r="BE72" s="100">
        <v>967.19999999999993</v>
      </c>
      <c r="BF72" s="100">
        <v>13</v>
      </c>
      <c r="BG72" s="100">
        <v>967.19999999999993</v>
      </c>
      <c r="BH72" s="100">
        <v>21</v>
      </c>
      <c r="BI72" s="100">
        <v>1562.3999999999999</v>
      </c>
      <c r="BJ72" s="100">
        <v>21</v>
      </c>
      <c r="BK72" s="100">
        <v>1562.3999999999999</v>
      </c>
      <c r="BL72" s="100">
        <v>15</v>
      </c>
      <c r="BM72" s="100">
        <v>1115.9999999999998</v>
      </c>
      <c r="BN72" s="100">
        <v>16</v>
      </c>
      <c r="BO72" s="100">
        <v>1190.3999999999999</v>
      </c>
      <c r="BP72" s="100">
        <v>20</v>
      </c>
      <c r="BQ72" s="100">
        <v>1487.9999999999998</v>
      </c>
      <c r="BR72" s="100">
        <v>17</v>
      </c>
      <c r="BS72" s="100">
        <v>1264.8</v>
      </c>
      <c r="BT72" s="100">
        <v>14</v>
      </c>
      <c r="BU72" s="100">
        <v>1041.5999999999999</v>
      </c>
      <c r="BV72" s="100">
        <v>22</v>
      </c>
      <c r="BW72" s="100">
        <v>1636.7999999999997</v>
      </c>
      <c r="BX72" s="100">
        <v>20</v>
      </c>
      <c r="BY72" s="100">
        <v>1487.9999999999998</v>
      </c>
      <c r="BZ72" s="100">
        <v>18</v>
      </c>
      <c r="CA72" s="100">
        <v>1339.1999999999998</v>
      </c>
      <c r="CB72" s="100">
        <v>16</v>
      </c>
      <c r="CC72" s="100">
        <v>1190.3999999999999</v>
      </c>
      <c r="CD72" s="100">
        <v>17</v>
      </c>
      <c r="CE72" s="100">
        <v>1264.8</v>
      </c>
      <c r="CF72" s="100">
        <v>20</v>
      </c>
      <c r="CG72" s="100">
        <v>1487.9999999999998</v>
      </c>
      <c r="CH72" s="100">
        <v>14</v>
      </c>
      <c r="CI72" s="100">
        <v>1041.5999999999999</v>
      </c>
      <c r="CJ72" s="100">
        <v>20</v>
      </c>
      <c r="CK72" s="100">
        <v>1487.9999999999998</v>
      </c>
      <c r="CL72" s="100">
        <v>13</v>
      </c>
      <c r="CM72" s="100">
        <v>967.19999999999993</v>
      </c>
      <c r="CN72" s="100">
        <v>21</v>
      </c>
      <c r="CO72" s="100">
        <v>1562.3999999999999</v>
      </c>
      <c r="CP72" s="100">
        <v>26</v>
      </c>
      <c r="CQ72" s="100">
        <v>1934.3999999999999</v>
      </c>
      <c r="CR72" s="100">
        <v>20</v>
      </c>
      <c r="CS72" s="100">
        <v>1487.9999999999998</v>
      </c>
      <c r="CT72" s="100">
        <v>25</v>
      </c>
      <c r="CU72" s="100">
        <v>1859.9999999999998</v>
      </c>
    </row>
    <row r="73" spans="2:99">
      <c r="C73" s="99" t="s">
        <v>239</v>
      </c>
      <c r="D73" s="100">
        <v>7.2842227378190243</v>
      </c>
      <c r="E73" s="100">
        <v>4073.3373549883977</v>
      </c>
      <c r="F73" s="100">
        <v>12</v>
      </c>
      <c r="G73" s="100">
        <v>6710.4</v>
      </c>
      <c r="H73" s="100">
        <v>14</v>
      </c>
      <c r="I73" s="100">
        <v>7828.7999999999993</v>
      </c>
      <c r="J73" s="100">
        <v>11</v>
      </c>
      <c r="K73" s="100">
        <v>6151.1999999999989</v>
      </c>
      <c r="L73" s="100">
        <v>19</v>
      </c>
      <c r="M73" s="100">
        <v>10624.8</v>
      </c>
      <c r="N73" s="100">
        <v>14</v>
      </c>
      <c r="O73" s="100">
        <v>7828.7999999999993</v>
      </c>
      <c r="P73" s="100">
        <v>11</v>
      </c>
      <c r="Q73" s="100">
        <v>6151.1999999999989</v>
      </c>
      <c r="R73" s="100">
        <v>13</v>
      </c>
      <c r="S73" s="100">
        <v>7269.5999999999995</v>
      </c>
      <c r="T73" s="100">
        <v>17</v>
      </c>
      <c r="U73" s="100">
        <v>9506.4</v>
      </c>
      <c r="V73" s="100">
        <v>12</v>
      </c>
      <c r="W73" s="100">
        <v>6710.4</v>
      </c>
      <c r="X73" s="100">
        <v>12</v>
      </c>
      <c r="Y73" s="100">
        <v>6710.4</v>
      </c>
      <c r="Z73" s="100">
        <v>14</v>
      </c>
      <c r="AA73" s="100">
        <v>7828.7999999999993</v>
      </c>
      <c r="AB73" s="100">
        <v>21</v>
      </c>
      <c r="AC73" s="100">
        <v>11743.199999999999</v>
      </c>
      <c r="AD73" s="100">
        <v>23</v>
      </c>
      <c r="AE73" s="100">
        <v>12861.599999999999</v>
      </c>
      <c r="AF73" s="100">
        <v>13</v>
      </c>
      <c r="AG73" s="100">
        <v>7269.5999999999995</v>
      </c>
      <c r="AH73" s="100">
        <v>12</v>
      </c>
      <c r="AI73" s="100">
        <v>6710.4</v>
      </c>
      <c r="AJ73" s="100">
        <v>16</v>
      </c>
      <c r="AK73" s="100">
        <v>8947.1999999999989</v>
      </c>
      <c r="AL73" s="100">
        <v>23</v>
      </c>
      <c r="AM73" s="100">
        <v>12861.599999999999</v>
      </c>
      <c r="AN73" s="100">
        <v>20</v>
      </c>
      <c r="AO73" s="100">
        <v>11183.999999999998</v>
      </c>
      <c r="AP73" s="100">
        <v>22</v>
      </c>
      <c r="AQ73" s="100">
        <v>12302.399999999998</v>
      </c>
      <c r="AR73" s="100">
        <v>14</v>
      </c>
      <c r="AS73" s="100">
        <v>7828.7999999999993</v>
      </c>
      <c r="AT73" s="100">
        <v>24</v>
      </c>
      <c r="AU73" s="100">
        <v>13420.8</v>
      </c>
      <c r="AV73" s="100">
        <v>18</v>
      </c>
      <c r="AW73" s="100">
        <v>10065.599999999999</v>
      </c>
      <c r="AX73" s="100">
        <v>13</v>
      </c>
      <c r="AY73" s="100">
        <v>7269.5999999999995</v>
      </c>
      <c r="AZ73" s="100">
        <v>14</v>
      </c>
      <c r="BA73" s="100">
        <v>7828.7999999999993</v>
      </c>
      <c r="BB73" s="100">
        <v>25</v>
      </c>
      <c r="BC73" s="100">
        <v>13979.999999999998</v>
      </c>
      <c r="BD73" s="100">
        <v>13</v>
      </c>
      <c r="BE73" s="100">
        <v>7269.5999999999995</v>
      </c>
      <c r="BF73" s="100">
        <v>13</v>
      </c>
      <c r="BG73" s="100">
        <v>7269.5999999999995</v>
      </c>
      <c r="BH73" s="100">
        <v>20</v>
      </c>
      <c r="BI73" s="100">
        <v>11183.999999999998</v>
      </c>
      <c r="BJ73" s="100">
        <v>21</v>
      </c>
      <c r="BK73" s="100">
        <v>11743.199999999999</v>
      </c>
      <c r="BL73" s="100">
        <v>12</v>
      </c>
      <c r="BM73" s="100">
        <v>6710.4</v>
      </c>
      <c r="BN73" s="100">
        <v>18</v>
      </c>
      <c r="BO73" s="100">
        <v>10065.599999999999</v>
      </c>
      <c r="BP73" s="100">
        <v>18</v>
      </c>
      <c r="BQ73" s="100">
        <v>10065.599999999999</v>
      </c>
      <c r="BR73" s="100">
        <v>17</v>
      </c>
      <c r="BS73" s="100">
        <v>9506.4</v>
      </c>
      <c r="BT73" s="100">
        <v>15</v>
      </c>
      <c r="BU73" s="100">
        <v>8387.9999999999982</v>
      </c>
      <c r="BV73" s="100">
        <v>21</v>
      </c>
      <c r="BW73" s="100">
        <v>11743.199999999999</v>
      </c>
      <c r="BX73" s="100">
        <v>18</v>
      </c>
      <c r="BY73" s="100">
        <v>10065.599999999999</v>
      </c>
      <c r="BZ73" s="100">
        <v>19</v>
      </c>
      <c r="CA73" s="100">
        <v>10624.8</v>
      </c>
      <c r="CB73" s="100">
        <v>15</v>
      </c>
      <c r="CC73" s="100">
        <v>8387.9999999999982</v>
      </c>
      <c r="CD73" s="100">
        <v>18</v>
      </c>
      <c r="CE73" s="100">
        <v>10065.599999999999</v>
      </c>
      <c r="CF73" s="100">
        <v>20</v>
      </c>
      <c r="CG73" s="100">
        <v>11183.999999999998</v>
      </c>
      <c r="CH73" s="100">
        <v>14</v>
      </c>
      <c r="CI73" s="100">
        <v>7828.7999999999993</v>
      </c>
      <c r="CJ73" s="100">
        <v>21</v>
      </c>
      <c r="CK73" s="100">
        <v>11743.199999999999</v>
      </c>
      <c r="CL73" s="100">
        <v>12</v>
      </c>
      <c r="CM73" s="100">
        <v>6710.4</v>
      </c>
      <c r="CN73" s="100">
        <v>21</v>
      </c>
      <c r="CO73" s="100">
        <v>11743.199999999999</v>
      </c>
      <c r="CP73" s="100">
        <v>25</v>
      </c>
      <c r="CQ73" s="100">
        <v>13979.999999999998</v>
      </c>
      <c r="CR73" s="100">
        <v>18</v>
      </c>
      <c r="CS73" s="100">
        <v>10065.599999999999</v>
      </c>
      <c r="CT73" s="100">
        <v>21</v>
      </c>
      <c r="CU73" s="100">
        <v>11743.199999999999</v>
      </c>
    </row>
    <row r="74" spans="2:99">
      <c r="C74" s="99" t="s">
        <v>240</v>
      </c>
      <c r="D74" s="100">
        <v>8.4048723897911817</v>
      </c>
      <c r="E74" s="100">
        <v>3388.8445475638046</v>
      </c>
      <c r="F74" s="100">
        <v>11</v>
      </c>
      <c r="G74" s="100">
        <v>4435.2</v>
      </c>
      <c r="H74" s="100">
        <v>13</v>
      </c>
      <c r="I74" s="100">
        <v>5241.5999999999995</v>
      </c>
      <c r="J74" s="100">
        <v>11</v>
      </c>
      <c r="K74" s="100">
        <v>4435.2</v>
      </c>
      <c r="L74" s="100">
        <v>19</v>
      </c>
      <c r="M74" s="100">
        <v>7660.8</v>
      </c>
      <c r="N74" s="100">
        <v>15</v>
      </c>
      <c r="O74" s="100">
        <v>6048</v>
      </c>
      <c r="P74" s="100">
        <v>13</v>
      </c>
      <c r="Q74" s="100">
        <v>5241.5999999999995</v>
      </c>
      <c r="R74" s="100">
        <v>13</v>
      </c>
      <c r="S74" s="100">
        <v>5241.5999999999995</v>
      </c>
      <c r="T74" s="100">
        <v>17</v>
      </c>
      <c r="U74" s="100">
        <v>6854.4</v>
      </c>
      <c r="V74" s="100">
        <v>12</v>
      </c>
      <c r="W74" s="100">
        <v>4838.3999999999996</v>
      </c>
      <c r="X74" s="100">
        <v>14</v>
      </c>
      <c r="Y74" s="100">
        <v>5644.8</v>
      </c>
      <c r="Z74" s="100">
        <v>13</v>
      </c>
      <c r="AA74" s="100">
        <v>5241.5999999999995</v>
      </c>
      <c r="AB74" s="100">
        <v>18</v>
      </c>
      <c r="AC74" s="100">
        <v>7257.5999999999995</v>
      </c>
      <c r="AD74" s="100">
        <v>24</v>
      </c>
      <c r="AE74" s="100">
        <v>9676.7999999999993</v>
      </c>
      <c r="AF74" s="100">
        <v>13</v>
      </c>
      <c r="AG74" s="100">
        <v>5241.5999999999995</v>
      </c>
      <c r="AH74" s="100">
        <v>11</v>
      </c>
      <c r="AI74" s="100">
        <v>4435.2</v>
      </c>
      <c r="AJ74" s="100">
        <v>17</v>
      </c>
      <c r="AK74" s="100">
        <v>6854.4</v>
      </c>
      <c r="AL74" s="100">
        <v>23</v>
      </c>
      <c r="AM74" s="100">
        <v>9273.6</v>
      </c>
      <c r="AN74" s="100">
        <v>18</v>
      </c>
      <c r="AO74" s="100">
        <v>7257.5999999999995</v>
      </c>
      <c r="AP74" s="100">
        <v>23</v>
      </c>
      <c r="AQ74" s="100">
        <v>9273.6</v>
      </c>
      <c r="AR74" s="100">
        <v>17</v>
      </c>
      <c r="AS74" s="100">
        <v>6854.4</v>
      </c>
      <c r="AT74" s="100">
        <v>23</v>
      </c>
      <c r="AU74" s="100">
        <v>9273.6</v>
      </c>
      <c r="AV74" s="100">
        <v>19</v>
      </c>
      <c r="AW74" s="100">
        <v>7660.8</v>
      </c>
      <c r="AX74" s="100">
        <v>14</v>
      </c>
      <c r="AY74" s="100">
        <v>5644.8</v>
      </c>
      <c r="AZ74" s="100">
        <v>13</v>
      </c>
      <c r="BA74" s="100">
        <v>5241.5999999999995</v>
      </c>
      <c r="BB74" s="100">
        <v>22</v>
      </c>
      <c r="BC74" s="100">
        <v>8870.4</v>
      </c>
      <c r="BD74" s="100">
        <v>12</v>
      </c>
      <c r="BE74" s="100">
        <v>4838.3999999999996</v>
      </c>
      <c r="BF74" s="100">
        <v>12</v>
      </c>
      <c r="BG74" s="100">
        <v>4838.3999999999996</v>
      </c>
      <c r="BH74" s="100">
        <v>21</v>
      </c>
      <c r="BI74" s="100">
        <v>8467.1999999999989</v>
      </c>
      <c r="BJ74" s="100">
        <v>21</v>
      </c>
      <c r="BK74" s="100">
        <v>8467.1999999999989</v>
      </c>
      <c r="BL74" s="100">
        <v>14</v>
      </c>
      <c r="BM74" s="100">
        <v>5644.8</v>
      </c>
      <c r="BN74" s="100">
        <v>17</v>
      </c>
      <c r="BO74" s="100">
        <v>6854.4</v>
      </c>
      <c r="BP74" s="100">
        <v>20</v>
      </c>
      <c r="BQ74" s="100">
        <v>8064</v>
      </c>
      <c r="BR74" s="100">
        <v>16</v>
      </c>
      <c r="BS74" s="100">
        <v>6451.2</v>
      </c>
      <c r="BT74" s="100">
        <v>16</v>
      </c>
      <c r="BU74" s="100">
        <v>6451.2</v>
      </c>
      <c r="BV74" s="100">
        <v>24</v>
      </c>
      <c r="BW74" s="100">
        <v>9676.7999999999993</v>
      </c>
      <c r="BX74" s="100">
        <v>18</v>
      </c>
      <c r="BY74" s="100">
        <v>7257.5999999999995</v>
      </c>
      <c r="BZ74" s="100">
        <v>19</v>
      </c>
      <c r="CA74" s="100">
        <v>7660.8</v>
      </c>
      <c r="CB74" s="100">
        <v>15</v>
      </c>
      <c r="CC74" s="100">
        <v>6048</v>
      </c>
      <c r="CD74" s="100">
        <v>18</v>
      </c>
      <c r="CE74" s="100">
        <v>7257.5999999999995</v>
      </c>
      <c r="CF74" s="100">
        <v>21</v>
      </c>
      <c r="CG74" s="100">
        <v>8467.1999999999989</v>
      </c>
      <c r="CH74" s="100">
        <v>14</v>
      </c>
      <c r="CI74" s="100">
        <v>5644.8</v>
      </c>
      <c r="CJ74" s="100">
        <v>19</v>
      </c>
      <c r="CK74" s="100">
        <v>7660.8</v>
      </c>
      <c r="CL74" s="100">
        <v>12</v>
      </c>
      <c r="CM74" s="100">
        <v>4838.3999999999996</v>
      </c>
      <c r="CN74" s="100">
        <v>24</v>
      </c>
      <c r="CO74" s="100">
        <v>9676.7999999999993</v>
      </c>
      <c r="CP74" s="100">
        <v>23</v>
      </c>
      <c r="CQ74" s="100">
        <v>9273.6</v>
      </c>
      <c r="CR74" s="100">
        <v>20</v>
      </c>
      <c r="CS74" s="100">
        <v>8064</v>
      </c>
      <c r="CT74" s="100">
        <v>23</v>
      </c>
      <c r="CU74" s="100">
        <v>9273.6</v>
      </c>
    </row>
    <row r="75" spans="2:99">
      <c r="C75" s="99" t="s">
        <v>241</v>
      </c>
      <c r="D75" s="100">
        <v>7.2842227378190243</v>
      </c>
      <c r="E75" s="100">
        <v>4685.2120649651961</v>
      </c>
      <c r="F75" s="100">
        <v>11</v>
      </c>
      <c r="G75" s="100">
        <v>7075.1999999999989</v>
      </c>
      <c r="H75" s="100">
        <v>13</v>
      </c>
      <c r="I75" s="100">
        <v>8361.5999999999985</v>
      </c>
      <c r="J75" s="100">
        <v>11</v>
      </c>
      <c r="K75" s="100">
        <v>7075.1999999999989</v>
      </c>
      <c r="L75" s="100">
        <v>17</v>
      </c>
      <c r="M75" s="100">
        <v>10934.4</v>
      </c>
      <c r="N75" s="100">
        <v>14</v>
      </c>
      <c r="O75" s="100">
        <v>9004.7999999999993</v>
      </c>
      <c r="P75" s="100">
        <v>12</v>
      </c>
      <c r="Q75" s="100">
        <v>7718.4</v>
      </c>
      <c r="R75" s="100">
        <v>12</v>
      </c>
      <c r="S75" s="100">
        <v>7718.4</v>
      </c>
      <c r="T75" s="100">
        <v>19</v>
      </c>
      <c r="U75" s="100">
        <v>12220.8</v>
      </c>
      <c r="V75" s="100">
        <v>12</v>
      </c>
      <c r="W75" s="100">
        <v>7718.4</v>
      </c>
      <c r="X75" s="100">
        <v>14</v>
      </c>
      <c r="Y75" s="100">
        <v>9004.7999999999993</v>
      </c>
      <c r="Z75" s="100">
        <v>13</v>
      </c>
      <c r="AA75" s="100">
        <v>8361.5999999999985</v>
      </c>
      <c r="AB75" s="100">
        <v>18</v>
      </c>
      <c r="AC75" s="100">
        <v>11577.599999999999</v>
      </c>
      <c r="AD75" s="100">
        <v>21</v>
      </c>
      <c r="AE75" s="100">
        <v>13507.199999999999</v>
      </c>
      <c r="AF75" s="100">
        <v>13</v>
      </c>
      <c r="AG75" s="100">
        <v>8361.5999999999985</v>
      </c>
      <c r="AH75" s="100">
        <v>12</v>
      </c>
      <c r="AI75" s="100">
        <v>7718.4</v>
      </c>
      <c r="AJ75" s="100">
        <v>17</v>
      </c>
      <c r="AK75" s="100">
        <v>10934.4</v>
      </c>
      <c r="AL75" s="100">
        <v>23</v>
      </c>
      <c r="AM75" s="100">
        <v>14793.599999999999</v>
      </c>
      <c r="AN75" s="100">
        <v>17</v>
      </c>
      <c r="AO75" s="100">
        <v>10934.4</v>
      </c>
      <c r="AP75" s="100">
        <v>19</v>
      </c>
      <c r="AQ75" s="100">
        <v>12220.8</v>
      </c>
      <c r="AR75" s="100">
        <v>16</v>
      </c>
      <c r="AS75" s="100">
        <v>10291.199999999999</v>
      </c>
      <c r="AT75" s="100">
        <v>25</v>
      </c>
      <c r="AU75" s="100">
        <v>16079.999999999998</v>
      </c>
      <c r="AV75" s="100">
        <v>17</v>
      </c>
      <c r="AW75" s="100">
        <v>10934.4</v>
      </c>
      <c r="AX75" s="100">
        <v>13</v>
      </c>
      <c r="AY75" s="100">
        <v>8361.5999999999985</v>
      </c>
      <c r="AZ75" s="100">
        <v>16</v>
      </c>
      <c r="BA75" s="100">
        <v>10291.199999999999</v>
      </c>
      <c r="BB75" s="100">
        <v>23</v>
      </c>
      <c r="BC75" s="100">
        <v>14793.599999999999</v>
      </c>
      <c r="BD75" s="100">
        <v>11</v>
      </c>
      <c r="BE75" s="100">
        <v>7075.1999999999989</v>
      </c>
      <c r="BF75" s="100">
        <v>14</v>
      </c>
      <c r="BG75" s="100">
        <v>9004.7999999999993</v>
      </c>
      <c r="BH75" s="100">
        <v>21</v>
      </c>
      <c r="BI75" s="100">
        <v>13507.199999999999</v>
      </c>
      <c r="BJ75" s="100">
        <v>20</v>
      </c>
      <c r="BK75" s="100">
        <v>12863.999999999998</v>
      </c>
      <c r="BL75" s="100">
        <v>14</v>
      </c>
      <c r="BM75" s="100">
        <v>9004.7999999999993</v>
      </c>
      <c r="BN75" s="100">
        <v>15</v>
      </c>
      <c r="BO75" s="100">
        <v>9647.9999999999982</v>
      </c>
      <c r="BP75" s="100">
        <v>16</v>
      </c>
      <c r="BQ75" s="100">
        <v>10291.199999999999</v>
      </c>
      <c r="BR75" s="100">
        <v>18</v>
      </c>
      <c r="BS75" s="100">
        <v>11577.599999999999</v>
      </c>
      <c r="BT75" s="100">
        <v>16</v>
      </c>
      <c r="BU75" s="100">
        <v>10291.199999999999</v>
      </c>
      <c r="BV75" s="100">
        <v>24</v>
      </c>
      <c r="BW75" s="100">
        <v>15436.8</v>
      </c>
      <c r="BX75" s="100">
        <v>18</v>
      </c>
      <c r="BY75" s="100">
        <v>11577.599999999999</v>
      </c>
      <c r="BZ75" s="100">
        <v>18</v>
      </c>
      <c r="CA75" s="100">
        <v>11577.599999999999</v>
      </c>
      <c r="CB75" s="100">
        <v>16</v>
      </c>
      <c r="CC75" s="100">
        <v>10291.199999999999</v>
      </c>
      <c r="CD75" s="100">
        <v>18</v>
      </c>
      <c r="CE75" s="100">
        <v>11577.599999999999</v>
      </c>
      <c r="CF75" s="100">
        <v>18</v>
      </c>
      <c r="CG75" s="100">
        <v>11577.599999999999</v>
      </c>
      <c r="CH75" s="100">
        <v>16</v>
      </c>
      <c r="CI75" s="100">
        <v>10291.199999999999</v>
      </c>
      <c r="CJ75" s="100">
        <v>21</v>
      </c>
      <c r="CK75" s="100">
        <v>13507.199999999999</v>
      </c>
      <c r="CL75" s="100">
        <v>12</v>
      </c>
      <c r="CM75" s="100">
        <v>7718.4</v>
      </c>
      <c r="CN75" s="100">
        <v>22</v>
      </c>
      <c r="CO75" s="100">
        <v>14150.399999999998</v>
      </c>
      <c r="CP75" s="100">
        <v>24</v>
      </c>
      <c r="CQ75" s="100">
        <v>15436.8</v>
      </c>
      <c r="CR75" s="100">
        <v>21</v>
      </c>
      <c r="CS75" s="100">
        <v>13507.199999999999</v>
      </c>
      <c r="CT75" s="100">
        <v>24</v>
      </c>
      <c r="CU75" s="100">
        <v>15436.8</v>
      </c>
    </row>
    <row r="76" spans="2:99">
      <c r="C76" s="99" t="s">
        <v>242</v>
      </c>
      <c r="D76" s="100">
        <v>7.8445475638051034</v>
      </c>
      <c r="E76" s="100">
        <v>6109.3336426914138</v>
      </c>
      <c r="F76" s="100">
        <v>11</v>
      </c>
      <c r="G76" s="100">
        <v>8566.7999999999993</v>
      </c>
      <c r="H76" s="100">
        <v>13</v>
      </c>
      <c r="I76" s="100">
        <v>10124.4</v>
      </c>
      <c r="J76" s="100">
        <v>12</v>
      </c>
      <c r="K76" s="100">
        <v>9345.5999999999985</v>
      </c>
      <c r="L76" s="100">
        <v>17</v>
      </c>
      <c r="M76" s="100">
        <v>13239.599999999999</v>
      </c>
      <c r="N76" s="100">
        <v>15</v>
      </c>
      <c r="O76" s="100">
        <v>11682</v>
      </c>
      <c r="P76" s="100">
        <v>11</v>
      </c>
      <c r="Q76" s="100">
        <v>8566.7999999999993</v>
      </c>
      <c r="R76" s="100">
        <v>11</v>
      </c>
      <c r="S76" s="100">
        <v>8566.7999999999993</v>
      </c>
      <c r="T76" s="100">
        <v>16</v>
      </c>
      <c r="U76" s="100">
        <v>12460.8</v>
      </c>
      <c r="V76" s="100">
        <v>13</v>
      </c>
      <c r="W76" s="100">
        <v>10124.4</v>
      </c>
      <c r="X76" s="100">
        <v>14</v>
      </c>
      <c r="Y76" s="100">
        <v>10903.199999999999</v>
      </c>
      <c r="Z76" s="100">
        <v>13</v>
      </c>
      <c r="AA76" s="100">
        <v>10124.4</v>
      </c>
      <c r="AB76" s="100">
        <v>19</v>
      </c>
      <c r="AC76" s="100">
        <v>14797.199999999999</v>
      </c>
      <c r="AD76" s="100">
        <v>22</v>
      </c>
      <c r="AE76" s="100">
        <v>17133.599999999999</v>
      </c>
      <c r="AF76" s="100">
        <v>13</v>
      </c>
      <c r="AG76" s="100">
        <v>10124.4</v>
      </c>
      <c r="AH76" s="100">
        <v>10</v>
      </c>
      <c r="AI76" s="100">
        <v>7788</v>
      </c>
      <c r="AJ76" s="100">
        <v>17</v>
      </c>
      <c r="AK76" s="100">
        <v>13239.599999999999</v>
      </c>
      <c r="AL76" s="100">
        <v>22</v>
      </c>
      <c r="AM76" s="100">
        <v>17133.599999999999</v>
      </c>
      <c r="AN76" s="100">
        <v>17</v>
      </c>
      <c r="AO76" s="100">
        <v>13239.599999999999</v>
      </c>
      <c r="AP76" s="100">
        <v>22</v>
      </c>
      <c r="AQ76" s="100">
        <v>17133.599999999999</v>
      </c>
      <c r="AR76" s="100">
        <v>15</v>
      </c>
      <c r="AS76" s="100">
        <v>11682</v>
      </c>
      <c r="AT76" s="100">
        <v>22</v>
      </c>
      <c r="AU76" s="100">
        <v>17133.599999999999</v>
      </c>
      <c r="AV76" s="100">
        <v>17</v>
      </c>
      <c r="AW76" s="100">
        <v>13239.599999999999</v>
      </c>
      <c r="AX76" s="100">
        <v>13</v>
      </c>
      <c r="AY76" s="100">
        <v>10124.4</v>
      </c>
      <c r="AZ76" s="100">
        <v>16</v>
      </c>
      <c r="BA76" s="100">
        <v>12460.8</v>
      </c>
      <c r="BB76" s="100">
        <v>21</v>
      </c>
      <c r="BC76" s="100">
        <v>16354.8</v>
      </c>
      <c r="BD76" s="100">
        <v>12</v>
      </c>
      <c r="BE76" s="100">
        <v>9345.5999999999985</v>
      </c>
      <c r="BF76" s="100">
        <v>12</v>
      </c>
      <c r="BG76" s="100">
        <v>9345.5999999999985</v>
      </c>
      <c r="BH76" s="100">
        <v>20</v>
      </c>
      <c r="BI76" s="100">
        <v>15576</v>
      </c>
      <c r="BJ76" s="100">
        <v>22</v>
      </c>
      <c r="BK76" s="100">
        <v>17133.599999999999</v>
      </c>
      <c r="BL76" s="100">
        <v>14</v>
      </c>
      <c r="BM76" s="100">
        <v>10903.199999999999</v>
      </c>
      <c r="BN76" s="100">
        <v>18</v>
      </c>
      <c r="BO76" s="100">
        <v>14018.4</v>
      </c>
      <c r="BP76" s="100">
        <v>19</v>
      </c>
      <c r="BQ76" s="100">
        <v>14797.199999999999</v>
      </c>
      <c r="BR76" s="100">
        <v>17</v>
      </c>
      <c r="BS76" s="100">
        <v>13239.599999999999</v>
      </c>
      <c r="BT76" s="100">
        <v>13</v>
      </c>
      <c r="BU76" s="100">
        <v>10124.4</v>
      </c>
      <c r="BV76" s="100">
        <v>22</v>
      </c>
      <c r="BW76" s="100">
        <v>17133.599999999999</v>
      </c>
      <c r="BX76" s="100">
        <v>20</v>
      </c>
      <c r="BY76" s="100">
        <v>15576</v>
      </c>
      <c r="BZ76" s="100">
        <v>18</v>
      </c>
      <c r="CA76" s="100">
        <v>14018.4</v>
      </c>
      <c r="CB76" s="100">
        <v>15</v>
      </c>
      <c r="CC76" s="100">
        <v>11682</v>
      </c>
      <c r="CD76" s="100">
        <v>16</v>
      </c>
      <c r="CE76" s="100">
        <v>12460.8</v>
      </c>
      <c r="CF76" s="100">
        <v>20</v>
      </c>
      <c r="CG76" s="100">
        <v>15576</v>
      </c>
      <c r="CH76" s="100">
        <v>14</v>
      </c>
      <c r="CI76" s="100">
        <v>10903.199999999999</v>
      </c>
      <c r="CJ76" s="100">
        <v>19</v>
      </c>
      <c r="CK76" s="100">
        <v>14797.199999999999</v>
      </c>
      <c r="CL76" s="100">
        <v>12</v>
      </c>
      <c r="CM76" s="100">
        <v>9345.5999999999985</v>
      </c>
      <c r="CN76" s="100">
        <v>23</v>
      </c>
      <c r="CO76" s="100">
        <v>17912.399999999998</v>
      </c>
      <c r="CP76" s="100">
        <v>23</v>
      </c>
      <c r="CQ76" s="100">
        <v>17912.399999999998</v>
      </c>
      <c r="CR76" s="100">
        <v>19</v>
      </c>
      <c r="CS76" s="100">
        <v>14797.199999999999</v>
      </c>
      <c r="CT76" s="100">
        <v>20</v>
      </c>
      <c r="CU76" s="100">
        <v>15576</v>
      </c>
    </row>
    <row r="77" spans="2:99">
      <c r="C77" s="99" t="s">
        <v>243</v>
      </c>
      <c r="D77" s="100">
        <v>7.8445475638051034</v>
      </c>
      <c r="E77" s="100">
        <v>2183.9220417633405</v>
      </c>
      <c r="F77" s="100">
        <v>12</v>
      </c>
      <c r="G77" s="100">
        <v>3340.7999999999997</v>
      </c>
      <c r="H77" s="100">
        <v>14</v>
      </c>
      <c r="I77" s="100">
        <v>3897.5999999999995</v>
      </c>
      <c r="J77" s="100">
        <v>13</v>
      </c>
      <c r="K77" s="100">
        <v>3619.2</v>
      </c>
      <c r="L77" s="100">
        <v>17</v>
      </c>
      <c r="M77" s="100">
        <v>4732.7999999999993</v>
      </c>
      <c r="N77" s="100">
        <v>15</v>
      </c>
      <c r="O77" s="100">
        <v>4176</v>
      </c>
      <c r="P77" s="100">
        <v>12</v>
      </c>
      <c r="Q77" s="100">
        <v>3340.7999999999997</v>
      </c>
      <c r="R77" s="100">
        <v>11</v>
      </c>
      <c r="S77" s="100">
        <v>3062.3999999999996</v>
      </c>
      <c r="T77" s="100">
        <v>19</v>
      </c>
      <c r="U77" s="100">
        <v>5289.5999999999995</v>
      </c>
      <c r="V77" s="100">
        <v>13</v>
      </c>
      <c r="W77" s="100">
        <v>3619.2</v>
      </c>
      <c r="X77" s="100">
        <v>12</v>
      </c>
      <c r="Y77" s="100">
        <v>3340.7999999999997</v>
      </c>
      <c r="Z77" s="100">
        <v>15</v>
      </c>
      <c r="AA77" s="100">
        <v>4176</v>
      </c>
      <c r="AB77" s="100">
        <v>19</v>
      </c>
      <c r="AC77" s="100">
        <v>5289.5999999999995</v>
      </c>
      <c r="AD77" s="100">
        <v>23</v>
      </c>
      <c r="AE77" s="100">
        <v>6403.2</v>
      </c>
      <c r="AF77" s="100">
        <v>14</v>
      </c>
      <c r="AG77" s="100">
        <v>3897.5999999999995</v>
      </c>
      <c r="AH77" s="100">
        <v>13</v>
      </c>
      <c r="AI77" s="100">
        <v>3619.2</v>
      </c>
      <c r="AJ77" s="100">
        <v>16</v>
      </c>
      <c r="AK77" s="100">
        <v>4454.3999999999996</v>
      </c>
      <c r="AL77" s="100">
        <v>21</v>
      </c>
      <c r="AM77" s="100">
        <v>5846.4</v>
      </c>
      <c r="AN77" s="100">
        <v>19</v>
      </c>
      <c r="AO77" s="100">
        <v>5289.5999999999995</v>
      </c>
      <c r="AP77" s="100">
        <v>21</v>
      </c>
      <c r="AQ77" s="100">
        <v>5846.4</v>
      </c>
      <c r="AR77" s="100">
        <v>17</v>
      </c>
      <c r="AS77" s="100">
        <v>4732.7999999999993</v>
      </c>
      <c r="AT77" s="100">
        <v>21</v>
      </c>
      <c r="AU77" s="100">
        <v>5846.4</v>
      </c>
      <c r="AV77" s="100">
        <v>17</v>
      </c>
      <c r="AW77" s="100">
        <v>4732.7999999999993</v>
      </c>
      <c r="AX77" s="100">
        <v>13</v>
      </c>
      <c r="AY77" s="100">
        <v>3619.2</v>
      </c>
      <c r="AZ77" s="100">
        <v>16</v>
      </c>
      <c r="BA77" s="100">
        <v>4454.3999999999996</v>
      </c>
      <c r="BB77" s="100">
        <v>22</v>
      </c>
      <c r="BC77" s="100">
        <v>6124.7999999999993</v>
      </c>
      <c r="BD77" s="100">
        <v>11</v>
      </c>
      <c r="BE77" s="100">
        <v>3062.3999999999996</v>
      </c>
      <c r="BF77" s="100">
        <v>13</v>
      </c>
      <c r="BG77" s="100">
        <v>3619.2</v>
      </c>
      <c r="BH77" s="100">
        <v>20</v>
      </c>
      <c r="BI77" s="100">
        <v>5568</v>
      </c>
      <c r="BJ77" s="100">
        <v>22</v>
      </c>
      <c r="BK77" s="100">
        <v>6124.7999999999993</v>
      </c>
      <c r="BL77" s="100">
        <v>12</v>
      </c>
      <c r="BM77" s="100">
        <v>3340.7999999999997</v>
      </c>
      <c r="BN77" s="100">
        <v>16</v>
      </c>
      <c r="BO77" s="100">
        <v>4454.3999999999996</v>
      </c>
      <c r="BP77" s="100">
        <v>18</v>
      </c>
      <c r="BQ77" s="100">
        <v>5011.2</v>
      </c>
      <c r="BR77" s="100">
        <v>17</v>
      </c>
      <c r="BS77" s="100">
        <v>4732.7999999999993</v>
      </c>
      <c r="BT77" s="100">
        <v>15</v>
      </c>
      <c r="BU77" s="100">
        <v>4176</v>
      </c>
      <c r="BV77" s="100">
        <v>25</v>
      </c>
      <c r="BW77" s="100">
        <v>6959.9999999999991</v>
      </c>
      <c r="BX77" s="100">
        <v>20</v>
      </c>
      <c r="BY77" s="100">
        <v>5568</v>
      </c>
      <c r="BZ77" s="100">
        <v>17</v>
      </c>
      <c r="CA77" s="100">
        <v>4732.7999999999993</v>
      </c>
      <c r="CB77" s="100">
        <v>18</v>
      </c>
      <c r="CC77" s="100">
        <v>5011.2</v>
      </c>
      <c r="CD77" s="100">
        <v>16</v>
      </c>
      <c r="CE77" s="100">
        <v>4454.3999999999996</v>
      </c>
      <c r="CF77" s="100">
        <v>21</v>
      </c>
      <c r="CG77" s="100">
        <v>5846.4</v>
      </c>
      <c r="CH77" s="100">
        <v>15</v>
      </c>
      <c r="CI77" s="100">
        <v>4176</v>
      </c>
      <c r="CJ77" s="100">
        <v>19</v>
      </c>
      <c r="CK77" s="100">
        <v>5289.5999999999995</v>
      </c>
      <c r="CL77" s="100">
        <v>12</v>
      </c>
      <c r="CM77" s="100">
        <v>3340.7999999999997</v>
      </c>
      <c r="CN77" s="100">
        <v>21</v>
      </c>
      <c r="CO77" s="100">
        <v>5846.4</v>
      </c>
      <c r="CP77" s="100">
        <v>23</v>
      </c>
      <c r="CQ77" s="100">
        <v>6403.2</v>
      </c>
      <c r="CR77" s="100">
        <v>19</v>
      </c>
      <c r="CS77" s="100">
        <v>5289.5999999999995</v>
      </c>
      <c r="CT77" s="100">
        <v>24</v>
      </c>
      <c r="CU77" s="100">
        <v>6681.5999999999995</v>
      </c>
    </row>
    <row r="78" spans="2:99">
      <c r="C78" s="99" t="s">
        <v>244</v>
      </c>
      <c r="D78" s="100">
        <v>8.4048723897911817</v>
      </c>
      <c r="E78" s="100">
        <v>4639.4895591647319</v>
      </c>
      <c r="F78" s="100">
        <v>12</v>
      </c>
      <c r="G78" s="100">
        <v>6624</v>
      </c>
      <c r="H78" s="100">
        <v>13</v>
      </c>
      <c r="I78" s="100">
        <v>7176</v>
      </c>
      <c r="J78" s="100">
        <v>11</v>
      </c>
      <c r="K78" s="100">
        <v>6072</v>
      </c>
      <c r="L78" s="100">
        <v>18</v>
      </c>
      <c r="M78" s="100">
        <v>9936</v>
      </c>
      <c r="N78" s="100">
        <v>14</v>
      </c>
      <c r="O78" s="100">
        <v>7728</v>
      </c>
      <c r="P78" s="100">
        <v>12</v>
      </c>
      <c r="Q78" s="100">
        <v>6624</v>
      </c>
      <c r="R78" s="100">
        <v>13</v>
      </c>
      <c r="S78" s="100">
        <v>7176</v>
      </c>
      <c r="T78" s="100">
        <v>17</v>
      </c>
      <c r="U78" s="100">
        <v>9384</v>
      </c>
      <c r="V78" s="100">
        <v>11</v>
      </c>
      <c r="W78" s="100">
        <v>6072</v>
      </c>
      <c r="X78" s="100">
        <v>13</v>
      </c>
      <c r="Y78" s="100">
        <v>7176</v>
      </c>
      <c r="Z78" s="100">
        <v>15</v>
      </c>
      <c r="AA78" s="100">
        <v>8280</v>
      </c>
      <c r="AB78" s="100">
        <v>20</v>
      </c>
      <c r="AC78" s="100">
        <v>11040</v>
      </c>
      <c r="AD78" s="100">
        <v>23</v>
      </c>
      <c r="AE78" s="100">
        <v>12696</v>
      </c>
      <c r="AF78" s="100">
        <v>14</v>
      </c>
      <c r="AG78" s="100">
        <v>7728</v>
      </c>
      <c r="AH78" s="100">
        <v>11</v>
      </c>
      <c r="AI78" s="100">
        <v>6072</v>
      </c>
      <c r="AJ78" s="100">
        <v>18</v>
      </c>
      <c r="AK78" s="100">
        <v>9936</v>
      </c>
      <c r="AL78" s="100">
        <v>24</v>
      </c>
      <c r="AM78" s="100">
        <v>13248</v>
      </c>
      <c r="AN78" s="100">
        <v>20</v>
      </c>
      <c r="AO78" s="100">
        <v>11040</v>
      </c>
      <c r="AP78" s="100">
        <v>22</v>
      </c>
      <c r="AQ78" s="100">
        <v>12144</v>
      </c>
      <c r="AR78" s="100">
        <v>16</v>
      </c>
      <c r="AS78" s="100">
        <v>8832</v>
      </c>
      <c r="AT78" s="100">
        <v>22</v>
      </c>
      <c r="AU78" s="100">
        <v>12144</v>
      </c>
      <c r="AV78" s="100">
        <v>17</v>
      </c>
      <c r="AW78" s="100">
        <v>9384</v>
      </c>
      <c r="AX78" s="100">
        <v>15</v>
      </c>
      <c r="AY78" s="100">
        <v>8280</v>
      </c>
      <c r="AZ78" s="100">
        <v>15</v>
      </c>
      <c r="BA78" s="100">
        <v>8280</v>
      </c>
      <c r="BB78" s="100">
        <v>22</v>
      </c>
      <c r="BC78" s="100">
        <v>12144</v>
      </c>
      <c r="BD78" s="100">
        <v>12</v>
      </c>
      <c r="BE78" s="100">
        <v>6624</v>
      </c>
      <c r="BF78" s="100">
        <v>13</v>
      </c>
      <c r="BG78" s="100">
        <v>7176</v>
      </c>
      <c r="BH78" s="100">
        <v>20</v>
      </c>
      <c r="BI78" s="100">
        <v>11040</v>
      </c>
      <c r="BJ78" s="100">
        <v>19</v>
      </c>
      <c r="BK78" s="100">
        <v>10488</v>
      </c>
      <c r="BL78" s="100">
        <v>13</v>
      </c>
      <c r="BM78" s="100">
        <v>7176</v>
      </c>
      <c r="BN78" s="100">
        <v>16</v>
      </c>
      <c r="BO78" s="100">
        <v>8832</v>
      </c>
      <c r="BP78" s="100">
        <v>19</v>
      </c>
      <c r="BQ78" s="100">
        <v>10488</v>
      </c>
      <c r="BR78" s="100">
        <v>16</v>
      </c>
      <c r="BS78" s="100">
        <v>8832</v>
      </c>
      <c r="BT78" s="100">
        <v>14</v>
      </c>
      <c r="BU78" s="100">
        <v>7728</v>
      </c>
      <c r="BV78" s="100">
        <v>20</v>
      </c>
      <c r="BW78" s="100">
        <v>11040</v>
      </c>
      <c r="BX78" s="100">
        <v>19</v>
      </c>
      <c r="BY78" s="100">
        <v>10488</v>
      </c>
      <c r="BZ78" s="100">
        <v>18</v>
      </c>
      <c r="CA78" s="100">
        <v>9936</v>
      </c>
      <c r="CB78" s="100">
        <v>15</v>
      </c>
      <c r="CC78" s="100">
        <v>8280</v>
      </c>
      <c r="CD78" s="100">
        <v>18</v>
      </c>
      <c r="CE78" s="100">
        <v>9936</v>
      </c>
      <c r="CF78" s="100">
        <v>20</v>
      </c>
      <c r="CG78" s="100">
        <v>11040</v>
      </c>
      <c r="CH78" s="100">
        <v>14</v>
      </c>
      <c r="CI78" s="100">
        <v>7728</v>
      </c>
      <c r="CJ78" s="100">
        <v>20</v>
      </c>
      <c r="CK78" s="100">
        <v>11040</v>
      </c>
      <c r="CL78" s="100">
        <v>13</v>
      </c>
      <c r="CM78" s="100">
        <v>7176</v>
      </c>
      <c r="CN78" s="100">
        <v>23</v>
      </c>
      <c r="CO78" s="100">
        <v>12696</v>
      </c>
      <c r="CP78" s="100">
        <v>23</v>
      </c>
      <c r="CQ78" s="100">
        <v>12696</v>
      </c>
      <c r="CR78" s="100">
        <v>20</v>
      </c>
      <c r="CS78" s="100">
        <v>11040</v>
      </c>
      <c r="CT78" s="100">
        <v>22</v>
      </c>
      <c r="CU78" s="100">
        <v>12144</v>
      </c>
    </row>
    <row r="79" spans="2:99">
      <c r="C79" s="99" t="s">
        <v>245</v>
      </c>
      <c r="D79" s="100">
        <v>7.8445475638051034</v>
      </c>
      <c r="E79" s="100">
        <v>5939.8914153132237</v>
      </c>
      <c r="F79" s="100">
        <v>11</v>
      </c>
      <c r="G79" s="100">
        <v>8329.1999999999989</v>
      </c>
      <c r="H79" s="100">
        <v>14</v>
      </c>
      <c r="I79" s="100">
        <v>10600.8</v>
      </c>
      <c r="J79" s="100">
        <v>12</v>
      </c>
      <c r="K79" s="100">
        <v>9086.4</v>
      </c>
      <c r="L79" s="100">
        <v>17</v>
      </c>
      <c r="M79" s="100">
        <v>12872.4</v>
      </c>
      <c r="N79" s="100">
        <v>15</v>
      </c>
      <c r="O79" s="100">
        <v>11357.999999999998</v>
      </c>
      <c r="P79" s="100">
        <v>12</v>
      </c>
      <c r="Q79" s="100">
        <v>9086.4</v>
      </c>
      <c r="R79" s="100">
        <v>13</v>
      </c>
      <c r="S79" s="100">
        <v>9843.5999999999985</v>
      </c>
      <c r="T79" s="100">
        <v>15</v>
      </c>
      <c r="U79" s="100">
        <v>11357.999999999998</v>
      </c>
      <c r="V79" s="100">
        <v>12</v>
      </c>
      <c r="W79" s="100">
        <v>9086.4</v>
      </c>
      <c r="X79" s="100">
        <v>12</v>
      </c>
      <c r="Y79" s="100">
        <v>9086.4</v>
      </c>
      <c r="Z79" s="100">
        <v>13</v>
      </c>
      <c r="AA79" s="100">
        <v>9843.5999999999985</v>
      </c>
      <c r="AB79" s="100">
        <v>20</v>
      </c>
      <c r="AC79" s="100">
        <v>15143.999999999998</v>
      </c>
      <c r="AD79" s="100">
        <v>20</v>
      </c>
      <c r="AE79" s="100">
        <v>15143.999999999998</v>
      </c>
      <c r="AF79" s="100">
        <v>14</v>
      </c>
      <c r="AG79" s="100">
        <v>10600.8</v>
      </c>
      <c r="AH79" s="100">
        <v>11</v>
      </c>
      <c r="AI79" s="100">
        <v>8329.1999999999989</v>
      </c>
      <c r="AJ79" s="100">
        <v>17</v>
      </c>
      <c r="AK79" s="100">
        <v>12872.4</v>
      </c>
      <c r="AL79" s="100">
        <v>23</v>
      </c>
      <c r="AM79" s="100">
        <v>17415.599999999999</v>
      </c>
      <c r="AN79" s="100">
        <v>20</v>
      </c>
      <c r="AO79" s="100">
        <v>15143.999999999998</v>
      </c>
      <c r="AP79" s="100">
        <v>22</v>
      </c>
      <c r="AQ79" s="100">
        <v>16658.399999999998</v>
      </c>
      <c r="AR79" s="100">
        <v>14</v>
      </c>
      <c r="AS79" s="100">
        <v>10600.8</v>
      </c>
      <c r="AT79" s="100">
        <v>24</v>
      </c>
      <c r="AU79" s="100">
        <v>18172.8</v>
      </c>
      <c r="AV79" s="100">
        <v>17</v>
      </c>
      <c r="AW79" s="100">
        <v>12872.4</v>
      </c>
      <c r="AX79" s="100">
        <v>15</v>
      </c>
      <c r="AY79" s="100">
        <v>11357.999999999998</v>
      </c>
      <c r="AZ79" s="100">
        <v>15</v>
      </c>
      <c r="BA79" s="100">
        <v>11357.999999999998</v>
      </c>
      <c r="BB79" s="100">
        <v>21</v>
      </c>
      <c r="BC79" s="100">
        <v>15901.199999999999</v>
      </c>
      <c r="BD79" s="100">
        <v>11</v>
      </c>
      <c r="BE79" s="100">
        <v>8329.1999999999989</v>
      </c>
      <c r="BF79" s="100">
        <v>13</v>
      </c>
      <c r="BG79" s="100">
        <v>9843.5999999999985</v>
      </c>
      <c r="BH79" s="100">
        <v>18</v>
      </c>
      <c r="BI79" s="100">
        <v>13629.599999999999</v>
      </c>
      <c r="BJ79" s="100">
        <v>22</v>
      </c>
      <c r="BK79" s="100">
        <v>16658.399999999998</v>
      </c>
      <c r="BL79" s="100">
        <v>13</v>
      </c>
      <c r="BM79" s="100">
        <v>9843.5999999999985</v>
      </c>
      <c r="BN79" s="100">
        <v>16</v>
      </c>
      <c r="BO79" s="100">
        <v>12115.199999999999</v>
      </c>
      <c r="BP79" s="100">
        <v>17</v>
      </c>
      <c r="BQ79" s="100">
        <v>12872.4</v>
      </c>
      <c r="BR79" s="100">
        <v>17</v>
      </c>
      <c r="BS79" s="100">
        <v>12872.4</v>
      </c>
      <c r="BT79" s="100">
        <v>15</v>
      </c>
      <c r="BU79" s="100">
        <v>11357.999999999998</v>
      </c>
      <c r="BV79" s="100">
        <v>22</v>
      </c>
      <c r="BW79" s="100">
        <v>16658.399999999998</v>
      </c>
      <c r="BX79" s="100">
        <v>18</v>
      </c>
      <c r="BY79" s="100">
        <v>13629.599999999999</v>
      </c>
      <c r="BZ79" s="100">
        <v>19</v>
      </c>
      <c r="CA79" s="100">
        <v>14386.8</v>
      </c>
      <c r="CB79" s="100">
        <v>15</v>
      </c>
      <c r="CC79" s="100">
        <v>11357.999999999998</v>
      </c>
      <c r="CD79" s="100">
        <v>17</v>
      </c>
      <c r="CE79" s="100">
        <v>12872.4</v>
      </c>
      <c r="CF79" s="100">
        <v>21</v>
      </c>
      <c r="CG79" s="100">
        <v>15901.199999999999</v>
      </c>
      <c r="CH79" s="100">
        <v>15</v>
      </c>
      <c r="CI79" s="100">
        <v>11357.999999999998</v>
      </c>
      <c r="CJ79" s="100">
        <v>20</v>
      </c>
      <c r="CK79" s="100">
        <v>15143.999999999998</v>
      </c>
      <c r="CL79" s="100">
        <v>13</v>
      </c>
      <c r="CM79" s="100">
        <v>9843.5999999999985</v>
      </c>
      <c r="CN79" s="100">
        <v>24</v>
      </c>
      <c r="CO79" s="100">
        <v>18172.8</v>
      </c>
      <c r="CP79" s="100">
        <v>23</v>
      </c>
      <c r="CQ79" s="100">
        <v>17415.599999999999</v>
      </c>
      <c r="CR79" s="100">
        <v>20</v>
      </c>
      <c r="CS79" s="100">
        <v>15143.999999999998</v>
      </c>
      <c r="CT79" s="100">
        <v>24</v>
      </c>
      <c r="CU79" s="100">
        <v>18172.8</v>
      </c>
    </row>
    <row r="80" spans="2:99">
      <c r="C80" s="99" t="s">
        <v>246</v>
      </c>
      <c r="D80" s="100">
        <v>7.8445475638051034</v>
      </c>
      <c r="E80" s="100">
        <v>6316.4296983758686</v>
      </c>
      <c r="F80" s="100">
        <v>12</v>
      </c>
      <c r="G80" s="100">
        <v>9662.4</v>
      </c>
      <c r="H80" s="100">
        <v>12</v>
      </c>
      <c r="I80" s="100">
        <v>9662.4</v>
      </c>
      <c r="J80" s="100">
        <v>12</v>
      </c>
      <c r="K80" s="100">
        <v>9662.4</v>
      </c>
      <c r="L80" s="100">
        <v>16</v>
      </c>
      <c r="M80" s="100">
        <v>12883.199999999999</v>
      </c>
      <c r="N80" s="100">
        <v>16</v>
      </c>
      <c r="O80" s="100">
        <v>12883.199999999999</v>
      </c>
      <c r="P80" s="100">
        <v>10</v>
      </c>
      <c r="Q80" s="100">
        <v>8051.9999999999991</v>
      </c>
      <c r="R80" s="100">
        <v>13</v>
      </c>
      <c r="S80" s="100">
        <v>10467.599999999999</v>
      </c>
      <c r="T80" s="100">
        <v>15</v>
      </c>
      <c r="U80" s="100">
        <v>12077.999999999998</v>
      </c>
      <c r="V80" s="100">
        <v>11</v>
      </c>
      <c r="W80" s="100">
        <v>8857.1999999999989</v>
      </c>
      <c r="X80" s="100">
        <v>12</v>
      </c>
      <c r="Y80" s="100">
        <v>9662.4</v>
      </c>
      <c r="Z80" s="100">
        <v>15</v>
      </c>
      <c r="AA80" s="100">
        <v>12077.999999999998</v>
      </c>
      <c r="AB80" s="100">
        <v>20</v>
      </c>
      <c r="AC80" s="100">
        <v>16103.999999999998</v>
      </c>
      <c r="AD80" s="100">
        <v>22</v>
      </c>
      <c r="AE80" s="100">
        <v>17714.399999999998</v>
      </c>
      <c r="AF80" s="100">
        <v>13</v>
      </c>
      <c r="AG80" s="100">
        <v>10467.599999999999</v>
      </c>
      <c r="AH80" s="100">
        <v>12</v>
      </c>
      <c r="AI80" s="100">
        <v>9662.4</v>
      </c>
      <c r="AJ80" s="100">
        <v>17</v>
      </c>
      <c r="AK80" s="100">
        <v>13688.4</v>
      </c>
      <c r="AL80" s="100">
        <v>20</v>
      </c>
      <c r="AM80" s="100">
        <v>16103.999999999998</v>
      </c>
      <c r="AN80" s="100">
        <v>20</v>
      </c>
      <c r="AO80" s="100">
        <v>16103.999999999998</v>
      </c>
      <c r="AP80" s="100">
        <v>18</v>
      </c>
      <c r="AQ80" s="100">
        <v>14493.599999999999</v>
      </c>
      <c r="AR80" s="100">
        <v>15</v>
      </c>
      <c r="AS80" s="100">
        <v>12077.999999999998</v>
      </c>
      <c r="AT80" s="100">
        <v>23</v>
      </c>
      <c r="AU80" s="100">
        <v>18519.599999999999</v>
      </c>
      <c r="AV80" s="100">
        <v>19</v>
      </c>
      <c r="AW80" s="100">
        <v>15298.8</v>
      </c>
      <c r="AX80" s="100">
        <v>15</v>
      </c>
      <c r="AY80" s="100">
        <v>12077.999999999998</v>
      </c>
      <c r="AZ80" s="100">
        <v>13</v>
      </c>
      <c r="BA80" s="100">
        <v>10467.599999999999</v>
      </c>
      <c r="BB80" s="100">
        <v>22</v>
      </c>
      <c r="BC80" s="100">
        <v>17714.399999999998</v>
      </c>
      <c r="BD80" s="100">
        <v>12</v>
      </c>
      <c r="BE80" s="100">
        <v>9662.4</v>
      </c>
      <c r="BF80" s="100">
        <v>13</v>
      </c>
      <c r="BG80" s="100">
        <v>10467.599999999999</v>
      </c>
      <c r="BH80" s="100">
        <v>21</v>
      </c>
      <c r="BI80" s="100">
        <v>16909.199999999997</v>
      </c>
      <c r="BJ80" s="100">
        <v>20</v>
      </c>
      <c r="BK80" s="100">
        <v>16103.999999999998</v>
      </c>
      <c r="BL80" s="100">
        <v>14</v>
      </c>
      <c r="BM80" s="100">
        <v>11272.8</v>
      </c>
      <c r="BN80" s="100">
        <v>16</v>
      </c>
      <c r="BO80" s="100">
        <v>12883.199999999999</v>
      </c>
      <c r="BP80" s="100">
        <v>17</v>
      </c>
      <c r="BQ80" s="100">
        <v>13688.4</v>
      </c>
      <c r="BR80" s="100">
        <v>16</v>
      </c>
      <c r="BS80" s="100">
        <v>12883.199999999999</v>
      </c>
      <c r="BT80" s="100">
        <v>13</v>
      </c>
      <c r="BU80" s="100">
        <v>10467.599999999999</v>
      </c>
      <c r="BV80" s="100">
        <v>24</v>
      </c>
      <c r="BW80" s="100">
        <v>19324.8</v>
      </c>
      <c r="BX80" s="100">
        <v>17</v>
      </c>
      <c r="BY80" s="100">
        <v>13688.4</v>
      </c>
      <c r="BZ80" s="100">
        <v>18</v>
      </c>
      <c r="CA80" s="100">
        <v>14493.599999999999</v>
      </c>
      <c r="CB80" s="100">
        <v>17</v>
      </c>
      <c r="CC80" s="100">
        <v>13688.4</v>
      </c>
      <c r="CD80" s="100">
        <v>16</v>
      </c>
      <c r="CE80" s="100">
        <v>12883.199999999999</v>
      </c>
      <c r="CF80" s="100">
        <v>21</v>
      </c>
      <c r="CG80" s="100">
        <v>16909.199999999997</v>
      </c>
      <c r="CH80" s="100">
        <v>13</v>
      </c>
      <c r="CI80" s="100">
        <v>10467.599999999999</v>
      </c>
      <c r="CJ80" s="100">
        <v>21</v>
      </c>
      <c r="CK80" s="100">
        <v>16909.199999999997</v>
      </c>
      <c r="CL80" s="100">
        <v>13</v>
      </c>
      <c r="CM80" s="100">
        <v>10467.599999999999</v>
      </c>
      <c r="CN80" s="100">
        <v>22</v>
      </c>
      <c r="CO80" s="100">
        <v>17714.399999999998</v>
      </c>
      <c r="CP80" s="100">
        <v>23</v>
      </c>
      <c r="CQ80" s="100">
        <v>18519.599999999999</v>
      </c>
      <c r="CR80" s="100">
        <v>20</v>
      </c>
      <c r="CS80" s="100">
        <v>16103.999999999998</v>
      </c>
      <c r="CT80" s="100">
        <v>23</v>
      </c>
      <c r="CU80" s="100">
        <v>18519.599999999999</v>
      </c>
    </row>
    <row r="81" spans="2:99">
      <c r="C81" s="99" t="s">
        <v>247</v>
      </c>
      <c r="D81" s="100">
        <v>7.8445475638051034</v>
      </c>
      <c r="E81" s="100">
        <v>5911.6510440835264</v>
      </c>
      <c r="F81" s="100">
        <v>11</v>
      </c>
      <c r="G81" s="100">
        <v>8289.6</v>
      </c>
      <c r="H81" s="100">
        <v>13</v>
      </c>
      <c r="I81" s="100">
        <v>9796.8000000000011</v>
      </c>
      <c r="J81" s="100">
        <v>11</v>
      </c>
      <c r="K81" s="100">
        <v>8289.6</v>
      </c>
      <c r="L81" s="100">
        <v>18</v>
      </c>
      <c r="M81" s="100">
        <v>13564.800000000001</v>
      </c>
      <c r="N81" s="100">
        <v>15</v>
      </c>
      <c r="O81" s="100">
        <v>11304</v>
      </c>
      <c r="P81" s="100">
        <v>11</v>
      </c>
      <c r="Q81" s="100">
        <v>8289.6</v>
      </c>
      <c r="R81" s="100">
        <v>13</v>
      </c>
      <c r="S81" s="100">
        <v>9796.8000000000011</v>
      </c>
      <c r="T81" s="100">
        <v>17</v>
      </c>
      <c r="U81" s="100">
        <v>12811.2</v>
      </c>
      <c r="V81" s="100">
        <v>11</v>
      </c>
      <c r="W81" s="100">
        <v>8289.6</v>
      </c>
      <c r="X81" s="100">
        <v>12</v>
      </c>
      <c r="Y81" s="100">
        <v>9043.2000000000007</v>
      </c>
      <c r="Z81" s="100">
        <v>14</v>
      </c>
      <c r="AA81" s="100">
        <v>10550.4</v>
      </c>
      <c r="AB81" s="100">
        <v>18</v>
      </c>
      <c r="AC81" s="100">
        <v>13564.800000000001</v>
      </c>
      <c r="AD81" s="100">
        <v>20</v>
      </c>
      <c r="AE81" s="100">
        <v>15072</v>
      </c>
      <c r="AF81" s="100">
        <v>13</v>
      </c>
      <c r="AG81" s="100">
        <v>9796.8000000000011</v>
      </c>
      <c r="AH81" s="100">
        <v>10</v>
      </c>
      <c r="AI81" s="100">
        <v>7536</v>
      </c>
      <c r="AJ81" s="100">
        <v>16</v>
      </c>
      <c r="AK81" s="100">
        <v>12057.6</v>
      </c>
      <c r="AL81" s="100">
        <v>21</v>
      </c>
      <c r="AM81" s="100">
        <v>15825.6</v>
      </c>
      <c r="AN81" s="100">
        <v>19</v>
      </c>
      <c r="AO81" s="100">
        <v>14318.4</v>
      </c>
      <c r="AP81" s="100">
        <v>22</v>
      </c>
      <c r="AQ81" s="100">
        <v>16579.2</v>
      </c>
      <c r="AR81" s="100">
        <v>14</v>
      </c>
      <c r="AS81" s="100">
        <v>10550.4</v>
      </c>
      <c r="AT81" s="100">
        <v>22</v>
      </c>
      <c r="AU81" s="100">
        <v>16579.2</v>
      </c>
      <c r="AV81" s="100">
        <v>17</v>
      </c>
      <c r="AW81" s="100">
        <v>12811.2</v>
      </c>
      <c r="AX81" s="100">
        <v>14</v>
      </c>
      <c r="AY81" s="100">
        <v>10550.4</v>
      </c>
      <c r="AZ81" s="100">
        <v>14</v>
      </c>
      <c r="BA81" s="100">
        <v>10550.4</v>
      </c>
      <c r="BB81" s="100">
        <v>23</v>
      </c>
      <c r="BC81" s="100">
        <v>17332.8</v>
      </c>
      <c r="BD81" s="100">
        <v>11</v>
      </c>
      <c r="BE81" s="100">
        <v>8289.6</v>
      </c>
      <c r="BF81" s="100">
        <v>14</v>
      </c>
      <c r="BG81" s="100">
        <v>10550.4</v>
      </c>
      <c r="BH81" s="100">
        <v>19</v>
      </c>
      <c r="BI81" s="100">
        <v>14318.4</v>
      </c>
      <c r="BJ81" s="100">
        <v>22</v>
      </c>
      <c r="BK81" s="100">
        <v>16579.2</v>
      </c>
      <c r="BL81" s="100">
        <v>14</v>
      </c>
      <c r="BM81" s="100">
        <v>10550.4</v>
      </c>
      <c r="BN81" s="100">
        <v>16</v>
      </c>
      <c r="BO81" s="100">
        <v>12057.6</v>
      </c>
      <c r="BP81" s="100">
        <v>18</v>
      </c>
      <c r="BQ81" s="100">
        <v>13564.800000000001</v>
      </c>
      <c r="BR81" s="100">
        <v>18</v>
      </c>
      <c r="BS81" s="100">
        <v>13564.800000000001</v>
      </c>
      <c r="BT81" s="100">
        <v>14</v>
      </c>
      <c r="BU81" s="100">
        <v>10550.4</v>
      </c>
      <c r="BV81" s="100">
        <v>22</v>
      </c>
      <c r="BW81" s="100">
        <v>16579.2</v>
      </c>
      <c r="BX81" s="100">
        <v>19</v>
      </c>
      <c r="BY81" s="100">
        <v>14318.4</v>
      </c>
      <c r="BZ81" s="100">
        <v>19</v>
      </c>
      <c r="CA81" s="100">
        <v>14318.4</v>
      </c>
      <c r="CB81" s="100">
        <v>16</v>
      </c>
      <c r="CC81" s="100">
        <v>12057.6</v>
      </c>
      <c r="CD81" s="100">
        <v>18</v>
      </c>
      <c r="CE81" s="100">
        <v>13564.800000000001</v>
      </c>
      <c r="CF81" s="100">
        <v>19</v>
      </c>
      <c r="CG81" s="100">
        <v>14318.4</v>
      </c>
      <c r="CH81" s="100">
        <v>14</v>
      </c>
      <c r="CI81" s="100">
        <v>10550.4</v>
      </c>
      <c r="CJ81" s="100">
        <v>21</v>
      </c>
      <c r="CK81" s="100">
        <v>15825.6</v>
      </c>
      <c r="CL81" s="100">
        <v>13</v>
      </c>
      <c r="CM81" s="100">
        <v>9796.8000000000011</v>
      </c>
      <c r="CN81" s="100">
        <v>23</v>
      </c>
      <c r="CO81" s="100">
        <v>17332.8</v>
      </c>
      <c r="CP81" s="100">
        <v>21</v>
      </c>
      <c r="CQ81" s="100">
        <v>15825.6</v>
      </c>
      <c r="CR81" s="100">
        <v>18</v>
      </c>
      <c r="CS81" s="100">
        <v>13564.800000000001</v>
      </c>
      <c r="CT81" s="100">
        <v>22</v>
      </c>
      <c r="CU81" s="100">
        <v>16579.2</v>
      </c>
    </row>
    <row r="82" spans="2:99">
      <c r="C82" s="99" t="s">
        <v>248</v>
      </c>
      <c r="D82" s="100">
        <v>7.2842227378190243</v>
      </c>
      <c r="E82" s="100">
        <v>3706.2125290023187</v>
      </c>
      <c r="F82" s="100">
        <v>11</v>
      </c>
      <c r="G82" s="100">
        <v>5596.7999999999993</v>
      </c>
      <c r="H82" s="100">
        <v>14</v>
      </c>
      <c r="I82" s="100">
        <v>7123.1999999999989</v>
      </c>
      <c r="J82" s="100">
        <v>12</v>
      </c>
      <c r="K82" s="100">
        <v>6105.5999999999985</v>
      </c>
      <c r="L82" s="100">
        <v>18</v>
      </c>
      <c r="M82" s="100">
        <v>9158.3999999999978</v>
      </c>
      <c r="N82" s="100">
        <v>15</v>
      </c>
      <c r="O82" s="100">
        <v>7631.9999999999982</v>
      </c>
      <c r="P82" s="100">
        <v>12</v>
      </c>
      <c r="Q82" s="100">
        <v>6105.5999999999985</v>
      </c>
      <c r="R82" s="100">
        <v>12</v>
      </c>
      <c r="S82" s="100">
        <v>6105.5999999999985</v>
      </c>
      <c r="T82" s="100">
        <v>18</v>
      </c>
      <c r="U82" s="100">
        <v>9158.3999999999978</v>
      </c>
      <c r="V82" s="100">
        <v>12</v>
      </c>
      <c r="W82" s="100">
        <v>6105.5999999999985</v>
      </c>
      <c r="X82" s="100">
        <v>13</v>
      </c>
      <c r="Y82" s="100">
        <v>6614.3999999999987</v>
      </c>
      <c r="Z82" s="100">
        <v>13</v>
      </c>
      <c r="AA82" s="100">
        <v>6614.3999999999987</v>
      </c>
      <c r="AB82" s="100">
        <v>19</v>
      </c>
      <c r="AC82" s="100">
        <v>9667.1999999999989</v>
      </c>
      <c r="AD82" s="100">
        <v>23</v>
      </c>
      <c r="AE82" s="100">
        <v>11702.399999999998</v>
      </c>
      <c r="AF82" s="100">
        <v>15</v>
      </c>
      <c r="AG82" s="100">
        <v>7631.9999999999982</v>
      </c>
      <c r="AH82" s="100">
        <v>11</v>
      </c>
      <c r="AI82" s="100">
        <v>5596.7999999999993</v>
      </c>
      <c r="AJ82" s="100">
        <v>17</v>
      </c>
      <c r="AK82" s="100">
        <v>8649.5999999999985</v>
      </c>
      <c r="AL82" s="100">
        <v>22</v>
      </c>
      <c r="AM82" s="100">
        <v>11193.599999999999</v>
      </c>
      <c r="AN82" s="100">
        <v>20</v>
      </c>
      <c r="AO82" s="100">
        <v>10175.999999999998</v>
      </c>
      <c r="AP82" s="100">
        <v>20</v>
      </c>
      <c r="AQ82" s="100">
        <v>10175.999999999998</v>
      </c>
      <c r="AR82" s="100">
        <v>15</v>
      </c>
      <c r="AS82" s="100">
        <v>7631.9999999999982</v>
      </c>
      <c r="AT82" s="100">
        <v>24</v>
      </c>
      <c r="AU82" s="100">
        <v>12211.199999999997</v>
      </c>
      <c r="AV82" s="100">
        <v>17</v>
      </c>
      <c r="AW82" s="100">
        <v>8649.5999999999985</v>
      </c>
      <c r="AX82" s="100">
        <v>15</v>
      </c>
      <c r="AY82" s="100">
        <v>7631.9999999999982</v>
      </c>
      <c r="AZ82" s="100">
        <v>15</v>
      </c>
      <c r="BA82" s="100">
        <v>7631.9999999999982</v>
      </c>
      <c r="BB82" s="100">
        <v>23</v>
      </c>
      <c r="BC82" s="100">
        <v>11702.399999999998</v>
      </c>
      <c r="BD82" s="100">
        <v>12</v>
      </c>
      <c r="BE82" s="100">
        <v>6105.5999999999985</v>
      </c>
      <c r="BF82" s="100">
        <v>13</v>
      </c>
      <c r="BG82" s="100">
        <v>6614.3999999999987</v>
      </c>
      <c r="BH82" s="100">
        <v>20</v>
      </c>
      <c r="BI82" s="100">
        <v>10175.999999999998</v>
      </c>
      <c r="BJ82" s="100">
        <v>22</v>
      </c>
      <c r="BK82" s="100">
        <v>11193.599999999999</v>
      </c>
      <c r="BL82" s="100">
        <v>14</v>
      </c>
      <c r="BM82" s="100">
        <v>7123.1999999999989</v>
      </c>
      <c r="BN82" s="100">
        <v>18</v>
      </c>
      <c r="BO82" s="100">
        <v>9158.3999999999978</v>
      </c>
      <c r="BP82" s="100">
        <v>18</v>
      </c>
      <c r="BQ82" s="100">
        <v>9158.3999999999978</v>
      </c>
      <c r="BR82" s="100">
        <v>15</v>
      </c>
      <c r="BS82" s="100">
        <v>7631.9999999999982</v>
      </c>
      <c r="BT82" s="100">
        <v>13</v>
      </c>
      <c r="BU82" s="100">
        <v>6614.3999999999987</v>
      </c>
      <c r="BV82" s="100">
        <v>25</v>
      </c>
      <c r="BW82" s="100">
        <v>12719.999999999998</v>
      </c>
      <c r="BX82" s="100">
        <v>19</v>
      </c>
      <c r="BY82" s="100">
        <v>9667.1999999999989</v>
      </c>
      <c r="BZ82" s="100">
        <v>17</v>
      </c>
      <c r="CA82" s="100">
        <v>8649.5999999999985</v>
      </c>
      <c r="CB82" s="100">
        <v>15</v>
      </c>
      <c r="CC82" s="100">
        <v>7631.9999999999982</v>
      </c>
      <c r="CD82" s="100">
        <v>18</v>
      </c>
      <c r="CE82" s="100">
        <v>9158.3999999999978</v>
      </c>
      <c r="CF82" s="100">
        <v>21</v>
      </c>
      <c r="CG82" s="100">
        <v>10684.799999999997</v>
      </c>
      <c r="CH82" s="100">
        <v>16</v>
      </c>
      <c r="CI82" s="100">
        <v>8140.7999999999984</v>
      </c>
      <c r="CJ82" s="100">
        <v>19</v>
      </c>
      <c r="CK82" s="100">
        <v>9667.1999999999989</v>
      </c>
      <c r="CL82" s="100">
        <v>12</v>
      </c>
      <c r="CM82" s="100">
        <v>6105.5999999999985</v>
      </c>
      <c r="CN82" s="100">
        <v>24</v>
      </c>
      <c r="CO82" s="100">
        <v>12211.199999999997</v>
      </c>
      <c r="CP82" s="100">
        <v>23</v>
      </c>
      <c r="CQ82" s="100">
        <v>11702.399999999998</v>
      </c>
      <c r="CR82" s="100">
        <v>20</v>
      </c>
      <c r="CS82" s="100">
        <v>10175.999999999998</v>
      </c>
      <c r="CT82" s="100">
        <v>24</v>
      </c>
      <c r="CU82" s="100">
        <v>12211.199999999997</v>
      </c>
    </row>
    <row r="83" spans="2:99">
      <c r="C83" s="99" t="s">
        <v>249</v>
      </c>
      <c r="D83" s="100">
        <v>6.7238979118329452</v>
      </c>
      <c r="E83" s="100">
        <v>5785.241763341066</v>
      </c>
      <c r="F83" s="100">
        <v>11</v>
      </c>
      <c r="G83" s="100">
        <v>9464.4</v>
      </c>
      <c r="H83" s="100">
        <v>14</v>
      </c>
      <c r="I83" s="100">
        <v>12045.6</v>
      </c>
      <c r="J83" s="100">
        <v>11</v>
      </c>
      <c r="K83" s="100">
        <v>9464.4</v>
      </c>
      <c r="L83" s="100">
        <v>18</v>
      </c>
      <c r="M83" s="100">
        <v>15487.199999999999</v>
      </c>
      <c r="N83" s="100">
        <v>15</v>
      </c>
      <c r="O83" s="100">
        <v>12906</v>
      </c>
      <c r="P83" s="100">
        <v>12</v>
      </c>
      <c r="Q83" s="100">
        <v>10324.799999999999</v>
      </c>
      <c r="R83" s="100">
        <v>11</v>
      </c>
      <c r="S83" s="100">
        <v>9464.4</v>
      </c>
      <c r="T83" s="100">
        <v>17</v>
      </c>
      <c r="U83" s="100">
        <v>14626.8</v>
      </c>
      <c r="V83" s="100">
        <v>11</v>
      </c>
      <c r="W83" s="100">
        <v>9464.4</v>
      </c>
      <c r="X83" s="100">
        <v>12</v>
      </c>
      <c r="Y83" s="100">
        <v>10324.799999999999</v>
      </c>
      <c r="Z83" s="100">
        <v>12</v>
      </c>
      <c r="AA83" s="100">
        <v>10324.799999999999</v>
      </c>
      <c r="AB83" s="100">
        <v>18</v>
      </c>
      <c r="AC83" s="100">
        <v>15487.199999999999</v>
      </c>
      <c r="AD83" s="100">
        <v>20</v>
      </c>
      <c r="AE83" s="100">
        <v>17208</v>
      </c>
      <c r="AF83" s="100">
        <v>13</v>
      </c>
      <c r="AG83" s="100">
        <v>11185.199999999999</v>
      </c>
      <c r="AH83" s="100">
        <v>11</v>
      </c>
      <c r="AI83" s="100">
        <v>9464.4</v>
      </c>
      <c r="AJ83" s="100">
        <v>19</v>
      </c>
      <c r="AK83" s="100">
        <v>16347.6</v>
      </c>
      <c r="AL83" s="100">
        <v>23</v>
      </c>
      <c r="AM83" s="100">
        <v>19789.2</v>
      </c>
      <c r="AN83" s="100">
        <v>18</v>
      </c>
      <c r="AO83" s="100">
        <v>15487.199999999999</v>
      </c>
      <c r="AP83" s="100">
        <v>20</v>
      </c>
      <c r="AQ83" s="100">
        <v>17208</v>
      </c>
      <c r="AR83" s="100">
        <v>16</v>
      </c>
      <c r="AS83" s="100">
        <v>13766.4</v>
      </c>
      <c r="AT83" s="100">
        <v>21</v>
      </c>
      <c r="AU83" s="100">
        <v>18068.399999999998</v>
      </c>
      <c r="AV83" s="100">
        <v>16</v>
      </c>
      <c r="AW83" s="100">
        <v>13766.4</v>
      </c>
      <c r="AX83" s="100">
        <v>14</v>
      </c>
      <c r="AY83" s="100">
        <v>12045.6</v>
      </c>
      <c r="AZ83" s="100">
        <v>15</v>
      </c>
      <c r="BA83" s="100">
        <v>12906</v>
      </c>
      <c r="BB83" s="100">
        <v>21</v>
      </c>
      <c r="BC83" s="100">
        <v>18068.399999999998</v>
      </c>
      <c r="BD83" s="100">
        <v>12</v>
      </c>
      <c r="BE83" s="100">
        <v>10324.799999999999</v>
      </c>
      <c r="BF83" s="100">
        <v>12</v>
      </c>
      <c r="BG83" s="100">
        <v>10324.799999999999</v>
      </c>
      <c r="BH83" s="100">
        <v>19</v>
      </c>
      <c r="BI83" s="100">
        <v>16347.6</v>
      </c>
      <c r="BJ83" s="100">
        <v>22</v>
      </c>
      <c r="BK83" s="100">
        <v>18928.8</v>
      </c>
      <c r="BL83" s="100">
        <v>13</v>
      </c>
      <c r="BM83" s="100">
        <v>11185.199999999999</v>
      </c>
      <c r="BN83" s="100">
        <v>16</v>
      </c>
      <c r="BO83" s="100">
        <v>13766.4</v>
      </c>
      <c r="BP83" s="100">
        <v>17</v>
      </c>
      <c r="BQ83" s="100">
        <v>14626.8</v>
      </c>
      <c r="BR83" s="100">
        <v>17</v>
      </c>
      <c r="BS83" s="100">
        <v>14626.8</v>
      </c>
      <c r="BT83" s="100">
        <v>14</v>
      </c>
      <c r="BU83" s="100">
        <v>12045.6</v>
      </c>
      <c r="BV83" s="100">
        <v>24</v>
      </c>
      <c r="BW83" s="100">
        <v>20649.599999999999</v>
      </c>
      <c r="BX83" s="100">
        <v>20</v>
      </c>
      <c r="BY83" s="100">
        <v>17208</v>
      </c>
      <c r="BZ83" s="100">
        <v>19</v>
      </c>
      <c r="CA83" s="100">
        <v>16347.6</v>
      </c>
      <c r="CB83" s="100">
        <v>15</v>
      </c>
      <c r="CC83" s="100">
        <v>12906</v>
      </c>
      <c r="CD83" s="100">
        <v>16</v>
      </c>
      <c r="CE83" s="100">
        <v>13766.4</v>
      </c>
      <c r="CF83" s="100">
        <v>20</v>
      </c>
      <c r="CG83" s="100">
        <v>17208</v>
      </c>
      <c r="CH83" s="100">
        <v>15</v>
      </c>
      <c r="CI83" s="100">
        <v>12906</v>
      </c>
      <c r="CJ83" s="100">
        <v>20</v>
      </c>
      <c r="CK83" s="100">
        <v>17208</v>
      </c>
      <c r="CL83" s="100">
        <v>11</v>
      </c>
      <c r="CM83" s="100">
        <v>9464.4</v>
      </c>
      <c r="CN83" s="100">
        <v>22</v>
      </c>
      <c r="CO83" s="100">
        <v>18928.8</v>
      </c>
      <c r="CP83" s="100">
        <v>23</v>
      </c>
      <c r="CQ83" s="100">
        <v>19789.2</v>
      </c>
      <c r="CR83" s="100">
        <v>19</v>
      </c>
      <c r="CS83" s="100">
        <v>16347.6</v>
      </c>
      <c r="CT83" s="100">
        <v>23</v>
      </c>
      <c r="CU83" s="100">
        <v>19789.2</v>
      </c>
    </row>
    <row r="84" spans="2:99">
      <c r="C84" s="99" t="s">
        <v>250</v>
      </c>
      <c r="D84" s="100">
        <v>7.2842227378190243</v>
      </c>
      <c r="E84" s="100">
        <v>5690.4348027842216</v>
      </c>
      <c r="F84" s="100">
        <v>11</v>
      </c>
      <c r="G84" s="100">
        <v>8593.1999999999989</v>
      </c>
      <c r="H84" s="100">
        <v>12</v>
      </c>
      <c r="I84" s="100">
        <v>9374.4</v>
      </c>
      <c r="J84" s="100">
        <v>11</v>
      </c>
      <c r="K84" s="100">
        <v>8593.1999999999989</v>
      </c>
      <c r="L84" s="100">
        <v>18</v>
      </c>
      <c r="M84" s="100">
        <v>14061.599999999999</v>
      </c>
      <c r="N84" s="100">
        <v>16</v>
      </c>
      <c r="O84" s="100">
        <v>12499.199999999999</v>
      </c>
      <c r="P84" s="100">
        <v>10</v>
      </c>
      <c r="Q84" s="100">
        <v>7811.9999999999991</v>
      </c>
      <c r="R84" s="100">
        <v>12</v>
      </c>
      <c r="S84" s="100">
        <v>9374.4</v>
      </c>
      <c r="T84" s="100">
        <v>17</v>
      </c>
      <c r="U84" s="100">
        <v>13280.4</v>
      </c>
      <c r="V84" s="100">
        <v>12</v>
      </c>
      <c r="W84" s="100">
        <v>9374.4</v>
      </c>
      <c r="X84" s="100">
        <v>14</v>
      </c>
      <c r="Y84" s="100">
        <v>10936.8</v>
      </c>
      <c r="Z84" s="100">
        <v>13</v>
      </c>
      <c r="AA84" s="100">
        <v>10155.599999999999</v>
      </c>
      <c r="AB84" s="100">
        <v>19</v>
      </c>
      <c r="AC84" s="100">
        <v>14842.8</v>
      </c>
      <c r="AD84" s="100">
        <v>21</v>
      </c>
      <c r="AE84" s="100">
        <v>16405.199999999997</v>
      </c>
      <c r="AF84" s="100">
        <v>14</v>
      </c>
      <c r="AG84" s="100">
        <v>10936.8</v>
      </c>
      <c r="AH84" s="100">
        <v>12</v>
      </c>
      <c r="AI84" s="100">
        <v>9374.4</v>
      </c>
      <c r="AJ84" s="100">
        <v>16</v>
      </c>
      <c r="AK84" s="100">
        <v>12499.199999999999</v>
      </c>
      <c r="AL84" s="100">
        <v>21</v>
      </c>
      <c r="AM84" s="100">
        <v>16405.199999999997</v>
      </c>
      <c r="AN84" s="100">
        <v>20</v>
      </c>
      <c r="AO84" s="100">
        <v>15623.999999999998</v>
      </c>
      <c r="AP84" s="100">
        <v>21</v>
      </c>
      <c r="AQ84" s="100">
        <v>16405.199999999997</v>
      </c>
      <c r="AR84" s="100">
        <v>14</v>
      </c>
      <c r="AS84" s="100">
        <v>10936.8</v>
      </c>
      <c r="AT84" s="100">
        <v>23</v>
      </c>
      <c r="AU84" s="100">
        <v>17967.599999999999</v>
      </c>
      <c r="AV84" s="100">
        <v>16</v>
      </c>
      <c r="AW84" s="100">
        <v>12499.199999999999</v>
      </c>
      <c r="AX84" s="100">
        <v>14</v>
      </c>
      <c r="AY84" s="100">
        <v>10936.8</v>
      </c>
      <c r="AZ84" s="100">
        <v>14</v>
      </c>
      <c r="BA84" s="100">
        <v>10936.8</v>
      </c>
      <c r="BB84" s="100">
        <v>21</v>
      </c>
      <c r="BC84" s="100">
        <v>16405.199999999997</v>
      </c>
      <c r="BD84" s="100">
        <v>10</v>
      </c>
      <c r="BE84" s="100">
        <v>7811.9999999999991</v>
      </c>
      <c r="BF84" s="100">
        <v>13</v>
      </c>
      <c r="BG84" s="100">
        <v>10155.599999999999</v>
      </c>
      <c r="BH84" s="100">
        <v>21</v>
      </c>
      <c r="BI84" s="100">
        <v>16405.199999999997</v>
      </c>
      <c r="BJ84" s="100">
        <v>18</v>
      </c>
      <c r="BK84" s="100">
        <v>14061.599999999999</v>
      </c>
      <c r="BL84" s="100">
        <v>12</v>
      </c>
      <c r="BM84" s="100">
        <v>9374.4</v>
      </c>
      <c r="BN84" s="100">
        <v>18</v>
      </c>
      <c r="BO84" s="100">
        <v>14061.599999999999</v>
      </c>
      <c r="BP84" s="100">
        <v>17</v>
      </c>
      <c r="BQ84" s="100">
        <v>13280.4</v>
      </c>
      <c r="BR84" s="100">
        <v>18</v>
      </c>
      <c r="BS84" s="100">
        <v>14061.599999999999</v>
      </c>
      <c r="BT84" s="100">
        <v>15</v>
      </c>
      <c r="BU84" s="100">
        <v>11717.999999999998</v>
      </c>
      <c r="BV84" s="100">
        <v>22</v>
      </c>
      <c r="BW84" s="100">
        <v>17186.399999999998</v>
      </c>
      <c r="BX84" s="100">
        <v>19</v>
      </c>
      <c r="BY84" s="100">
        <v>14842.8</v>
      </c>
      <c r="BZ84" s="100">
        <v>16</v>
      </c>
      <c r="CA84" s="100">
        <v>12499.199999999999</v>
      </c>
      <c r="CB84" s="100">
        <v>14</v>
      </c>
      <c r="CC84" s="100">
        <v>10936.8</v>
      </c>
      <c r="CD84" s="100">
        <v>16</v>
      </c>
      <c r="CE84" s="100">
        <v>12499.199999999999</v>
      </c>
      <c r="CF84" s="100">
        <v>19</v>
      </c>
      <c r="CG84" s="100">
        <v>14842.8</v>
      </c>
      <c r="CH84" s="100">
        <v>15</v>
      </c>
      <c r="CI84" s="100">
        <v>11717.999999999998</v>
      </c>
      <c r="CJ84" s="100">
        <v>18</v>
      </c>
      <c r="CK84" s="100">
        <v>14061.599999999999</v>
      </c>
      <c r="CL84" s="100">
        <v>13</v>
      </c>
      <c r="CM84" s="100">
        <v>10155.599999999999</v>
      </c>
      <c r="CN84" s="100">
        <v>21</v>
      </c>
      <c r="CO84" s="100">
        <v>16405.199999999997</v>
      </c>
      <c r="CP84" s="100">
        <v>23</v>
      </c>
      <c r="CQ84" s="100">
        <v>17967.599999999999</v>
      </c>
      <c r="CR84" s="100">
        <v>18</v>
      </c>
      <c r="CS84" s="100">
        <v>14061.599999999999</v>
      </c>
      <c r="CT84" s="100">
        <v>24</v>
      </c>
      <c r="CU84" s="100">
        <v>18748.8</v>
      </c>
    </row>
    <row r="85" spans="2:99">
      <c r="C85" s="99" t="s">
        <v>251</v>
      </c>
      <c r="D85" s="100">
        <v>7.8445475638051034</v>
      </c>
      <c r="E85" s="100">
        <v>1176.6821345707656</v>
      </c>
      <c r="F85" s="100">
        <v>11</v>
      </c>
      <c r="G85" s="100">
        <v>1650</v>
      </c>
      <c r="H85" s="100">
        <v>13</v>
      </c>
      <c r="I85" s="100">
        <v>1950</v>
      </c>
      <c r="J85" s="100">
        <v>11</v>
      </c>
      <c r="K85" s="100">
        <v>1650</v>
      </c>
      <c r="L85" s="100">
        <v>18</v>
      </c>
      <c r="M85" s="100">
        <v>2700</v>
      </c>
      <c r="N85" s="100">
        <v>15</v>
      </c>
      <c r="O85" s="100">
        <v>2250</v>
      </c>
      <c r="P85" s="100">
        <v>13</v>
      </c>
      <c r="Q85" s="100">
        <v>1950</v>
      </c>
      <c r="R85" s="100">
        <v>14</v>
      </c>
      <c r="S85" s="100">
        <v>2100</v>
      </c>
      <c r="T85" s="100">
        <v>17</v>
      </c>
      <c r="U85" s="100">
        <v>2550</v>
      </c>
      <c r="V85" s="100">
        <v>11</v>
      </c>
      <c r="W85" s="100">
        <v>1650</v>
      </c>
      <c r="X85" s="100">
        <v>12</v>
      </c>
      <c r="Y85" s="100">
        <v>1800</v>
      </c>
      <c r="Z85" s="100">
        <v>16</v>
      </c>
      <c r="AA85" s="100">
        <v>2400</v>
      </c>
      <c r="AB85" s="100">
        <v>19</v>
      </c>
      <c r="AC85" s="100">
        <v>2850</v>
      </c>
      <c r="AD85" s="100">
        <v>25</v>
      </c>
      <c r="AE85" s="100">
        <v>3750</v>
      </c>
      <c r="AF85" s="100">
        <v>14</v>
      </c>
      <c r="AG85" s="100">
        <v>2100</v>
      </c>
      <c r="AH85" s="100">
        <v>11</v>
      </c>
      <c r="AI85" s="100">
        <v>1650</v>
      </c>
      <c r="AJ85" s="100">
        <v>19</v>
      </c>
      <c r="AK85" s="100">
        <v>2850</v>
      </c>
      <c r="AL85" s="100">
        <v>24</v>
      </c>
      <c r="AM85" s="100">
        <v>3600</v>
      </c>
      <c r="AN85" s="100">
        <v>21</v>
      </c>
      <c r="AO85" s="100">
        <v>3150</v>
      </c>
      <c r="AP85" s="100">
        <v>19</v>
      </c>
      <c r="AQ85" s="100">
        <v>2850</v>
      </c>
      <c r="AR85" s="100">
        <v>16</v>
      </c>
      <c r="AS85" s="100">
        <v>2400</v>
      </c>
      <c r="AT85" s="100">
        <v>24</v>
      </c>
      <c r="AU85" s="100">
        <v>3600</v>
      </c>
      <c r="AV85" s="100">
        <v>17</v>
      </c>
      <c r="AW85" s="100">
        <v>2550</v>
      </c>
      <c r="AX85" s="100">
        <v>15</v>
      </c>
      <c r="AY85" s="100">
        <v>2250</v>
      </c>
      <c r="AZ85" s="100">
        <v>14</v>
      </c>
      <c r="BA85" s="100">
        <v>2100</v>
      </c>
      <c r="BB85" s="100">
        <v>21</v>
      </c>
      <c r="BC85" s="100">
        <v>3150</v>
      </c>
      <c r="BD85" s="100">
        <v>11</v>
      </c>
      <c r="BE85" s="100">
        <v>1650</v>
      </c>
      <c r="BF85" s="100">
        <v>13</v>
      </c>
      <c r="BG85" s="100">
        <v>1950</v>
      </c>
      <c r="BH85" s="100">
        <v>21</v>
      </c>
      <c r="BI85" s="100">
        <v>3150</v>
      </c>
      <c r="BJ85" s="100">
        <v>19</v>
      </c>
      <c r="BK85" s="100">
        <v>2850</v>
      </c>
      <c r="BL85" s="100">
        <v>14</v>
      </c>
      <c r="BM85" s="100">
        <v>2100</v>
      </c>
      <c r="BN85" s="100">
        <v>16</v>
      </c>
      <c r="BO85" s="100">
        <v>2400</v>
      </c>
      <c r="BP85" s="100">
        <v>20</v>
      </c>
      <c r="BQ85" s="100">
        <v>3000</v>
      </c>
      <c r="BR85" s="100">
        <v>17</v>
      </c>
      <c r="BS85" s="100">
        <v>2550</v>
      </c>
      <c r="BT85" s="100">
        <v>15</v>
      </c>
      <c r="BU85" s="100">
        <v>2250</v>
      </c>
      <c r="BV85" s="100">
        <v>22</v>
      </c>
      <c r="BW85" s="100">
        <v>3300</v>
      </c>
      <c r="BX85" s="100">
        <v>19</v>
      </c>
      <c r="BY85" s="100">
        <v>2850</v>
      </c>
      <c r="BZ85" s="100">
        <v>21</v>
      </c>
      <c r="CA85" s="100">
        <v>3150</v>
      </c>
      <c r="CB85" s="100">
        <v>18</v>
      </c>
      <c r="CC85" s="100">
        <v>2700</v>
      </c>
      <c r="CD85" s="100">
        <v>17</v>
      </c>
      <c r="CE85" s="100">
        <v>2550</v>
      </c>
      <c r="CF85" s="100">
        <v>20</v>
      </c>
      <c r="CG85" s="100">
        <v>3000</v>
      </c>
      <c r="CH85" s="100">
        <v>16</v>
      </c>
      <c r="CI85" s="100">
        <v>2400</v>
      </c>
      <c r="CJ85" s="100">
        <v>22</v>
      </c>
      <c r="CK85" s="100">
        <v>3300</v>
      </c>
      <c r="CL85" s="100">
        <v>12</v>
      </c>
      <c r="CM85" s="100">
        <v>1800</v>
      </c>
      <c r="CN85" s="100">
        <v>25</v>
      </c>
      <c r="CO85" s="100">
        <v>3750</v>
      </c>
      <c r="CP85" s="100">
        <v>26</v>
      </c>
      <c r="CQ85" s="100">
        <v>3900</v>
      </c>
      <c r="CR85" s="100">
        <v>21</v>
      </c>
      <c r="CS85" s="100">
        <v>3150</v>
      </c>
      <c r="CT85" s="100">
        <v>24</v>
      </c>
      <c r="CU85" s="100">
        <v>3600</v>
      </c>
    </row>
    <row r="86" spans="2:99">
      <c r="C86" s="99" t="s">
        <v>252</v>
      </c>
      <c r="D86" s="100">
        <v>7.2842227378190243</v>
      </c>
      <c r="E86" s="100">
        <v>3933.4802784222729</v>
      </c>
      <c r="F86" s="100">
        <v>12</v>
      </c>
      <c r="G86" s="100">
        <v>6480</v>
      </c>
      <c r="H86" s="100">
        <v>14</v>
      </c>
      <c r="I86" s="100">
        <v>7560</v>
      </c>
      <c r="J86" s="100">
        <v>12</v>
      </c>
      <c r="K86" s="100">
        <v>6480</v>
      </c>
      <c r="L86" s="100">
        <v>17</v>
      </c>
      <c r="M86" s="100">
        <v>9180</v>
      </c>
      <c r="N86" s="100">
        <v>15</v>
      </c>
      <c r="O86" s="100">
        <v>8100</v>
      </c>
      <c r="P86" s="100">
        <v>10</v>
      </c>
      <c r="Q86" s="100">
        <v>5400</v>
      </c>
      <c r="R86" s="100">
        <v>13</v>
      </c>
      <c r="S86" s="100">
        <v>7020</v>
      </c>
      <c r="T86" s="100">
        <v>19</v>
      </c>
      <c r="U86" s="100">
        <v>10260</v>
      </c>
      <c r="V86" s="100">
        <v>11</v>
      </c>
      <c r="W86" s="100">
        <v>5940</v>
      </c>
      <c r="X86" s="100">
        <v>14</v>
      </c>
      <c r="Y86" s="100">
        <v>7560</v>
      </c>
      <c r="Z86" s="100">
        <v>14</v>
      </c>
      <c r="AA86" s="100">
        <v>7560</v>
      </c>
      <c r="AB86" s="100">
        <v>20</v>
      </c>
      <c r="AC86" s="100">
        <v>10800</v>
      </c>
      <c r="AD86" s="100">
        <v>22</v>
      </c>
      <c r="AE86" s="100">
        <v>11880</v>
      </c>
      <c r="AF86" s="100">
        <v>13</v>
      </c>
      <c r="AG86" s="100">
        <v>7020</v>
      </c>
      <c r="AH86" s="100">
        <v>11</v>
      </c>
      <c r="AI86" s="100">
        <v>5940</v>
      </c>
      <c r="AJ86" s="100">
        <v>18</v>
      </c>
      <c r="AK86" s="100">
        <v>9720</v>
      </c>
      <c r="AL86" s="100">
        <v>21</v>
      </c>
      <c r="AM86" s="100">
        <v>11340</v>
      </c>
      <c r="AN86" s="100">
        <v>17</v>
      </c>
      <c r="AO86" s="100">
        <v>9180</v>
      </c>
      <c r="AP86" s="100">
        <v>19</v>
      </c>
      <c r="AQ86" s="100">
        <v>10260</v>
      </c>
      <c r="AR86" s="100">
        <v>14</v>
      </c>
      <c r="AS86" s="100">
        <v>7560</v>
      </c>
      <c r="AT86" s="100">
        <v>20</v>
      </c>
      <c r="AU86" s="100">
        <v>10800</v>
      </c>
      <c r="AV86" s="100">
        <v>18</v>
      </c>
      <c r="AW86" s="100">
        <v>9720</v>
      </c>
      <c r="AX86" s="100">
        <v>14</v>
      </c>
      <c r="AY86" s="100">
        <v>7560</v>
      </c>
      <c r="AZ86" s="100">
        <v>13</v>
      </c>
      <c r="BA86" s="100">
        <v>7020</v>
      </c>
      <c r="BB86" s="100">
        <v>23</v>
      </c>
      <c r="BC86" s="100">
        <v>12420</v>
      </c>
      <c r="BD86" s="100">
        <v>12</v>
      </c>
      <c r="BE86" s="100">
        <v>6480</v>
      </c>
      <c r="BF86" s="100">
        <v>13</v>
      </c>
      <c r="BG86" s="100">
        <v>7020</v>
      </c>
      <c r="BH86" s="100">
        <v>19</v>
      </c>
      <c r="BI86" s="100">
        <v>10260</v>
      </c>
      <c r="BJ86" s="100">
        <v>18</v>
      </c>
      <c r="BK86" s="100">
        <v>9720</v>
      </c>
      <c r="BL86" s="100">
        <v>13</v>
      </c>
      <c r="BM86" s="100">
        <v>7020</v>
      </c>
      <c r="BN86" s="100">
        <v>15</v>
      </c>
      <c r="BO86" s="100">
        <v>8100</v>
      </c>
      <c r="BP86" s="100">
        <v>17</v>
      </c>
      <c r="BQ86" s="100">
        <v>9180</v>
      </c>
      <c r="BR86" s="100">
        <v>17</v>
      </c>
      <c r="BS86" s="100">
        <v>9180</v>
      </c>
      <c r="BT86" s="100">
        <v>16</v>
      </c>
      <c r="BU86" s="100">
        <v>8640</v>
      </c>
      <c r="BV86" s="100">
        <v>21</v>
      </c>
      <c r="BW86" s="100">
        <v>11340</v>
      </c>
      <c r="BX86" s="100">
        <v>19</v>
      </c>
      <c r="BY86" s="100">
        <v>10260</v>
      </c>
      <c r="BZ86" s="100">
        <v>18</v>
      </c>
      <c r="CA86" s="100">
        <v>9720</v>
      </c>
      <c r="CB86" s="100">
        <v>16</v>
      </c>
      <c r="CC86" s="100">
        <v>8640</v>
      </c>
      <c r="CD86" s="100">
        <v>16</v>
      </c>
      <c r="CE86" s="100">
        <v>8640</v>
      </c>
      <c r="CF86" s="100">
        <v>20</v>
      </c>
      <c r="CG86" s="100">
        <v>10800</v>
      </c>
      <c r="CH86" s="100">
        <v>14</v>
      </c>
      <c r="CI86" s="100">
        <v>7560</v>
      </c>
      <c r="CJ86" s="100">
        <v>21</v>
      </c>
      <c r="CK86" s="100">
        <v>11340</v>
      </c>
      <c r="CL86" s="100">
        <v>12</v>
      </c>
      <c r="CM86" s="100">
        <v>6480</v>
      </c>
      <c r="CN86" s="100">
        <v>22</v>
      </c>
      <c r="CO86" s="100">
        <v>11880</v>
      </c>
      <c r="CP86" s="100">
        <v>26</v>
      </c>
      <c r="CQ86" s="100">
        <v>14040</v>
      </c>
      <c r="CR86" s="100">
        <v>19</v>
      </c>
      <c r="CS86" s="100">
        <v>10260</v>
      </c>
      <c r="CT86" s="100">
        <v>21</v>
      </c>
      <c r="CU86" s="100">
        <v>11340</v>
      </c>
    </row>
    <row r="87" spans="2:99">
      <c r="B87" s="99" t="s">
        <v>131</v>
      </c>
      <c r="C87" s="99" t="s">
        <v>253</v>
      </c>
      <c r="D87" s="100">
        <v>6.7238979118329452</v>
      </c>
      <c r="E87" s="100">
        <v>13143.87563805104</v>
      </c>
      <c r="F87" s="100">
        <v>8</v>
      </c>
      <c r="G87" s="100">
        <v>15638.4</v>
      </c>
      <c r="H87" s="100">
        <v>12</v>
      </c>
      <c r="I87" s="100">
        <v>23457.599999999999</v>
      </c>
      <c r="J87" s="100">
        <v>13</v>
      </c>
      <c r="K87" s="100">
        <v>25412.399999999998</v>
      </c>
      <c r="L87" s="100">
        <v>12</v>
      </c>
      <c r="M87" s="100">
        <v>23457.599999999999</v>
      </c>
      <c r="N87" s="100">
        <v>12</v>
      </c>
      <c r="O87" s="100">
        <v>23457.599999999999</v>
      </c>
      <c r="P87" s="100">
        <v>8</v>
      </c>
      <c r="Q87" s="100">
        <v>15638.4</v>
      </c>
      <c r="R87" s="100">
        <v>7</v>
      </c>
      <c r="S87" s="100">
        <v>13683.6</v>
      </c>
      <c r="T87" s="100">
        <v>10</v>
      </c>
      <c r="U87" s="100">
        <v>19548</v>
      </c>
      <c r="V87" s="100">
        <v>8</v>
      </c>
      <c r="W87" s="100">
        <v>15638.4</v>
      </c>
      <c r="X87" s="100">
        <v>10</v>
      </c>
      <c r="Y87" s="100">
        <v>19548</v>
      </c>
      <c r="Z87" s="100">
        <v>9</v>
      </c>
      <c r="AA87" s="100">
        <v>17593.2</v>
      </c>
      <c r="AB87" s="100">
        <v>10</v>
      </c>
      <c r="AC87" s="100">
        <v>19548</v>
      </c>
      <c r="AD87" s="100">
        <v>8</v>
      </c>
      <c r="AE87" s="100">
        <v>15638.4</v>
      </c>
      <c r="AF87" s="100">
        <v>10</v>
      </c>
      <c r="AG87" s="100">
        <v>19548</v>
      </c>
      <c r="AH87" s="100">
        <v>8</v>
      </c>
      <c r="AI87" s="100">
        <v>15638.4</v>
      </c>
      <c r="AJ87" s="100">
        <v>14</v>
      </c>
      <c r="AK87" s="100">
        <v>27367.200000000001</v>
      </c>
      <c r="AL87" s="100">
        <v>11</v>
      </c>
      <c r="AM87" s="100">
        <v>21502.799999999999</v>
      </c>
      <c r="AN87" s="100">
        <v>12</v>
      </c>
      <c r="AO87" s="100">
        <v>23457.599999999999</v>
      </c>
      <c r="AP87" s="100">
        <v>9</v>
      </c>
      <c r="AQ87" s="100">
        <v>17593.2</v>
      </c>
      <c r="AR87" s="100">
        <v>10</v>
      </c>
      <c r="AS87" s="100">
        <v>19548</v>
      </c>
      <c r="AT87" s="100">
        <v>9</v>
      </c>
      <c r="AU87" s="100">
        <v>17593.2</v>
      </c>
      <c r="AV87" s="100">
        <v>8</v>
      </c>
      <c r="AW87" s="100">
        <v>15638.4</v>
      </c>
      <c r="AX87" s="100">
        <v>11</v>
      </c>
      <c r="AY87" s="100">
        <v>21502.799999999999</v>
      </c>
      <c r="AZ87" s="100">
        <v>13</v>
      </c>
      <c r="BA87" s="100">
        <v>25412.399999999998</v>
      </c>
      <c r="BB87" s="100">
        <v>9</v>
      </c>
      <c r="BC87" s="100">
        <v>17593.2</v>
      </c>
      <c r="BD87" s="100">
        <v>15</v>
      </c>
      <c r="BE87" s="100">
        <v>29322</v>
      </c>
      <c r="BF87" s="100">
        <v>9</v>
      </c>
      <c r="BG87" s="100">
        <v>17593.2</v>
      </c>
      <c r="BH87" s="100">
        <v>9</v>
      </c>
      <c r="BI87" s="100">
        <v>17593.2</v>
      </c>
      <c r="BJ87" s="100">
        <v>7</v>
      </c>
      <c r="BK87" s="100">
        <v>13683.6</v>
      </c>
      <c r="BL87" s="100">
        <v>8</v>
      </c>
      <c r="BM87" s="100">
        <v>15638.4</v>
      </c>
      <c r="BN87" s="100">
        <v>13</v>
      </c>
      <c r="BO87" s="100">
        <v>25412.399999999998</v>
      </c>
      <c r="BP87" s="100">
        <v>14</v>
      </c>
      <c r="BQ87" s="100">
        <v>27367.200000000001</v>
      </c>
      <c r="BR87" s="100">
        <v>10</v>
      </c>
      <c r="BS87" s="100">
        <v>19548</v>
      </c>
      <c r="BT87" s="100">
        <v>7</v>
      </c>
      <c r="BU87" s="100">
        <v>13683.6</v>
      </c>
      <c r="BV87" s="100">
        <v>13</v>
      </c>
      <c r="BW87" s="100">
        <v>25412.399999999998</v>
      </c>
      <c r="BX87" s="100">
        <v>13</v>
      </c>
      <c r="BY87" s="100">
        <v>25412.399999999998</v>
      </c>
      <c r="BZ87" s="100">
        <v>7</v>
      </c>
      <c r="CA87" s="100">
        <v>13683.6</v>
      </c>
      <c r="CB87" s="100">
        <v>14</v>
      </c>
      <c r="CC87" s="100">
        <v>27367.200000000001</v>
      </c>
      <c r="CD87" s="100">
        <v>14</v>
      </c>
      <c r="CE87" s="100">
        <v>27367.200000000001</v>
      </c>
      <c r="CF87" s="100">
        <v>15</v>
      </c>
      <c r="CG87" s="100">
        <v>29322</v>
      </c>
      <c r="CH87" s="100">
        <v>8</v>
      </c>
      <c r="CI87" s="100">
        <v>15638.4</v>
      </c>
      <c r="CJ87" s="100">
        <v>14</v>
      </c>
      <c r="CK87" s="100">
        <v>27367.200000000001</v>
      </c>
      <c r="CL87" s="100">
        <v>13</v>
      </c>
      <c r="CM87" s="100">
        <v>25412.399999999998</v>
      </c>
      <c r="CN87" s="100">
        <v>16</v>
      </c>
      <c r="CO87" s="100">
        <v>31276.799999999999</v>
      </c>
      <c r="CP87" s="100">
        <v>9</v>
      </c>
      <c r="CQ87" s="100">
        <v>17593.2</v>
      </c>
      <c r="CR87" s="100">
        <v>14</v>
      </c>
      <c r="CS87" s="100">
        <v>27367.200000000001</v>
      </c>
      <c r="CT87" s="100">
        <v>15</v>
      </c>
      <c r="CU87" s="100">
        <v>29322</v>
      </c>
    </row>
    <row r="88" spans="2:99">
      <c r="C88" s="99" t="s">
        <v>254</v>
      </c>
      <c r="D88" s="100">
        <v>6.1635730858468669</v>
      </c>
      <c r="E88" s="100">
        <v>11663.94570765661</v>
      </c>
      <c r="F88" s="100">
        <v>8</v>
      </c>
      <c r="G88" s="100">
        <v>15139.199999999999</v>
      </c>
      <c r="H88" s="100">
        <v>10</v>
      </c>
      <c r="I88" s="100">
        <v>18924</v>
      </c>
      <c r="J88" s="100">
        <v>13</v>
      </c>
      <c r="K88" s="100">
        <v>24601.199999999997</v>
      </c>
      <c r="L88" s="100">
        <v>10</v>
      </c>
      <c r="M88" s="100">
        <v>18924</v>
      </c>
      <c r="N88" s="100">
        <v>11</v>
      </c>
      <c r="O88" s="100">
        <v>20816.399999999998</v>
      </c>
      <c r="P88" s="100">
        <v>8</v>
      </c>
      <c r="Q88" s="100">
        <v>15139.199999999999</v>
      </c>
      <c r="R88" s="100">
        <v>7</v>
      </c>
      <c r="S88" s="100">
        <v>13246.8</v>
      </c>
      <c r="T88" s="100">
        <v>9</v>
      </c>
      <c r="U88" s="100">
        <v>17031.599999999999</v>
      </c>
      <c r="V88" s="100">
        <v>10</v>
      </c>
      <c r="W88" s="100">
        <v>18924</v>
      </c>
      <c r="X88" s="100">
        <v>10</v>
      </c>
      <c r="Y88" s="100">
        <v>18924</v>
      </c>
      <c r="Z88" s="100">
        <v>9</v>
      </c>
      <c r="AA88" s="100">
        <v>17031.599999999999</v>
      </c>
      <c r="AB88" s="100">
        <v>9</v>
      </c>
      <c r="AC88" s="100">
        <v>17031.599999999999</v>
      </c>
      <c r="AD88" s="100">
        <v>7</v>
      </c>
      <c r="AE88" s="100">
        <v>13246.8</v>
      </c>
      <c r="AF88" s="100">
        <v>10</v>
      </c>
      <c r="AG88" s="100">
        <v>18924</v>
      </c>
      <c r="AH88" s="100">
        <v>8</v>
      </c>
      <c r="AI88" s="100">
        <v>15139.199999999999</v>
      </c>
      <c r="AJ88" s="100">
        <v>12</v>
      </c>
      <c r="AK88" s="100">
        <v>22708.799999999999</v>
      </c>
      <c r="AL88" s="100">
        <v>11</v>
      </c>
      <c r="AM88" s="100">
        <v>20816.399999999998</v>
      </c>
      <c r="AN88" s="100">
        <v>13</v>
      </c>
      <c r="AO88" s="100">
        <v>24601.199999999997</v>
      </c>
      <c r="AP88" s="100">
        <v>9</v>
      </c>
      <c r="AQ88" s="100">
        <v>17031.599999999999</v>
      </c>
      <c r="AR88" s="100">
        <v>10</v>
      </c>
      <c r="AS88" s="100">
        <v>18924</v>
      </c>
      <c r="AT88" s="100">
        <v>8</v>
      </c>
      <c r="AU88" s="100">
        <v>15139.199999999999</v>
      </c>
      <c r="AV88" s="100">
        <v>7</v>
      </c>
      <c r="AW88" s="100">
        <v>13246.8</v>
      </c>
      <c r="AX88" s="100">
        <v>12</v>
      </c>
      <c r="AY88" s="100">
        <v>22708.799999999999</v>
      </c>
      <c r="AZ88" s="100">
        <v>13</v>
      </c>
      <c r="BA88" s="100">
        <v>24601.199999999997</v>
      </c>
      <c r="BB88" s="100">
        <v>9</v>
      </c>
      <c r="BC88" s="100">
        <v>17031.599999999999</v>
      </c>
      <c r="BD88" s="100">
        <v>14</v>
      </c>
      <c r="BE88" s="100">
        <v>26493.599999999999</v>
      </c>
      <c r="BF88" s="100">
        <v>8</v>
      </c>
      <c r="BG88" s="100">
        <v>15139.199999999999</v>
      </c>
      <c r="BH88" s="100">
        <v>9</v>
      </c>
      <c r="BI88" s="100">
        <v>17031.599999999999</v>
      </c>
      <c r="BJ88" s="100">
        <v>8</v>
      </c>
      <c r="BK88" s="100">
        <v>15139.199999999999</v>
      </c>
      <c r="BL88" s="100">
        <v>7</v>
      </c>
      <c r="BM88" s="100">
        <v>13246.8</v>
      </c>
      <c r="BN88" s="100">
        <v>13</v>
      </c>
      <c r="BO88" s="100">
        <v>24601.199999999997</v>
      </c>
      <c r="BP88" s="100">
        <v>14</v>
      </c>
      <c r="BQ88" s="100">
        <v>26493.599999999999</v>
      </c>
      <c r="BR88" s="100">
        <v>10</v>
      </c>
      <c r="BS88" s="100">
        <v>18924</v>
      </c>
      <c r="BT88" s="100">
        <v>8</v>
      </c>
      <c r="BU88" s="100">
        <v>15139.199999999999</v>
      </c>
      <c r="BV88" s="100">
        <v>13</v>
      </c>
      <c r="BW88" s="100">
        <v>24601.199999999997</v>
      </c>
      <c r="BX88" s="100">
        <v>12</v>
      </c>
      <c r="BY88" s="100">
        <v>22708.799999999999</v>
      </c>
      <c r="BZ88" s="100">
        <v>8</v>
      </c>
      <c r="CA88" s="100">
        <v>15139.199999999999</v>
      </c>
      <c r="CB88" s="100">
        <v>15</v>
      </c>
      <c r="CC88" s="100">
        <v>28385.999999999996</v>
      </c>
      <c r="CD88" s="100">
        <v>14</v>
      </c>
      <c r="CE88" s="100">
        <v>26493.599999999999</v>
      </c>
      <c r="CF88" s="100">
        <v>15</v>
      </c>
      <c r="CG88" s="100">
        <v>28385.999999999996</v>
      </c>
      <c r="CH88" s="100">
        <v>9</v>
      </c>
      <c r="CI88" s="100">
        <v>17031.599999999999</v>
      </c>
      <c r="CJ88" s="100">
        <v>13</v>
      </c>
      <c r="CK88" s="100">
        <v>24601.199999999997</v>
      </c>
      <c r="CL88" s="100">
        <v>14</v>
      </c>
      <c r="CM88" s="100">
        <v>26493.599999999999</v>
      </c>
      <c r="CN88" s="100">
        <v>14</v>
      </c>
      <c r="CO88" s="100">
        <v>26493.599999999999</v>
      </c>
      <c r="CP88" s="100">
        <v>10</v>
      </c>
      <c r="CQ88" s="100">
        <v>18924</v>
      </c>
      <c r="CR88" s="100">
        <v>14</v>
      </c>
      <c r="CS88" s="100">
        <v>26493.599999999999</v>
      </c>
      <c r="CT88" s="100">
        <v>14</v>
      </c>
      <c r="CU88" s="100">
        <v>26493.599999999999</v>
      </c>
    </row>
    <row r="89" spans="2:99">
      <c r="C89" s="99" t="s">
        <v>255</v>
      </c>
      <c r="D89" s="100">
        <v>6.7238979118329452</v>
      </c>
      <c r="E89" s="100">
        <v>16121.217633410668</v>
      </c>
      <c r="F89" s="100">
        <v>7</v>
      </c>
      <c r="G89" s="100">
        <v>16783.2</v>
      </c>
      <c r="H89" s="100">
        <v>10</v>
      </c>
      <c r="I89" s="100">
        <v>23976</v>
      </c>
      <c r="J89" s="100">
        <v>12</v>
      </c>
      <c r="K89" s="100">
        <v>28771.199999999997</v>
      </c>
      <c r="L89" s="100">
        <v>10</v>
      </c>
      <c r="M89" s="100">
        <v>23976</v>
      </c>
      <c r="N89" s="100">
        <v>11</v>
      </c>
      <c r="O89" s="100">
        <v>26373.599999999999</v>
      </c>
      <c r="P89" s="100">
        <v>9</v>
      </c>
      <c r="Q89" s="100">
        <v>21578.399999999998</v>
      </c>
      <c r="R89" s="100">
        <v>7</v>
      </c>
      <c r="S89" s="100">
        <v>16783.2</v>
      </c>
      <c r="T89" s="100">
        <v>9</v>
      </c>
      <c r="U89" s="100">
        <v>21578.399999999998</v>
      </c>
      <c r="V89" s="100">
        <v>9</v>
      </c>
      <c r="W89" s="100">
        <v>21578.399999999998</v>
      </c>
      <c r="X89" s="100">
        <v>9</v>
      </c>
      <c r="Y89" s="100">
        <v>21578.399999999998</v>
      </c>
      <c r="Z89" s="100">
        <v>8</v>
      </c>
      <c r="AA89" s="100">
        <v>19180.8</v>
      </c>
      <c r="AB89" s="100">
        <v>8</v>
      </c>
      <c r="AC89" s="100">
        <v>19180.8</v>
      </c>
      <c r="AD89" s="100">
        <v>7</v>
      </c>
      <c r="AE89" s="100">
        <v>16783.2</v>
      </c>
      <c r="AF89" s="100">
        <v>9</v>
      </c>
      <c r="AG89" s="100">
        <v>21578.399999999998</v>
      </c>
      <c r="AH89" s="100">
        <v>9</v>
      </c>
      <c r="AI89" s="100">
        <v>21578.399999999998</v>
      </c>
      <c r="AJ89" s="100">
        <v>12</v>
      </c>
      <c r="AK89" s="100">
        <v>28771.199999999997</v>
      </c>
      <c r="AL89" s="100">
        <v>10</v>
      </c>
      <c r="AM89" s="100">
        <v>23976</v>
      </c>
      <c r="AN89" s="100">
        <v>11</v>
      </c>
      <c r="AO89" s="100">
        <v>26373.599999999999</v>
      </c>
      <c r="AP89" s="100">
        <v>9</v>
      </c>
      <c r="AQ89" s="100">
        <v>21578.399999999998</v>
      </c>
      <c r="AR89" s="100">
        <v>9</v>
      </c>
      <c r="AS89" s="100">
        <v>21578.399999999998</v>
      </c>
      <c r="AT89" s="100">
        <v>8</v>
      </c>
      <c r="AU89" s="100">
        <v>19180.8</v>
      </c>
      <c r="AV89" s="100">
        <v>7</v>
      </c>
      <c r="AW89" s="100">
        <v>16783.2</v>
      </c>
      <c r="AX89" s="100">
        <v>11</v>
      </c>
      <c r="AY89" s="100">
        <v>26373.599999999999</v>
      </c>
      <c r="AZ89" s="100">
        <v>12</v>
      </c>
      <c r="BA89" s="100">
        <v>28771.199999999997</v>
      </c>
      <c r="BB89" s="100">
        <v>10</v>
      </c>
      <c r="BC89" s="100">
        <v>23976</v>
      </c>
      <c r="BD89" s="100">
        <v>14</v>
      </c>
      <c r="BE89" s="100">
        <v>33566.400000000001</v>
      </c>
      <c r="BF89" s="100">
        <v>7</v>
      </c>
      <c r="BG89" s="100">
        <v>16783.2</v>
      </c>
      <c r="BH89" s="100">
        <v>9</v>
      </c>
      <c r="BI89" s="100">
        <v>21578.399999999998</v>
      </c>
      <c r="BJ89" s="100">
        <v>8</v>
      </c>
      <c r="BK89" s="100">
        <v>19180.8</v>
      </c>
      <c r="BL89" s="100">
        <v>8</v>
      </c>
      <c r="BM89" s="100">
        <v>19180.8</v>
      </c>
      <c r="BN89" s="100">
        <v>12</v>
      </c>
      <c r="BO89" s="100">
        <v>28771.199999999997</v>
      </c>
      <c r="BP89" s="100">
        <v>16</v>
      </c>
      <c r="BQ89" s="100">
        <v>38361.599999999999</v>
      </c>
      <c r="BR89" s="100">
        <v>10</v>
      </c>
      <c r="BS89" s="100">
        <v>23976</v>
      </c>
      <c r="BT89" s="100">
        <v>8</v>
      </c>
      <c r="BU89" s="100">
        <v>19180.8</v>
      </c>
      <c r="BV89" s="100">
        <v>13</v>
      </c>
      <c r="BW89" s="100">
        <v>31168.799999999999</v>
      </c>
      <c r="BX89" s="100">
        <v>11</v>
      </c>
      <c r="BY89" s="100">
        <v>26373.599999999999</v>
      </c>
      <c r="BZ89" s="100">
        <v>8</v>
      </c>
      <c r="CA89" s="100">
        <v>19180.8</v>
      </c>
      <c r="CB89" s="100">
        <v>13</v>
      </c>
      <c r="CC89" s="100">
        <v>31168.799999999999</v>
      </c>
      <c r="CD89" s="100">
        <v>14</v>
      </c>
      <c r="CE89" s="100">
        <v>33566.400000000001</v>
      </c>
      <c r="CF89" s="100">
        <v>14</v>
      </c>
      <c r="CG89" s="100">
        <v>33566.400000000001</v>
      </c>
      <c r="CH89" s="100">
        <v>9</v>
      </c>
      <c r="CI89" s="100">
        <v>21578.399999999998</v>
      </c>
      <c r="CJ89" s="100">
        <v>14</v>
      </c>
      <c r="CK89" s="100">
        <v>33566.400000000001</v>
      </c>
      <c r="CL89" s="100">
        <v>13</v>
      </c>
      <c r="CM89" s="100">
        <v>31168.799999999999</v>
      </c>
      <c r="CN89" s="100">
        <v>15</v>
      </c>
      <c r="CO89" s="100">
        <v>35964</v>
      </c>
      <c r="CP89" s="100">
        <v>9</v>
      </c>
      <c r="CQ89" s="100">
        <v>21578.399999999998</v>
      </c>
      <c r="CR89" s="100">
        <v>16</v>
      </c>
      <c r="CS89" s="100">
        <v>38361.599999999999</v>
      </c>
      <c r="CT89" s="100">
        <v>13</v>
      </c>
      <c r="CU89" s="100">
        <v>31168.799999999999</v>
      </c>
    </row>
    <row r="90" spans="2:99">
      <c r="C90" s="99" t="s">
        <v>256</v>
      </c>
      <c r="D90" s="100">
        <v>5.6032482598607878</v>
      </c>
      <c r="E90" s="100">
        <v>12311.457076566121</v>
      </c>
      <c r="F90" s="100">
        <v>7</v>
      </c>
      <c r="G90" s="100">
        <v>15380.399999999998</v>
      </c>
      <c r="H90" s="100">
        <v>12</v>
      </c>
      <c r="I90" s="100">
        <v>26366.399999999998</v>
      </c>
      <c r="J90" s="100">
        <v>12</v>
      </c>
      <c r="K90" s="100">
        <v>26366.399999999998</v>
      </c>
      <c r="L90" s="100">
        <v>10</v>
      </c>
      <c r="M90" s="100">
        <v>21972</v>
      </c>
      <c r="N90" s="100">
        <v>11</v>
      </c>
      <c r="O90" s="100">
        <v>24169.199999999997</v>
      </c>
      <c r="P90" s="100">
        <v>9</v>
      </c>
      <c r="Q90" s="100">
        <v>19774.8</v>
      </c>
      <c r="R90" s="100">
        <v>7</v>
      </c>
      <c r="S90" s="100">
        <v>15380.399999999998</v>
      </c>
      <c r="T90" s="100">
        <v>9</v>
      </c>
      <c r="U90" s="100">
        <v>19774.8</v>
      </c>
      <c r="V90" s="100">
        <v>9</v>
      </c>
      <c r="W90" s="100">
        <v>19774.8</v>
      </c>
      <c r="X90" s="100">
        <v>9</v>
      </c>
      <c r="Y90" s="100">
        <v>19774.8</v>
      </c>
      <c r="Z90" s="100">
        <v>9</v>
      </c>
      <c r="AA90" s="100">
        <v>19774.8</v>
      </c>
      <c r="AB90" s="100">
        <v>8</v>
      </c>
      <c r="AC90" s="100">
        <v>17577.599999999999</v>
      </c>
      <c r="AD90" s="100">
        <v>7</v>
      </c>
      <c r="AE90" s="100">
        <v>15380.399999999998</v>
      </c>
      <c r="AF90" s="100">
        <v>10</v>
      </c>
      <c r="AG90" s="100">
        <v>21972</v>
      </c>
      <c r="AH90" s="100">
        <v>8</v>
      </c>
      <c r="AI90" s="100">
        <v>17577.599999999999</v>
      </c>
      <c r="AJ90" s="100">
        <v>12</v>
      </c>
      <c r="AK90" s="100">
        <v>26366.399999999998</v>
      </c>
      <c r="AL90" s="100">
        <v>11</v>
      </c>
      <c r="AM90" s="100">
        <v>24169.199999999997</v>
      </c>
      <c r="AN90" s="100">
        <v>12</v>
      </c>
      <c r="AO90" s="100">
        <v>26366.399999999998</v>
      </c>
      <c r="AP90" s="100">
        <v>9</v>
      </c>
      <c r="AQ90" s="100">
        <v>19774.8</v>
      </c>
      <c r="AR90" s="100">
        <v>9</v>
      </c>
      <c r="AS90" s="100">
        <v>19774.8</v>
      </c>
      <c r="AT90" s="100">
        <v>8</v>
      </c>
      <c r="AU90" s="100">
        <v>17577.599999999999</v>
      </c>
      <c r="AV90" s="100">
        <v>7</v>
      </c>
      <c r="AW90" s="100">
        <v>15380.399999999998</v>
      </c>
      <c r="AX90" s="100">
        <v>12</v>
      </c>
      <c r="AY90" s="100">
        <v>26366.399999999998</v>
      </c>
      <c r="AZ90" s="100">
        <v>14</v>
      </c>
      <c r="BA90" s="100">
        <v>30760.799999999996</v>
      </c>
      <c r="BB90" s="100">
        <v>9</v>
      </c>
      <c r="BC90" s="100">
        <v>19774.8</v>
      </c>
      <c r="BD90" s="100">
        <v>13</v>
      </c>
      <c r="BE90" s="100">
        <v>28563.599999999999</v>
      </c>
      <c r="BF90" s="100">
        <v>8</v>
      </c>
      <c r="BG90" s="100">
        <v>17577.599999999999</v>
      </c>
      <c r="BH90" s="100">
        <v>9</v>
      </c>
      <c r="BI90" s="100">
        <v>19774.8</v>
      </c>
      <c r="BJ90" s="100">
        <v>8</v>
      </c>
      <c r="BK90" s="100">
        <v>17577.599999999999</v>
      </c>
      <c r="BL90" s="100">
        <v>8</v>
      </c>
      <c r="BM90" s="100">
        <v>17577.599999999999</v>
      </c>
      <c r="BN90" s="100">
        <v>12</v>
      </c>
      <c r="BO90" s="100">
        <v>26366.399999999998</v>
      </c>
      <c r="BP90" s="100">
        <v>15</v>
      </c>
      <c r="BQ90" s="100">
        <v>32958</v>
      </c>
      <c r="BR90" s="100">
        <v>11</v>
      </c>
      <c r="BS90" s="100">
        <v>24169.199999999997</v>
      </c>
      <c r="BT90" s="100">
        <v>7</v>
      </c>
      <c r="BU90" s="100">
        <v>15380.399999999998</v>
      </c>
      <c r="BV90" s="100">
        <v>13</v>
      </c>
      <c r="BW90" s="100">
        <v>28563.599999999999</v>
      </c>
      <c r="BX90" s="100">
        <v>13</v>
      </c>
      <c r="BY90" s="100">
        <v>28563.599999999999</v>
      </c>
      <c r="BZ90" s="100">
        <v>8</v>
      </c>
      <c r="CA90" s="100">
        <v>17577.599999999999</v>
      </c>
      <c r="CB90" s="100">
        <v>13</v>
      </c>
      <c r="CC90" s="100">
        <v>28563.599999999999</v>
      </c>
      <c r="CD90" s="100">
        <v>14</v>
      </c>
      <c r="CE90" s="100">
        <v>30760.799999999996</v>
      </c>
      <c r="CF90" s="100">
        <v>15</v>
      </c>
      <c r="CG90" s="100">
        <v>32958</v>
      </c>
      <c r="CH90" s="100">
        <v>9</v>
      </c>
      <c r="CI90" s="100">
        <v>19774.8</v>
      </c>
      <c r="CJ90" s="100">
        <v>14</v>
      </c>
      <c r="CK90" s="100">
        <v>30760.799999999996</v>
      </c>
      <c r="CL90" s="100">
        <v>14</v>
      </c>
      <c r="CM90" s="100">
        <v>30760.799999999996</v>
      </c>
      <c r="CN90" s="100">
        <v>14</v>
      </c>
      <c r="CO90" s="100">
        <v>30760.799999999996</v>
      </c>
      <c r="CP90" s="100">
        <v>8</v>
      </c>
      <c r="CQ90" s="100">
        <v>17577.599999999999</v>
      </c>
      <c r="CR90" s="100">
        <v>14</v>
      </c>
      <c r="CS90" s="100">
        <v>30760.799999999996</v>
      </c>
      <c r="CT90" s="100">
        <v>14</v>
      </c>
      <c r="CU90" s="100">
        <v>30760.799999999996</v>
      </c>
    </row>
    <row r="91" spans="2:99">
      <c r="C91" s="99" t="s">
        <v>257</v>
      </c>
      <c r="D91" s="100">
        <v>6.1635730858468669</v>
      </c>
      <c r="E91" s="100">
        <v>14156.494663573083</v>
      </c>
      <c r="F91" s="100">
        <v>7</v>
      </c>
      <c r="G91" s="100">
        <v>16077.599999999999</v>
      </c>
      <c r="H91" s="100">
        <v>11</v>
      </c>
      <c r="I91" s="100">
        <v>25264.799999999996</v>
      </c>
      <c r="J91" s="100">
        <v>12</v>
      </c>
      <c r="K91" s="100">
        <v>27561.599999999999</v>
      </c>
      <c r="L91" s="100">
        <v>12</v>
      </c>
      <c r="M91" s="100">
        <v>27561.599999999999</v>
      </c>
      <c r="N91" s="100">
        <v>11</v>
      </c>
      <c r="O91" s="100">
        <v>25264.799999999996</v>
      </c>
      <c r="P91" s="100">
        <v>8</v>
      </c>
      <c r="Q91" s="100">
        <v>18374.399999999998</v>
      </c>
      <c r="R91" s="100">
        <v>7</v>
      </c>
      <c r="S91" s="100">
        <v>16077.599999999999</v>
      </c>
      <c r="T91" s="100">
        <v>9</v>
      </c>
      <c r="U91" s="100">
        <v>20671.199999999997</v>
      </c>
      <c r="V91" s="100">
        <v>9</v>
      </c>
      <c r="W91" s="100">
        <v>20671.199999999997</v>
      </c>
      <c r="X91" s="100">
        <v>10</v>
      </c>
      <c r="Y91" s="100">
        <v>22967.999999999996</v>
      </c>
      <c r="Z91" s="100">
        <v>9</v>
      </c>
      <c r="AA91" s="100">
        <v>20671.199999999997</v>
      </c>
      <c r="AB91" s="100">
        <v>8</v>
      </c>
      <c r="AC91" s="100">
        <v>18374.399999999998</v>
      </c>
      <c r="AD91" s="100">
        <v>7</v>
      </c>
      <c r="AE91" s="100">
        <v>16077.599999999999</v>
      </c>
      <c r="AF91" s="100">
        <v>9</v>
      </c>
      <c r="AG91" s="100">
        <v>20671.199999999997</v>
      </c>
      <c r="AH91" s="100">
        <v>8</v>
      </c>
      <c r="AI91" s="100">
        <v>18374.399999999998</v>
      </c>
      <c r="AJ91" s="100">
        <v>12</v>
      </c>
      <c r="AK91" s="100">
        <v>27561.599999999999</v>
      </c>
      <c r="AL91" s="100">
        <v>11</v>
      </c>
      <c r="AM91" s="100">
        <v>25264.799999999996</v>
      </c>
      <c r="AN91" s="100">
        <v>13</v>
      </c>
      <c r="AO91" s="100">
        <v>29858.399999999998</v>
      </c>
      <c r="AP91" s="100">
        <v>10</v>
      </c>
      <c r="AQ91" s="100">
        <v>22967.999999999996</v>
      </c>
      <c r="AR91" s="100">
        <v>8</v>
      </c>
      <c r="AS91" s="100">
        <v>18374.399999999998</v>
      </c>
      <c r="AT91" s="100">
        <v>9</v>
      </c>
      <c r="AU91" s="100">
        <v>20671.199999999997</v>
      </c>
      <c r="AV91" s="100">
        <v>7</v>
      </c>
      <c r="AW91" s="100">
        <v>16077.599999999999</v>
      </c>
      <c r="AX91" s="100">
        <v>11</v>
      </c>
      <c r="AY91" s="100">
        <v>25264.799999999996</v>
      </c>
      <c r="AZ91" s="100">
        <v>12</v>
      </c>
      <c r="BA91" s="100">
        <v>27561.599999999999</v>
      </c>
      <c r="BB91" s="100">
        <v>10</v>
      </c>
      <c r="BC91" s="100">
        <v>22967.999999999996</v>
      </c>
      <c r="BD91" s="100">
        <v>14</v>
      </c>
      <c r="BE91" s="100">
        <v>32155.199999999997</v>
      </c>
      <c r="BF91" s="100">
        <v>8</v>
      </c>
      <c r="BG91" s="100">
        <v>18374.399999999998</v>
      </c>
      <c r="BH91" s="100">
        <v>10</v>
      </c>
      <c r="BI91" s="100">
        <v>22967.999999999996</v>
      </c>
      <c r="BJ91" s="100">
        <v>7</v>
      </c>
      <c r="BK91" s="100">
        <v>16077.599999999999</v>
      </c>
      <c r="BL91" s="100">
        <v>7</v>
      </c>
      <c r="BM91" s="100">
        <v>16077.599999999999</v>
      </c>
      <c r="BN91" s="100">
        <v>12</v>
      </c>
      <c r="BO91" s="100">
        <v>27561.599999999999</v>
      </c>
      <c r="BP91" s="100">
        <v>14</v>
      </c>
      <c r="BQ91" s="100">
        <v>32155.199999999997</v>
      </c>
      <c r="BR91" s="100">
        <v>11</v>
      </c>
      <c r="BS91" s="100">
        <v>25264.799999999996</v>
      </c>
      <c r="BT91" s="100">
        <v>8</v>
      </c>
      <c r="BU91" s="100">
        <v>18374.399999999998</v>
      </c>
      <c r="BV91" s="100">
        <v>13</v>
      </c>
      <c r="BW91" s="100">
        <v>29858.399999999998</v>
      </c>
      <c r="BX91" s="100">
        <v>13</v>
      </c>
      <c r="BY91" s="100">
        <v>29858.399999999998</v>
      </c>
      <c r="BZ91" s="100">
        <v>8</v>
      </c>
      <c r="CA91" s="100">
        <v>18374.399999999998</v>
      </c>
      <c r="CB91" s="100">
        <v>13</v>
      </c>
      <c r="CC91" s="100">
        <v>29858.399999999998</v>
      </c>
      <c r="CD91" s="100">
        <v>16</v>
      </c>
      <c r="CE91" s="100">
        <v>36748.799999999996</v>
      </c>
      <c r="CF91" s="100">
        <v>14</v>
      </c>
      <c r="CG91" s="100">
        <v>32155.199999999997</v>
      </c>
      <c r="CH91" s="100">
        <v>9</v>
      </c>
      <c r="CI91" s="100">
        <v>20671.199999999997</v>
      </c>
      <c r="CJ91" s="100">
        <v>13</v>
      </c>
      <c r="CK91" s="100">
        <v>29858.399999999998</v>
      </c>
      <c r="CL91" s="100">
        <v>14</v>
      </c>
      <c r="CM91" s="100">
        <v>32155.199999999997</v>
      </c>
      <c r="CN91" s="100">
        <v>13</v>
      </c>
      <c r="CO91" s="100">
        <v>29858.399999999998</v>
      </c>
      <c r="CP91" s="100">
        <v>9</v>
      </c>
      <c r="CQ91" s="100">
        <v>20671.199999999997</v>
      </c>
      <c r="CR91" s="100">
        <v>16</v>
      </c>
      <c r="CS91" s="100">
        <v>36748.799999999996</v>
      </c>
      <c r="CT91" s="100">
        <v>15</v>
      </c>
      <c r="CU91" s="100">
        <v>34451.999999999993</v>
      </c>
    </row>
    <row r="92" spans="2:99">
      <c r="C92" s="99" t="s">
        <v>258</v>
      </c>
      <c r="D92" s="100">
        <v>6.7238979118329452</v>
      </c>
      <c r="E92" s="100">
        <v>9553.314153132249</v>
      </c>
      <c r="F92" s="100">
        <v>8</v>
      </c>
      <c r="G92" s="100">
        <v>11366.4</v>
      </c>
      <c r="H92" s="100">
        <v>12</v>
      </c>
      <c r="I92" s="100">
        <v>17049.599999999999</v>
      </c>
      <c r="J92" s="100">
        <v>13</v>
      </c>
      <c r="K92" s="100">
        <v>18470.399999999998</v>
      </c>
      <c r="L92" s="100">
        <v>12</v>
      </c>
      <c r="M92" s="100">
        <v>17049.599999999999</v>
      </c>
      <c r="N92" s="100">
        <v>13</v>
      </c>
      <c r="O92" s="100">
        <v>18470.399999999998</v>
      </c>
      <c r="P92" s="100">
        <v>9</v>
      </c>
      <c r="Q92" s="100">
        <v>12787.199999999999</v>
      </c>
      <c r="R92" s="100">
        <v>8</v>
      </c>
      <c r="S92" s="100">
        <v>11366.4</v>
      </c>
      <c r="T92" s="100">
        <v>11</v>
      </c>
      <c r="U92" s="100">
        <v>15628.8</v>
      </c>
      <c r="V92" s="100">
        <v>9</v>
      </c>
      <c r="W92" s="100">
        <v>12787.199999999999</v>
      </c>
      <c r="X92" s="100">
        <v>9</v>
      </c>
      <c r="Y92" s="100">
        <v>12787.199999999999</v>
      </c>
      <c r="Z92" s="100">
        <v>8</v>
      </c>
      <c r="AA92" s="100">
        <v>11366.4</v>
      </c>
      <c r="AB92" s="100">
        <v>10</v>
      </c>
      <c r="AC92" s="100">
        <v>14208</v>
      </c>
      <c r="AD92" s="100">
        <v>7</v>
      </c>
      <c r="AE92" s="100">
        <v>9945.6</v>
      </c>
      <c r="AF92" s="100">
        <v>11</v>
      </c>
      <c r="AG92" s="100">
        <v>15628.8</v>
      </c>
      <c r="AH92" s="100">
        <v>8</v>
      </c>
      <c r="AI92" s="100">
        <v>11366.4</v>
      </c>
      <c r="AJ92" s="100">
        <v>13</v>
      </c>
      <c r="AK92" s="100">
        <v>18470.399999999998</v>
      </c>
      <c r="AL92" s="100">
        <v>11</v>
      </c>
      <c r="AM92" s="100">
        <v>15628.8</v>
      </c>
      <c r="AN92" s="100">
        <v>13</v>
      </c>
      <c r="AO92" s="100">
        <v>18470.399999999998</v>
      </c>
      <c r="AP92" s="100">
        <v>10</v>
      </c>
      <c r="AQ92" s="100">
        <v>14208</v>
      </c>
      <c r="AR92" s="100">
        <v>10</v>
      </c>
      <c r="AS92" s="100">
        <v>14208</v>
      </c>
      <c r="AT92" s="100">
        <v>8</v>
      </c>
      <c r="AU92" s="100">
        <v>11366.4</v>
      </c>
      <c r="AV92" s="100">
        <v>8</v>
      </c>
      <c r="AW92" s="100">
        <v>11366.4</v>
      </c>
      <c r="AX92" s="100">
        <v>11</v>
      </c>
      <c r="AY92" s="100">
        <v>15628.8</v>
      </c>
      <c r="AZ92" s="100">
        <v>14</v>
      </c>
      <c r="BA92" s="100">
        <v>19891.2</v>
      </c>
      <c r="BB92" s="100">
        <v>9</v>
      </c>
      <c r="BC92" s="100">
        <v>12787.199999999999</v>
      </c>
      <c r="BD92" s="100">
        <v>16</v>
      </c>
      <c r="BE92" s="100">
        <v>22732.799999999999</v>
      </c>
      <c r="BF92" s="100">
        <v>8</v>
      </c>
      <c r="BG92" s="100">
        <v>11366.4</v>
      </c>
      <c r="BH92" s="100">
        <v>11</v>
      </c>
      <c r="BI92" s="100">
        <v>15628.8</v>
      </c>
      <c r="BJ92" s="100">
        <v>9</v>
      </c>
      <c r="BK92" s="100">
        <v>12787.199999999999</v>
      </c>
      <c r="BL92" s="100">
        <v>8</v>
      </c>
      <c r="BM92" s="100">
        <v>11366.4</v>
      </c>
      <c r="BN92" s="100">
        <v>12</v>
      </c>
      <c r="BO92" s="100">
        <v>17049.599999999999</v>
      </c>
      <c r="BP92" s="100">
        <v>16</v>
      </c>
      <c r="BQ92" s="100">
        <v>22732.799999999999</v>
      </c>
      <c r="BR92" s="100">
        <v>12</v>
      </c>
      <c r="BS92" s="100">
        <v>17049.599999999999</v>
      </c>
      <c r="BT92" s="100">
        <v>7</v>
      </c>
      <c r="BU92" s="100">
        <v>9945.6</v>
      </c>
      <c r="BV92" s="100">
        <v>14</v>
      </c>
      <c r="BW92" s="100">
        <v>19891.2</v>
      </c>
      <c r="BX92" s="100">
        <v>12</v>
      </c>
      <c r="BY92" s="100">
        <v>17049.599999999999</v>
      </c>
      <c r="BZ92" s="100">
        <v>7</v>
      </c>
      <c r="CA92" s="100">
        <v>9945.6</v>
      </c>
      <c r="CB92" s="100">
        <v>15</v>
      </c>
      <c r="CC92" s="100">
        <v>21312</v>
      </c>
      <c r="CD92" s="100">
        <v>14</v>
      </c>
      <c r="CE92" s="100">
        <v>19891.2</v>
      </c>
      <c r="CF92" s="100">
        <v>14</v>
      </c>
      <c r="CG92" s="100">
        <v>19891.2</v>
      </c>
      <c r="CH92" s="100">
        <v>9</v>
      </c>
      <c r="CI92" s="100">
        <v>12787.199999999999</v>
      </c>
      <c r="CJ92" s="100">
        <v>13</v>
      </c>
      <c r="CK92" s="100">
        <v>18470.399999999998</v>
      </c>
      <c r="CL92" s="100">
        <v>15</v>
      </c>
      <c r="CM92" s="100">
        <v>21312</v>
      </c>
      <c r="CN92" s="100">
        <v>14</v>
      </c>
      <c r="CO92" s="100">
        <v>19891.2</v>
      </c>
      <c r="CP92" s="100">
        <v>10</v>
      </c>
      <c r="CQ92" s="100">
        <v>14208</v>
      </c>
      <c r="CR92" s="100">
        <v>14</v>
      </c>
      <c r="CS92" s="100">
        <v>19891.2</v>
      </c>
      <c r="CT92" s="100">
        <v>14</v>
      </c>
      <c r="CU92" s="100">
        <v>19891.2</v>
      </c>
    </row>
    <row r="93" spans="2:99">
      <c r="C93" s="99" t="s">
        <v>259</v>
      </c>
      <c r="D93" s="100">
        <v>5.6032482598607878</v>
      </c>
      <c r="E93" s="100">
        <v>9931.1972157772598</v>
      </c>
      <c r="F93" s="100">
        <v>7</v>
      </c>
      <c r="G93" s="100">
        <v>12406.8</v>
      </c>
      <c r="H93" s="100">
        <v>11</v>
      </c>
      <c r="I93" s="100">
        <v>19496.399999999998</v>
      </c>
      <c r="J93" s="100">
        <v>14</v>
      </c>
      <c r="K93" s="100">
        <v>24813.599999999999</v>
      </c>
      <c r="L93" s="100">
        <v>12</v>
      </c>
      <c r="M93" s="100">
        <v>21268.799999999999</v>
      </c>
      <c r="N93" s="100">
        <v>12</v>
      </c>
      <c r="O93" s="100">
        <v>21268.799999999999</v>
      </c>
      <c r="P93" s="100">
        <v>8</v>
      </c>
      <c r="Q93" s="100">
        <v>14179.199999999999</v>
      </c>
      <c r="R93" s="100">
        <v>8</v>
      </c>
      <c r="S93" s="100">
        <v>14179.199999999999</v>
      </c>
      <c r="T93" s="100">
        <v>10</v>
      </c>
      <c r="U93" s="100">
        <v>17724</v>
      </c>
      <c r="V93" s="100">
        <v>9</v>
      </c>
      <c r="W93" s="100">
        <v>15951.599999999999</v>
      </c>
      <c r="X93" s="100">
        <v>11</v>
      </c>
      <c r="Y93" s="100">
        <v>19496.399999999998</v>
      </c>
      <c r="Z93" s="100">
        <v>8</v>
      </c>
      <c r="AA93" s="100">
        <v>14179.199999999999</v>
      </c>
      <c r="AB93" s="100">
        <v>9</v>
      </c>
      <c r="AC93" s="100">
        <v>15951.599999999999</v>
      </c>
      <c r="AD93" s="100">
        <v>8</v>
      </c>
      <c r="AE93" s="100">
        <v>14179.199999999999</v>
      </c>
      <c r="AF93" s="100">
        <v>10</v>
      </c>
      <c r="AG93" s="100">
        <v>17724</v>
      </c>
      <c r="AH93" s="100">
        <v>9</v>
      </c>
      <c r="AI93" s="100">
        <v>15951.599999999999</v>
      </c>
      <c r="AJ93" s="100">
        <v>13</v>
      </c>
      <c r="AK93" s="100">
        <v>23041.199999999997</v>
      </c>
      <c r="AL93" s="100">
        <v>10</v>
      </c>
      <c r="AM93" s="100">
        <v>17724</v>
      </c>
      <c r="AN93" s="100">
        <v>13</v>
      </c>
      <c r="AO93" s="100">
        <v>23041.199999999997</v>
      </c>
      <c r="AP93" s="100">
        <v>10</v>
      </c>
      <c r="AQ93" s="100">
        <v>17724</v>
      </c>
      <c r="AR93" s="100">
        <v>10</v>
      </c>
      <c r="AS93" s="100">
        <v>17724</v>
      </c>
      <c r="AT93" s="100">
        <v>8</v>
      </c>
      <c r="AU93" s="100">
        <v>14179.199999999999</v>
      </c>
      <c r="AV93" s="100">
        <v>8</v>
      </c>
      <c r="AW93" s="100">
        <v>14179.199999999999</v>
      </c>
      <c r="AX93" s="100">
        <v>12</v>
      </c>
      <c r="AY93" s="100">
        <v>21268.799999999999</v>
      </c>
      <c r="AZ93" s="100">
        <v>15</v>
      </c>
      <c r="BA93" s="100">
        <v>26585.999999999996</v>
      </c>
      <c r="BB93" s="100">
        <v>11</v>
      </c>
      <c r="BC93" s="100">
        <v>19496.399999999998</v>
      </c>
      <c r="BD93" s="100">
        <v>15</v>
      </c>
      <c r="BE93" s="100">
        <v>26585.999999999996</v>
      </c>
      <c r="BF93" s="100">
        <v>7</v>
      </c>
      <c r="BG93" s="100">
        <v>12406.8</v>
      </c>
      <c r="BH93" s="100">
        <v>9</v>
      </c>
      <c r="BI93" s="100">
        <v>15951.599999999999</v>
      </c>
      <c r="BJ93" s="100">
        <v>8</v>
      </c>
      <c r="BK93" s="100">
        <v>14179.199999999999</v>
      </c>
      <c r="BL93" s="100">
        <v>8</v>
      </c>
      <c r="BM93" s="100">
        <v>14179.199999999999</v>
      </c>
      <c r="BN93" s="100">
        <v>12</v>
      </c>
      <c r="BO93" s="100">
        <v>21268.799999999999</v>
      </c>
      <c r="BP93" s="100">
        <v>14</v>
      </c>
      <c r="BQ93" s="100">
        <v>24813.599999999999</v>
      </c>
      <c r="BR93" s="100">
        <v>11</v>
      </c>
      <c r="BS93" s="100">
        <v>19496.399999999998</v>
      </c>
      <c r="BT93" s="100">
        <v>7</v>
      </c>
      <c r="BU93" s="100">
        <v>12406.8</v>
      </c>
      <c r="BV93" s="100">
        <v>13</v>
      </c>
      <c r="BW93" s="100">
        <v>23041.199999999997</v>
      </c>
      <c r="BX93" s="100">
        <v>12</v>
      </c>
      <c r="BY93" s="100">
        <v>21268.799999999999</v>
      </c>
      <c r="BZ93" s="100">
        <v>8</v>
      </c>
      <c r="CA93" s="100">
        <v>14179.199999999999</v>
      </c>
      <c r="CB93" s="100">
        <v>13</v>
      </c>
      <c r="CC93" s="100">
        <v>23041.199999999997</v>
      </c>
      <c r="CD93" s="100">
        <v>16</v>
      </c>
      <c r="CE93" s="100">
        <v>28358.399999999998</v>
      </c>
      <c r="CF93" s="100">
        <v>14</v>
      </c>
      <c r="CG93" s="100">
        <v>24813.599999999999</v>
      </c>
      <c r="CH93" s="100">
        <v>9</v>
      </c>
      <c r="CI93" s="100">
        <v>15951.599999999999</v>
      </c>
      <c r="CJ93" s="100">
        <v>14</v>
      </c>
      <c r="CK93" s="100">
        <v>24813.599999999999</v>
      </c>
      <c r="CL93" s="100">
        <v>15</v>
      </c>
      <c r="CM93" s="100">
        <v>26585.999999999996</v>
      </c>
      <c r="CN93" s="100">
        <v>16</v>
      </c>
      <c r="CO93" s="100">
        <v>28358.399999999998</v>
      </c>
      <c r="CP93" s="100">
        <v>10</v>
      </c>
      <c r="CQ93" s="100">
        <v>17724</v>
      </c>
      <c r="CR93" s="100">
        <v>16</v>
      </c>
      <c r="CS93" s="100">
        <v>28358.399999999998</v>
      </c>
      <c r="CT93" s="100">
        <v>14</v>
      </c>
      <c r="CU93" s="100">
        <v>24813.599999999999</v>
      </c>
    </row>
    <row r="94" spans="2:99">
      <c r="C94" s="99" t="s">
        <v>260</v>
      </c>
      <c r="D94" s="100">
        <v>5.6032482598607878</v>
      </c>
      <c r="E94" s="100">
        <v>13420.900232018557</v>
      </c>
      <c r="F94" s="100">
        <v>7</v>
      </c>
      <c r="G94" s="100">
        <v>16766.399999999998</v>
      </c>
      <c r="H94" s="100">
        <v>11</v>
      </c>
      <c r="I94" s="100">
        <v>26347.199999999997</v>
      </c>
      <c r="J94" s="100">
        <v>12</v>
      </c>
      <c r="K94" s="100">
        <v>28742.399999999998</v>
      </c>
      <c r="L94" s="100">
        <v>10</v>
      </c>
      <c r="M94" s="100">
        <v>23952</v>
      </c>
      <c r="N94" s="100">
        <v>11</v>
      </c>
      <c r="O94" s="100">
        <v>26347.199999999997</v>
      </c>
      <c r="P94" s="100">
        <v>9</v>
      </c>
      <c r="Q94" s="100">
        <v>21556.799999999999</v>
      </c>
      <c r="R94" s="100">
        <v>7</v>
      </c>
      <c r="S94" s="100">
        <v>16766.399999999998</v>
      </c>
      <c r="T94" s="100">
        <v>11</v>
      </c>
      <c r="U94" s="100">
        <v>26347.199999999997</v>
      </c>
      <c r="V94" s="100">
        <v>9</v>
      </c>
      <c r="W94" s="100">
        <v>21556.799999999999</v>
      </c>
      <c r="X94" s="100">
        <v>10</v>
      </c>
      <c r="Y94" s="100">
        <v>23952</v>
      </c>
      <c r="Z94" s="100">
        <v>9</v>
      </c>
      <c r="AA94" s="100">
        <v>21556.799999999999</v>
      </c>
      <c r="AB94" s="100">
        <v>9</v>
      </c>
      <c r="AC94" s="100">
        <v>21556.799999999999</v>
      </c>
      <c r="AD94" s="100">
        <v>6</v>
      </c>
      <c r="AE94" s="100">
        <v>14371.199999999999</v>
      </c>
      <c r="AF94" s="100">
        <v>10</v>
      </c>
      <c r="AG94" s="100">
        <v>23952</v>
      </c>
      <c r="AH94" s="100">
        <v>9</v>
      </c>
      <c r="AI94" s="100">
        <v>21556.799999999999</v>
      </c>
      <c r="AJ94" s="100">
        <v>14</v>
      </c>
      <c r="AK94" s="100">
        <v>33532.799999999996</v>
      </c>
      <c r="AL94" s="100">
        <v>10</v>
      </c>
      <c r="AM94" s="100">
        <v>23952</v>
      </c>
      <c r="AN94" s="100">
        <v>13</v>
      </c>
      <c r="AO94" s="100">
        <v>31137.599999999999</v>
      </c>
      <c r="AP94" s="100">
        <v>9</v>
      </c>
      <c r="AQ94" s="100">
        <v>21556.799999999999</v>
      </c>
      <c r="AR94" s="100">
        <v>8</v>
      </c>
      <c r="AS94" s="100">
        <v>19161.599999999999</v>
      </c>
      <c r="AT94" s="100">
        <v>7</v>
      </c>
      <c r="AU94" s="100">
        <v>16766.399999999998</v>
      </c>
      <c r="AV94" s="100">
        <v>8</v>
      </c>
      <c r="AW94" s="100">
        <v>19161.599999999999</v>
      </c>
      <c r="AX94" s="100">
        <v>10</v>
      </c>
      <c r="AY94" s="100">
        <v>23952</v>
      </c>
      <c r="AZ94" s="100">
        <v>12</v>
      </c>
      <c r="BA94" s="100">
        <v>28742.399999999998</v>
      </c>
      <c r="BB94" s="100">
        <v>10</v>
      </c>
      <c r="BC94" s="100">
        <v>23952</v>
      </c>
      <c r="BD94" s="100">
        <v>14</v>
      </c>
      <c r="BE94" s="100">
        <v>33532.799999999996</v>
      </c>
      <c r="BF94" s="100">
        <v>8</v>
      </c>
      <c r="BG94" s="100">
        <v>19161.599999999999</v>
      </c>
      <c r="BH94" s="100">
        <v>9</v>
      </c>
      <c r="BI94" s="100">
        <v>21556.799999999999</v>
      </c>
      <c r="BJ94" s="100">
        <v>8</v>
      </c>
      <c r="BK94" s="100">
        <v>19161.599999999999</v>
      </c>
      <c r="BL94" s="100">
        <v>7</v>
      </c>
      <c r="BM94" s="100">
        <v>16766.399999999998</v>
      </c>
      <c r="BN94" s="100">
        <v>12</v>
      </c>
      <c r="BO94" s="100">
        <v>28742.399999999998</v>
      </c>
      <c r="BP94" s="100">
        <v>15</v>
      </c>
      <c r="BQ94" s="100">
        <v>35928</v>
      </c>
      <c r="BR94" s="100">
        <v>11</v>
      </c>
      <c r="BS94" s="100">
        <v>26347.199999999997</v>
      </c>
      <c r="BT94" s="100">
        <v>7</v>
      </c>
      <c r="BU94" s="100">
        <v>16766.399999999998</v>
      </c>
      <c r="BV94" s="100">
        <v>12</v>
      </c>
      <c r="BW94" s="100">
        <v>28742.399999999998</v>
      </c>
      <c r="BX94" s="100">
        <v>13</v>
      </c>
      <c r="BY94" s="100">
        <v>31137.599999999999</v>
      </c>
      <c r="BZ94" s="100">
        <v>8</v>
      </c>
      <c r="CA94" s="100">
        <v>19161.599999999999</v>
      </c>
      <c r="CB94" s="100">
        <v>13</v>
      </c>
      <c r="CC94" s="100">
        <v>31137.599999999999</v>
      </c>
      <c r="CD94" s="100">
        <v>13</v>
      </c>
      <c r="CE94" s="100">
        <v>31137.599999999999</v>
      </c>
      <c r="CF94" s="100">
        <v>13</v>
      </c>
      <c r="CG94" s="100">
        <v>31137.599999999999</v>
      </c>
      <c r="CH94" s="100">
        <v>8</v>
      </c>
      <c r="CI94" s="100">
        <v>19161.599999999999</v>
      </c>
      <c r="CJ94" s="100">
        <v>12</v>
      </c>
      <c r="CK94" s="100">
        <v>28742.399999999998</v>
      </c>
      <c r="CL94" s="100">
        <v>14</v>
      </c>
      <c r="CM94" s="100">
        <v>33532.799999999996</v>
      </c>
      <c r="CN94" s="100">
        <v>16</v>
      </c>
      <c r="CO94" s="100">
        <v>38323.199999999997</v>
      </c>
      <c r="CP94" s="100">
        <v>9</v>
      </c>
      <c r="CQ94" s="100">
        <v>21556.799999999999</v>
      </c>
      <c r="CR94" s="100">
        <v>16</v>
      </c>
      <c r="CS94" s="100">
        <v>38323.199999999997</v>
      </c>
      <c r="CT94" s="100">
        <v>14</v>
      </c>
      <c r="CU94" s="100">
        <v>33532.799999999996</v>
      </c>
    </row>
    <row r="95" spans="2:99">
      <c r="B95" s="99" t="s">
        <v>132</v>
      </c>
      <c r="C95" s="99" t="s">
        <v>261</v>
      </c>
      <c r="D95" s="100">
        <v>5.6032482598607878</v>
      </c>
      <c r="E95" s="100">
        <v>9709.3085846867725</v>
      </c>
      <c r="F95" s="100">
        <v>14</v>
      </c>
      <c r="G95" s="100">
        <v>24259.200000000001</v>
      </c>
      <c r="H95" s="100">
        <v>11</v>
      </c>
      <c r="I95" s="100">
        <v>19060.8</v>
      </c>
      <c r="J95" s="100">
        <v>8</v>
      </c>
      <c r="K95" s="100">
        <v>13862.4</v>
      </c>
      <c r="L95" s="100">
        <v>8</v>
      </c>
      <c r="M95" s="100">
        <v>13862.4</v>
      </c>
      <c r="N95" s="100">
        <v>8</v>
      </c>
      <c r="O95" s="100">
        <v>13862.4</v>
      </c>
      <c r="P95" s="100">
        <v>8</v>
      </c>
      <c r="Q95" s="100">
        <v>13862.4</v>
      </c>
      <c r="R95" s="100">
        <v>10</v>
      </c>
      <c r="S95" s="100">
        <v>17328</v>
      </c>
      <c r="T95" s="100">
        <v>8</v>
      </c>
      <c r="U95" s="100">
        <v>13862.4</v>
      </c>
      <c r="V95" s="100">
        <v>8</v>
      </c>
      <c r="W95" s="100">
        <v>13862.4</v>
      </c>
      <c r="X95" s="100">
        <v>13</v>
      </c>
      <c r="Y95" s="100">
        <v>22526.399999999998</v>
      </c>
      <c r="Z95" s="100">
        <v>8</v>
      </c>
      <c r="AA95" s="100">
        <v>13862.4</v>
      </c>
      <c r="AB95" s="100">
        <v>13</v>
      </c>
      <c r="AC95" s="100">
        <v>22526.399999999998</v>
      </c>
      <c r="AD95" s="100">
        <v>8</v>
      </c>
      <c r="AE95" s="100">
        <v>13862.4</v>
      </c>
      <c r="AF95" s="100">
        <v>10</v>
      </c>
      <c r="AG95" s="100">
        <v>17328</v>
      </c>
      <c r="AH95" s="100">
        <v>8</v>
      </c>
      <c r="AI95" s="100">
        <v>13862.4</v>
      </c>
      <c r="AJ95" s="100">
        <v>9</v>
      </c>
      <c r="AK95" s="100">
        <v>15595.199999999999</v>
      </c>
      <c r="AL95" s="100">
        <v>9</v>
      </c>
      <c r="AM95" s="100">
        <v>15595.199999999999</v>
      </c>
      <c r="AN95" s="100">
        <v>7</v>
      </c>
      <c r="AO95" s="100">
        <v>12129.6</v>
      </c>
      <c r="AP95" s="100">
        <v>9</v>
      </c>
      <c r="AQ95" s="100">
        <v>15595.199999999999</v>
      </c>
      <c r="AR95" s="100">
        <v>7</v>
      </c>
      <c r="AS95" s="100">
        <v>12129.6</v>
      </c>
      <c r="AT95" s="100">
        <v>12</v>
      </c>
      <c r="AU95" s="100">
        <v>20793.599999999999</v>
      </c>
      <c r="AV95" s="100">
        <v>12</v>
      </c>
      <c r="AW95" s="100">
        <v>20793.599999999999</v>
      </c>
      <c r="AX95" s="100">
        <v>11</v>
      </c>
      <c r="AY95" s="100">
        <v>19060.8</v>
      </c>
      <c r="AZ95" s="100">
        <v>7</v>
      </c>
      <c r="BA95" s="100">
        <v>12129.6</v>
      </c>
      <c r="BB95" s="100">
        <v>9</v>
      </c>
      <c r="BC95" s="100">
        <v>15595.199999999999</v>
      </c>
      <c r="BD95" s="100">
        <v>12</v>
      </c>
      <c r="BE95" s="100">
        <v>20793.599999999999</v>
      </c>
      <c r="BF95" s="100">
        <v>7</v>
      </c>
      <c r="BG95" s="100">
        <v>12129.6</v>
      </c>
      <c r="BH95" s="100">
        <v>11</v>
      </c>
      <c r="BI95" s="100">
        <v>19060.8</v>
      </c>
      <c r="BJ95" s="100">
        <v>7</v>
      </c>
      <c r="BK95" s="100">
        <v>12129.6</v>
      </c>
      <c r="BL95" s="100">
        <v>12</v>
      </c>
      <c r="BM95" s="100">
        <v>20793.599999999999</v>
      </c>
      <c r="BN95" s="100">
        <v>9</v>
      </c>
      <c r="BO95" s="100">
        <v>15595.199999999999</v>
      </c>
      <c r="BP95" s="100">
        <v>13</v>
      </c>
      <c r="BQ95" s="100">
        <v>22526.399999999998</v>
      </c>
      <c r="BR95" s="100">
        <v>10</v>
      </c>
      <c r="BS95" s="100">
        <v>17328</v>
      </c>
      <c r="BT95" s="100">
        <v>10</v>
      </c>
      <c r="BU95" s="100">
        <v>17328</v>
      </c>
      <c r="BV95" s="100">
        <v>14</v>
      </c>
      <c r="BW95" s="100">
        <v>24259.200000000001</v>
      </c>
      <c r="BX95" s="100">
        <v>11</v>
      </c>
      <c r="BY95" s="100">
        <v>19060.8</v>
      </c>
      <c r="BZ95" s="100">
        <v>13</v>
      </c>
      <c r="CA95" s="100">
        <v>22526.399999999998</v>
      </c>
      <c r="CB95" s="100">
        <v>11</v>
      </c>
      <c r="CC95" s="100">
        <v>19060.8</v>
      </c>
      <c r="CD95" s="100">
        <v>12</v>
      </c>
      <c r="CE95" s="100">
        <v>20793.599999999999</v>
      </c>
      <c r="CF95" s="100">
        <v>8</v>
      </c>
      <c r="CG95" s="100">
        <v>13862.4</v>
      </c>
      <c r="CH95" s="100">
        <v>12</v>
      </c>
      <c r="CI95" s="100">
        <v>20793.599999999999</v>
      </c>
      <c r="CJ95" s="100">
        <v>12</v>
      </c>
      <c r="CK95" s="100">
        <v>20793.599999999999</v>
      </c>
      <c r="CL95" s="100">
        <v>7</v>
      </c>
      <c r="CM95" s="100">
        <v>12129.6</v>
      </c>
      <c r="CN95" s="100">
        <v>7</v>
      </c>
      <c r="CO95" s="100">
        <v>12129.6</v>
      </c>
      <c r="CP95" s="100">
        <v>12</v>
      </c>
      <c r="CQ95" s="100">
        <v>20793.599999999999</v>
      </c>
      <c r="CR95" s="100">
        <v>11</v>
      </c>
      <c r="CS95" s="100">
        <v>19060.8</v>
      </c>
      <c r="CT95" s="100">
        <v>10</v>
      </c>
      <c r="CU95" s="100">
        <v>17328</v>
      </c>
    </row>
    <row r="96" spans="2:99">
      <c r="C96" s="99" t="s">
        <v>262</v>
      </c>
      <c r="D96" s="100">
        <v>5.0429234338747095</v>
      </c>
      <c r="E96" s="100">
        <v>4151.3345707656608</v>
      </c>
      <c r="F96" s="100">
        <v>14</v>
      </c>
      <c r="G96" s="100">
        <v>11524.8</v>
      </c>
      <c r="H96" s="100">
        <v>12</v>
      </c>
      <c r="I96" s="100">
        <v>9878.4</v>
      </c>
      <c r="J96" s="100">
        <v>9</v>
      </c>
      <c r="K96" s="100">
        <v>7408.7999999999993</v>
      </c>
      <c r="L96" s="100">
        <v>9</v>
      </c>
      <c r="M96" s="100">
        <v>7408.7999999999993</v>
      </c>
      <c r="N96" s="100">
        <v>8</v>
      </c>
      <c r="O96" s="100">
        <v>6585.5999999999995</v>
      </c>
      <c r="P96" s="100">
        <v>10</v>
      </c>
      <c r="Q96" s="100">
        <v>8232</v>
      </c>
      <c r="R96" s="100">
        <v>9</v>
      </c>
      <c r="S96" s="100">
        <v>7408.7999999999993</v>
      </c>
      <c r="T96" s="100">
        <v>9</v>
      </c>
      <c r="U96" s="100">
        <v>7408.7999999999993</v>
      </c>
      <c r="V96" s="100">
        <v>9</v>
      </c>
      <c r="W96" s="100">
        <v>7408.7999999999993</v>
      </c>
      <c r="X96" s="100">
        <v>12</v>
      </c>
      <c r="Y96" s="100">
        <v>9878.4</v>
      </c>
      <c r="Z96" s="100">
        <v>8</v>
      </c>
      <c r="AA96" s="100">
        <v>6585.5999999999995</v>
      </c>
      <c r="AB96" s="100">
        <v>14</v>
      </c>
      <c r="AC96" s="100">
        <v>11524.8</v>
      </c>
      <c r="AD96" s="100">
        <v>8</v>
      </c>
      <c r="AE96" s="100">
        <v>6585.5999999999995</v>
      </c>
      <c r="AF96" s="100">
        <v>11</v>
      </c>
      <c r="AG96" s="100">
        <v>9055.1999999999989</v>
      </c>
      <c r="AH96" s="100">
        <v>9</v>
      </c>
      <c r="AI96" s="100">
        <v>7408.7999999999993</v>
      </c>
      <c r="AJ96" s="100">
        <v>9</v>
      </c>
      <c r="AK96" s="100">
        <v>7408.7999999999993</v>
      </c>
      <c r="AL96" s="100">
        <v>8</v>
      </c>
      <c r="AM96" s="100">
        <v>6585.5999999999995</v>
      </c>
      <c r="AN96" s="100">
        <v>7</v>
      </c>
      <c r="AO96" s="100">
        <v>5762.4</v>
      </c>
      <c r="AP96" s="100">
        <v>8</v>
      </c>
      <c r="AQ96" s="100">
        <v>6585.5999999999995</v>
      </c>
      <c r="AR96" s="100">
        <v>7</v>
      </c>
      <c r="AS96" s="100">
        <v>5762.4</v>
      </c>
      <c r="AT96" s="100">
        <v>11</v>
      </c>
      <c r="AU96" s="100">
        <v>9055.1999999999989</v>
      </c>
      <c r="AV96" s="100">
        <v>12</v>
      </c>
      <c r="AW96" s="100">
        <v>9878.4</v>
      </c>
      <c r="AX96" s="100">
        <v>12</v>
      </c>
      <c r="AY96" s="100">
        <v>9878.4</v>
      </c>
      <c r="AZ96" s="100">
        <v>9</v>
      </c>
      <c r="BA96" s="100">
        <v>7408.7999999999993</v>
      </c>
      <c r="BB96" s="100">
        <v>9</v>
      </c>
      <c r="BC96" s="100">
        <v>7408.7999999999993</v>
      </c>
      <c r="BD96" s="100">
        <v>11</v>
      </c>
      <c r="BE96" s="100">
        <v>9055.1999999999989</v>
      </c>
      <c r="BF96" s="100">
        <v>8</v>
      </c>
      <c r="BG96" s="100">
        <v>6585.5999999999995</v>
      </c>
      <c r="BH96" s="100">
        <v>12</v>
      </c>
      <c r="BI96" s="100">
        <v>9878.4</v>
      </c>
      <c r="BJ96" s="100">
        <v>8</v>
      </c>
      <c r="BK96" s="100">
        <v>6585.5999999999995</v>
      </c>
      <c r="BL96" s="100">
        <v>15</v>
      </c>
      <c r="BM96" s="100">
        <v>12347.999999999998</v>
      </c>
      <c r="BN96" s="100">
        <v>10</v>
      </c>
      <c r="BO96" s="100">
        <v>8232</v>
      </c>
      <c r="BP96" s="100">
        <v>13</v>
      </c>
      <c r="BQ96" s="100">
        <v>10701.599999999999</v>
      </c>
      <c r="BR96" s="100">
        <v>10</v>
      </c>
      <c r="BS96" s="100">
        <v>8232</v>
      </c>
      <c r="BT96" s="100">
        <v>10</v>
      </c>
      <c r="BU96" s="100">
        <v>8232</v>
      </c>
      <c r="BV96" s="100">
        <v>14</v>
      </c>
      <c r="BW96" s="100">
        <v>11524.8</v>
      </c>
      <c r="BX96" s="100">
        <v>13</v>
      </c>
      <c r="BY96" s="100">
        <v>10701.599999999999</v>
      </c>
      <c r="BZ96" s="100">
        <v>13</v>
      </c>
      <c r="CA96" s="100">
        <v>10701.599999999999</v>
      </c>
      <c r="CB96" s="100">
        <v>10</v>
      </c>
      <c r="CC96" s="100">
        <v>8232</v>
      </c>
      <c r="CD96" s="100">
        <v>12</v>
      </c>
      <c r="CE96" s="100">
        <v>9878.4</v>
      </c>
      <c r="CF96" s="100">
        <v>9</v>
      </c>
      <c r="CG96" s="100">
        <v>7408.7999999999993</v>
      </c>
      <c r="CH96" s="100">
        <v>14</v>
      </c>
      <c r="CI96" s="100">
        <v>11524.8</v>
      </c>
      <c r="CJ96" s="100">
        <v>13</v>
      </c>
      <c r="CK96" s="100">
        <v>10701.599999999999</v>
      </c>
      <c r="CL96" s="100">
        <v>8</v>
      </c>
      <c r="CM96" s="100">
        <v>6585.5999999999995</v>
      </c>
      <c r="CN96" s="100">
        <v>7</v>
      </c>
      <c r="CO96" s="100">
        <v>5762.4</v>
      </c>
      <c r="CP96" s="100">
        <v>12</v>
      </c>
      <c r="CQ96" s="100">
        <v>9878.4</v>
      </c>
      <c r="CR96" s="100">
        <v>12</v>
      </c>
      <c r="CS96" s="100">
        <v>9878.4</v>
      </c>
      <c r="CT96" s="100">
        <v>10</v>
      </c>
      <c r="CU96" s="100">
        <v>8232</v>
      </c>
    </row>
    <row r="97" spans="2:99">
      <c r="C97" s="99" t="s">
        <v>263</v>
      </c>
      <c r="D97" s="100">
        <v>5.0429234338747095</v>
      </c>
      <c r="E97" s="100">
        <v>9222.4983758700691</v>
      </c>
      <c r="F97" s="100">
        <v>14</v>
      </c>
      <c r="G97" s="100">
        <v>25603.200000000001</v>
      </c>
      <c r="H97" s="100">
        <v>11</v>
      </c>
      <c r="I97" s="100">
        <v>20116.8</v>
      </c>
      <c r="J97" s="100">
        <v>8</v>
      </c>
      <c r="K97" s="100">
        <v>14630.4</v>
      </c>
      <c r="L97" s="100">
        <v>8</v>
      </c>
      <c r="M97" s="100">
        <v>14630.4</v>
      </c>
      <c r="N97" s="100">
        <v>8</v>
      </c>
      <c r="O97" s="100">
        <v>14630.4</v>
      </c>
      <c r="P97" s="100">
        <v>9</v>
      </c>
      <c r="Q97" s="100">
        <v>16459.2</v>
      </c>
      <c r="R97" s="100">
        <v>8</v>
      </c>
      <c r="S97" s="100">
        <v>14630.4</v>
      </c>
      <c r="T97" s="100">
        <v>8</v>
      </c>
      <c r="U97" s="100">
        <v>14630.4</v>
      </c>
      <c r="V97" s="100">
        <v>7</v>
      </c>
      <c r="W97" s="100">
        <v>12801.6</v>
      </c>
      <c r="X97" s="100">
        <v>11</v>
      </c>
      <c r="Y97" s="100">
        <v>20116.8</v>
      </c>
      <c r="Z97" s="100">
        <v>8</v>
      </c>
      <c r="AA97" s="100">
        <v>14630.4</v>
      </c>
      <c r="AB97" s="100">
        <v>13</v>
      </c>
      <c r="AC97" s="100">
        <v>23774.399999999998</v>
      </c>
      <c r="AD97" s="100">
        <v>8</v>
      </c>
      <c r="AE97" s="100">
        <v>14630.4</v>
      </c>
      <c r="AF97" s="100">
        <v>10</v>
      </c>
      <c r="AG97" s="100">
        <v>18288</v>
      </c>
      <c r="AH97" s="100">
        <v>8</v>
      </c>
      <c r="AI97" s="100">
        <v>14630.4</v>
      </c>
      <c r="AJ97" s="100">
        <v>8</v>
      </c>
      <c r="AK97" s="100">
        <v>14630.4</v>
      </c>
      <c r="AL97" s="100">
        <v>8</v>
      </c>
      <c r="AM97" s="100">
        <v>14630.4</v>
      </c>
      <c r="AN97" s="100">
        <v>7</v>
      </c>
      <c r="AO97" s="100">
        <v>12801.6</v>
      </c>
      <c r="AP97" s="100">
        <v>9</v>
      </c>
      <c r="AQ97" s="100">
        <v>16459.2</v>
      </c>
      <c r="AR97" s="100">
        <v>6</v>
      </c>
      <c r="AS97" s="100">
        <v>10972.8</v>
      </c>
      <c r="AT97" s="100">
        <v>11</v>
      </c>
      <c r="AU97" s="100">
        <v>20116.8</v>
      </c>
      <c r="AV97" s="100">
        <v>11</v>
      </c>
      <c r="AW97" s="100">
        <v>20116.8</v>
      </c>
      <c r="AX97" s="100">
        <v>10</v>
      </c>
      <c r="AY97" s="100">
        <v>18288</v>
      </c>
      <c r="AZ97" s="100">
        <v>8</v>
      </c>
      <c r="BA97" s="100">
        <v>14630.4</v>
      </c>
      <c r="BB97" s="100">
        <v>9</v>
      </c>
      <c r="BC97" s="100">
        <v>16459.2</v>
      </c>
      <c r="BD97" s="100">
        <v>11</v>
      </c>
      <c r="BE97" s="100">
        <v>20116.8</v>
      </c>
      <c r="BF97" s="100">
        <v>7</v>
      </c>
      <c r="BG97" s="100">
        <v>12801.6</v>
      </c>
      <c r="BH97" s="100">
        <v>11</v>
      </c>
      <c r="BI97" s="100">
        <v>20116.8</v>
      </c>
      <c r="BJ97" s="100">
        <v>7</v>
      </c>
      <c r="BK97" s="100">
        <v>12801.6</v>
      </c>
      <c r="BL97" s="100">
        <v>12</v>
      </c>
      <c r="BM97" s="100">
        <v>21945.599999999999</v>
      </c>
      <c r="BN97" s="100">
        <v>10</v>
      </c>
      <c r="BO97" s="100">
        <v>18288</v>
      </c>
      <c r="BP97" s="100">
        <v>11</v>
      </c>
      <c r="BQ97" s="100">
        <v>20116.8</v>
      </c>
      <c r="BR97" s="100">
        <v>9</v>
      </c>
      <c r="BS97" s="100">
        <v>16459.2</v>
      </c>
      <c r="BT97" s="100">
        <v>10</v>
      </c>
      <c r="BU97" s="100">
        <v>18288</v>
      </c>
      <c r="BV97" s="100">
        <v>13</v>
      </c>
      <c r="BW97" s="100">
        <v>23774.399999999998</v>
      </c>
      <c r="BX97" s="100">
        <v>10</v>
      </c>
      <c r="BY97" s="100">
        <v>18288</v>
      </c>
      <c r="BZ97" s="100">
        <v>12</v>
      </c>
      <c r="CA97" s="100">
        <v>21945.599999999999</v>
      </c>
      <c r="CB97" s="100">
        <v>9</v>
      </c>
      <c r="CC97" s="100">
        <v>16459.2</v>
      </c>
      <c r="CD97" s="100">
        <v>11</v>
      </c>
      <c r="CE97" s="100">
        <v>20116.8</v>
      </c>
      <c r="CF97" s="100">
        <v>8</v>
      </c>
      <c r="CG97" s="100">
        <v>14630.4</v>
      </c>
      <c r="CH97" s="100">
        <v>12</v>
      </c>
      <c r="CI97" s="100">
        <v>21945.599999999999</v>
      </c>
      <c r="CJ97" s="100">
        <v>12</v>
      </c>
      <c r="CK97" s="100">
        <v>21945.599999999999</v>
      </c>
      <c r="CL97" s="100">
        <v>7</v>
      </c>
      <c r="CM97" s="100">
        <v>12801.6</v>
      </c>
      <c r="CN97" s="100">
        <v>7</v>
      </c>
      <c r="CO97" s="100">
        <v>12801.6</v>
      </c>
      <c r="CP97" s="100">
        <v>11</v>
      </c>
      <c r="CQ97" s="100">
        <v>20116.8</v>
      </c>
      <c r="CR97" s="100">
        <v>12</v>
      </c>
      <c r="CS97" s="100">
        <v>21945.599999999999</v>
      </c>
      <c r="CT97" s="100">
        <v>10</v>
      </c>
      <c r="CU97" s="100">
        <v>18288</v>
      </c>
    </row>
    <row r="98" spans="2:99">
      <c r="C98" s="99" t="s">
        <v>264</v>
      </c>
      <c r="D98" s="100">
        <v>5.6032482598607878</v>
      </c>
      <c r="E98" s="100">
        <v>7080.2645011600907</v>
      </c>
      <c r="F98" s="100">
        <v>13</v>
      </c>
      <c r="G98" s="100">
        <v>16426.8</v>
      </c>
      <c r="H98" s="100">
        <v>12</v>
      </c>
      <c r="I98" s="100">
        <v>15163.199999999999</v>
      </c>
      <c r="J98" s="100">
        <v>7</v>
      </c>
      <c r="K98" s="100">
        <v>8845.1999999999989</v>
      </c>
      <c r="L98" s="100">
        <v>9</v>
      </c>
      <c r="M98" s="100">
        <v>11372.4</v>
      </c>
      <c r="N98" s="100">
        <v>8</v>
      </c>
      <c r="O98" s="100">
        <v>10108.799999999999</v>
      </c>
      <c r="P98" s="100">
        <v>9</v>
      </c>
      <c r="Q98" s="100">
        <v>11372.4</v>
      </c>
      <c r="R98" s="100">
        <v>10</v>
      </c>
      <c r="S98" s="100">
        <v>12636</v>
      </c>
      <c r="T98" s="100">
        <v>8</v>
      </c>
      <c r="U98" s="100">
        <v>10108.799999999999</v>
      </c>
      <c r="V98" s="100">
        <v>9</v>
      </c>
      <c r="W98" s="100">
        <v>11372.4</v>
      </c>
      <c r="X98" s="100">
        <v>11</v>
      </c>
      <c r="Y98" s="100">
        <v>13899.599999999999</v>
      </c>
      <c r="Z98" s="100">
        <v>7</v>
      </c>
      <c r="AA98" s="100">
        <v>8845.1999999999989</v>
      </c>
      <c r="AB98" s="100">
        <v>13</v>
      </c>
      <c r="AC98" s="100">
        <v>16426.8</v>
      </c>
      <c r="AD98" s="100">
        <v>8</v>
      </c>
      <c r="AE98" s="100">
        <v>10108.799999999999</v>
      </c>
      <c r="AF98" s="100">
        <v>11</v>
      </c>
      <c r="AG98" s="100">
        <v>13899.599999999999</v>
      </c>
      <c r="AH98" s="100">
        <v>8</v>
      </c>
      <c r="AI98" s="100">
        <v>10108.799999999999</v>
      </c>
      <c r="AJ98" s="100">
        <v>10</v>
      </c>
      <c r="AK98" s="100">
        <v>12636</v>
      </c>
      <c r="AL98" s="100">
        <v>9</v>
      </c>
      <c r="AM98" s="100">
        <v>11372.4</v>
      </c>
      <c r="AN98" s="100">
        <v>8</v>
      </c>
      <c r="AO98" s="100">
        <v>10108.799999999999</v>
      </c>
      <c r="AP98" s="100">
        <v>10</v>
      </c>
      <c r="AQ98" s="100">
        <v>12636</v>
      </c>
      <c r="AR98" s="100">
        <v>6</v>
      </c>
      <c r="AS98" s="100">
        <v>7581.5999999999995</v>
      </c>
      <c r="AT98" s="100">
        <v>12</v>
      </c>
      <c r="AU98" s="100">
        <v>15163.199999999999</v>
      </c>
      <c r="AV98" s="100">
        <v>12</v>
      </c>
      <c r="AW98" s="100">
        <v>15163.199999999999</v>
      </c>
      <c r="AX98" s="100">
        <v>11</v>
      </c>
      <c r="AY98" s="100">
        <v>13899.599999999999</v>
      </c>
      <c r="AZ98" s="100">
        <v>8</v>
      </c>
      <c r="BA98" s="100">
        <v>10108.799999999999</v>
      </c>
      <c r="BB98" s="100">
        <v>9</v>
      </c>
      <c r="BC98" s="100">
        <v>11372.4</v>
      </c>
      <c r="BD98" s="100">
        <v>11</v>
      </c>
      <c r="BE98" s="100">
        <v>13899.599999999999</v>
      </c>
      <c r="BF98" s="100">
        <v>7</v>
      </c>
      <c r="BG98" s="100">
        <v>8845.1999999999989</v>
      </c>
      <c r="BH98" s="100">
        <v>12</v>
      </c>
      <c r="BI98" s="100">
        <v>15163.199999999999</v>
      </c>
      <c r="BJ98" s="100">
        <v>8</v>
      </c>
      <c r="BK98" s="100">
        <v>10108.799999999999</v>
      </c>
      <c r="BL98" s="100">
        <v>15</v>
      </c>
      <c r="BM98" s="100">
        <v>18954</v>
      </c>
      <c r="BN98" s="100">
        <v>9</v>
      </c>
      <c r="BO98" s="100">
        <v>11372.4</v>
      </c>
      <c r="BP98" s="100">
        <v>12</v>
      </c>
      <c r="BQ98" s="100">
        <v>15163.199999999999</v>
      </c>
      <c r="BR98" s="100">
        <v>9</v>
      </c>
      <c r="BS98" s="100">
        <v>11372.4</v>
      </c>
      <c r="BT98" s="100">
        <v>11</v>
      </c>
      <c r="BU98" s="100">
        <v>13899.599999999999</v>
      </c>
      <c r="BV98" s="100">
        <v>13</v>
      </c>
      <c r="BW98" s="100">
        <v>16426.8</v>
      </c>
      <c r="BX98" s="100">
        <v>11</v>
      </c>
      <c r="BY98" s="100">
        <v>13899.599999999999</v>
      </c>
      <c r="BZ98" s="100">
        <v>14</v>
      </c>
      <c r="CA98" s="100">
        <v>17690.399999999998</v>
      </c>
      <c r="CB98" s="100">
        <v>11</v>
      </c>
      <c r="CC98" s="100">
        <v>13899.599999999999</v>
      </c>
      <c r="CD98" s="100">
        <v>10</v>
      </c>
      <c r="CE98" s="100">
        <v>12636</v>
      </c>
      <c r="CF98" s="100">
        <v>7</v>
      </c>
      <c r="CG98" s="100">
        <v>8845.1999999999989</v>
      </c>
      <c r="CH98" s="100">
        <v>12</v>
      </c>
      <c r="CI98" s="100">
        <v>15163.199999999999</v>
      </c>
      <c r="CJ98" s="100">
        <v>12</v>
      </c>
      <c r="CK98" s="100">
        <v>15163.199999999999</v>
      </c>
      <c r="CL98" s="100">
        <v>7</v>
      </c>
      <c r="CM98" s="100">
        <v>8845.1999999999989</v>
      </c>
      <c r="CN98" s="100">
        <v>7</v>
      </c>
      <c r="CO98" s="100">
        <v>8845.1999999999989</v>
      </c>
      <c r="CP98" s="100">
        <v>11</v>
      </c>
      <c r="CQ98" s="100">
        <v>13899.599999999999</v>
      </c>
      <c r="CR98" s="100">
        <v>11</v>
      </c>
      <c r="CS98" s="100">
        <v>13899.599999999999</v>
      </c>
      <c r="CT98" s="100">
        <v>10</v>
      </c>
      <c r="CU98" s="100">
        <v>12636</v>
      </c>
    </row>
    <row r="99" spans="2:99">
      <c r="C99" s="99" t="s">
        <v>265</v>
      </c>
      <c r="D99" s="100">
        <v>3.9222737819025517</v>
      </c>
      <c r="E99" s="100">
        <v>21500.335962877027</v>
      </c>
      <c r="F99" s="100">
        <v>10</v>
      </c>
      <c r="G99" s="100">
        <v>54815.999999999993</v>
      </c>
      <c r="H99" s="100">
        <v>8</v>
      </c>
      <c r="I99" s="100">
        <v>43852.799999999996</v>
      </c>
      <c r="J99" s="100">
        <v>6</v>
      </c>
      <c r="K99" s="100">
        <v>32889.599999999999</v>
      </c>
      <c r="L99" s="100">
        <v>7</v>
      </c>
      <c r="M99" s="100">
        <v>38371.199999999997</v>
      </c>
      <c r="N99" s="100">
        <v>6</v>
      </c>
      <c r="O99" s="100">
        <v>32889.599999999999</v>
      </c>
      <c r="P99" s="100">
        <v>7</v>
      </c>
      <c r="Q99" s="100">
        <v>38371.199999999997</v>
      </c>
      <c r="R99" s="100">
        <v>7</v>
      </c>
      <c r="S99" s="100">
        <v>38371.199999999997</v>
      </c>
      <c r="T99" s="100">
        <v>6</v>
      </c>
      <c r="U99" s="100">
        <v>32889.599999999999</v>
      </c>
      <c r="V99" s="100">
        <v>7</v>
      </c>
      <c r="W99" s="100">
        <v>38371.199999999997</v>
      </c>
      <c r="X99" s="100">
        <v>9</v>
      </c>
      <c r="Y99" s="100">
        <v>49334.399999999994</v>
      </c>
      <c r="Z99" s="100">
        <v>6</v>
      </c>
      <c r="AA99" s="100">
        <v>32889.599999999999</v>
      </c>
      <c r="AB99" s="100">
        <v>10</v>
      </c>
      <c r="AC99" s="100">
        <v>54815.999999999993</v>
      </c>
      <c r="AD99" s="100">
        <v>7</v>
      </c>
      <c r="AE99" s="100">
        <v>38371.199999999997</v>
      </c>
      <c r="AF99" s="100">
        <v>8</v>
      </c>
      <c r="AG99" s="100">
        <v>43852.799999999996</v>
      </c>
      <c r="AH99" s="100">
        <v>7</v>
      </c>
      <c r="AI99" s="100">
        <v>38371.199999999997</v>
      </c>
      <c r="AJ99" s="100">
        <v>8</v>
      </c>
      <c r="AK99" s="100">
        <v>43852.799999999996</v>
      </c>
      <c r="AL99" s="100">
        <v>7</v>
      </c>
      <c r="AM99" s="100">
        <v>38371.199999999997</v>
      </c>
      <c r="AN99" s="100">
        <v>5</v>
      </c>
      <c r="AO99" s="100">
        <v>27407.999999999996</v>
      </c>
      <c r="AP99" s="100">
        <v>8</v>
      </c>
      <c r="AQ99" s="100">
        <v>43852.799999999996</v>
      </c>
      <c r="AR99" s="100">
        <v>5</v>
      </c>
      <c r="AS99" s="100">
        <v>27407.999999999996</v>
      </c>
      <c r="AT99" s="100">
        <v>10</v>
      </c>
      <c r="AU99" s="100">
        <v>54815.999999999993</v>
      </c>
      <c r="AV99" s="100">
        <v>10</v>
      </c>
      <c r="AW99" s="100">
        <v>54815.999999999993</v>
      </c>
      <c r="AX99" s="100">
        <v>9</v>
      </c>
      <c r="AY99" s="100">
        <v>49334.399999999994</v>
      </c>
      <c r="AZ99" s="100">
        <v>7</v>
      </c>
      <c r="BA99" s="100">
        <v>38371.199999999997</v>
      </c>
      <c r="BB99" s="100">
        <v>8</v>
      </c>
      <c r="BC99" s="100">
        <v>43852.799999999996</v>
      </c>
      <c r="BD99" s="100">
        <v>10</v>
      </c>
      <c r="BE99" s="100">
        <v>54815.999999999993</v>
      </c>
      <c r="BF99" s="100">
        <v>6</v>
      </c>
      <c r="BG99" s="100">
        <v>32889.599999999999</v>
      </c>
      <c r="BH99" s="100">
        <v>9</v>
      </c>
      <c r="BI99" s="100">
        <v>49334.399999999994</v>
      </c>
      <c r="BJ99" s="100">
        <v>6</v>
      </c>
      <c r="BK99" s="100">
        <v>32889.599999999999</v>
      </c>
      <c r="BL99" s="100">
        <v>11</v>
      </c>
      <c r="BM99" s="100">
        <v>60297.599999999991</v>
      </c>
      <c r="BN99" s="100">
        <v>7</v>
      </c>
      <c r="BO99" s="100">
        <v>38371.199999999997</v>
      </c>
      <c r="BP99" s="100">
        <v>11</v>
      </c>
      <c r="BQ99" s="100">
        <v>60297.599999999991</v>
      </c>
      <c r="BR99" s="100">
        <v>7</v>
      </c>
      <c r="BS99" s="100">
        <v>38371.199999999997</v>
      </c>
      <c r="BT99" s="100">
        <v>8</v>
      </c>
      <c r="BU99" s="100">
        <v>43852.799999999996</v>
      </c>
      <c r="BV99" s="100">
        <v>10</v>
      </c>
      <c r="BW99" s="100">
        <v>54815.999999999993</v>
      </c>
      <c r="BX99" s="100">
        <v>8</v>
      </c>
      <c r="BY99" s="100">
        <v>43852.799999999996</v>
      </c>
      <c r="BZ99" s="100">
        <v>9</v>
      </c>
      <c r="CA99" s="100">
        <v>49334.399999999994</v>
      </c>
      <c r="CB99" s="100">
        <v>9</v>
      </c>
      <c r="CC99" s="100">
        <v>49334.399999999994</v>
      </c>
      <c r="CD99" s="100">
        <v>8</v>
      </c>
      <c r="CE99" s="100">
        <v>43852.799999999996</v>
      </c>
      <c r="CF99" s="100">
        <v>6</v>
      </c>
      <c r="CG99" s="100">
        <v>32889.599999999999</v>
      </c>
      <c r="CH99" s="100">
        <v>11</v>
      </c>
      <c r="CI99" s="100">
        <v>60297.599999999991</v>
      </c>
      <c r="CJ99" s="100">
        <v>9</v>
      </c>
      <c r="CK99" s="100">
        <v>49334.399999999994</v>
      </c>
      <c r="CL99" s="100">
        <v>6</v>
      </c>
      <c r="CM99" s="100">
        <v>32889.599999999999</v>
      </c>
      <c r="CN99" s="100">
        <v>6</v>
      </c>
      <c r="CO99" s="100">
        <v>32889.599999999999</v>
      </c>
      <c r="CP99" s="100">
        <v>9</v>
      </c>
      <c r="CQ99" s="100">
        <v>49334.399999999994</v>
      </c>
      <c r="CR99" s="100">
        <v>10</v>
      </c>
      <c r="CS99" s="100">
        <v>54815.999999999993</v>
      </c>
      <c r="CT99" s="100">
        <v>8</v>
      </c>
      <c r="CU99" s="100">
        <v>43852.799999999996</v>
      </c>
    </row>
    <row r="100" spans="2:99">
      <c r="C100" s="99" t="s">
        <v>266</v>
      </c>
      <c r="D100" s="100">
        <v>4.4825986078886304</v>
      </c>
      <c r="E100" s="100">
        <v>7272.567981438513</v>
      </c>
      <c r="F100" s="100">
        <v>13</v>
      </c>
      <c r="G100" s="100">
        <v>21091.199999999997</v>
      </c>
      <c r="H100" s="100">
        <v>12</v>
      </c>
      <c r="I100" s="100">
        <v>19468.8</v>
      </c>
      <c r="J100" s="100">
        <v>8</v>
      </c>
      <c r="K100" s="100">
        <v>12979.199999999999</v>
      </c>
      <c r="L100" s="100">
        <v>9</v>
      </c>
      <c r="M100" s="100">
        <v>14601.599999999999</v>
      </c>
      <c r="N100" s="100">
        <v>7</v>
      </c>
      <c r="O100" s="100">
        <v>11356.8</v>
      </c>
      <c r="P100" s="100">
        <v>10</v>
      </c>
      <c r="Q100" s="100">
        <v>16223.999999999998</v>
      </c>
      <c r="R100" s="100">
        <v>10</v>
      </c>
      <c r="S100" s="100">
        <v>16223.999999999998</v>
      </c>
      <c r="T100" s="100">
        <v>8</v>
      </c>
      <c r="U100" s="100">
        <v>12979.199999999999</v>
      </c>
      <c r="V100" s="100">
        <v>9</v>
      </c>
      <c r="W100" s="100">
        <v>14601.599999999999</v>
      </c>
      <c r="X100" s="100">
        <v>12</v>
      </c>
      <c r="Y100" s="100">
        <v>19468.8</v>
      </c>
      <c r="Z100" s="100">
        <v>7</v>
      </c>
      <c r="AA100" s="100">
        <v>11356.8</v>
      </c>
      <c r="AB100" s="100">
        <v>12</v>
      </c>
      <c r="AC100" s="100">
        <v>19468.8</v>
      </c>
      <c r="AD100" s="100">
        <v>8</v>
      </c>
      <c r="AE100" s="100">
        <v>12979.199999999999</v>
      </c>
      <c r="AF100" s="100">
        <v>10</v>
      </c>
      <c r="AG100" s="100">
        <v>16223.999999999998</v>
      </c>
      <c r="AH100" s="100">
        <v>9</v>
      </c>
      <c r="AI100" s="100">
        <v>14601.599999999999</v>
      </c>
      <c r="AJ100" s="100">
        <v>9</v>
      </c>
      <c r="AK100" s="100">
        <v>14601.599999999999</v>
      </c>
      <c r="AL100" s="100">
        <v>9</v>
      </c>
      <c r="AM100" s="100">
        <v>14601.599999999999</v>
      </c>
      <c r="AN100" s="100">
        <v>7</v>
      </c>
      <c r="AO100" s="100">
        <v>11356.8</v>
      </c>
      <c r="AP100" s="100">
        <v>9</v>
      </c>
      <c r="AQ100" s="100">
        <v>14601.599999999999</v>
      </c>
      <c r="AR100" s="100">
        <v>7</v>
      </c>
      <c r="AS100" s="100">
        <v>11356.8</v>
      </c>
      <c r="AT100" s="100">
        <v>11</v>
      </c>
      <c r="AU100" s="100">
        <v>17846.399999999998</v>
      </c>
      <c r="AV100" s="100">
        <v>13</v>
      </c>
      <c r="AW100" s="100">
        <v>21091.199999999997</v>
      </c>
      <c r="AX100" s="100">
        <v>11</v>
      </c>
      <c r="AY100" s="100">
        <v>17846.399999999998</v>
      </c>
      <c r="AZ100" s="100">
        <v>8</v>
      </c>
      <c r="BA100" s="100">
        <v>12979.199999999999</v>
      </c>
      <c r="BB100" s="100">
        <v>10</v>
      </c>
      <c r="BC100" s="100">
        <v>16223.999999999998</v>
      </c>
      <c r="BD100" s="100">
        <v>12</v>
      </c>
      <c r="BE100" s="100">
        <v>19468.8</v>
      </c>
      <c r="BF100" s="100">
        <v>7</v>
      </c>
      <c r="BG100" s="100">
        <v>11356.8</v>
      </c>
      <c r="BH100" s="100">
        <v>12</v>
      </c>
      <c r="BI100" s="100">
        <v>19468.8</v>
      </c>
      <c r="BJ100" s="100">
        <v>7</v>
      </c>
      <c r="BK100" s="100">
        <v>11356.8</v>
      </c>
      <c r="BL100" s="100">
        <v>13</v>
      </c>
      <c r="BM100" s="100">
        <v>21091.199999999997</v>
      </c>
      <c r="BN100" s="100">
        <v>10</v>
      </c>
      <c r="BO100" s="100">
        <v>16223.999999999998</v>
      </c>
      <c r="BP100" s="100">
        <v>13</v>
      </c>
      <c r="BQ100" s="100">
        <v>21091.199999999997</v>
      </c>
      <c r="BR100" s="100">
        <v>10</v>
      </c>
      <c r="BS100" s="100">
        <v>16223.999999999998</v>
      </c>
      <c r="BT100" s="100">
        <v>9</v>
      </c>
      <c r="BU100" s="100">
        <v>14601.599999999999</v>
      </c>
      <c r="BV100" s="100">
        <v>12</v>
      </c>
      <c r="BW100" s="100">
        <v>19468.8</v>
      </c>
      <c r="BX100" s="100">
        <v>11</v>
      </c>
      <c r="BY100" s="100">
        <v>17846.399999999998</v>
      </c>
      <c r="BZ100" s="100">
        <v>12</v>
      </c>
      <c r="CA100" s="100">
        <v>19468.8</v>
      </c>
      <c r="CB100" s="100">
        <v>11</v>
      </c>
      <c r="CC100" s="100">
        <v>17846.399999999998</v>
      </c>
      <c r="CD100" s="100">
        <v>11</v>
      </c>
      <c r="CE100" s="100">
        <v>17846.399999999998</v>
      </c>
      <c r="CF100" s="100">
        <v>8</v>
      </c>
      <c r="CG100" s="100">
        <v>12979.199999999999</v>
      </c>
      <c r="CH100" s="100">
        <v>13</v>
      </c>
      <c r="CI100" s="100">
        <v>21091.199999999997</v>
      </c>
      <c r="CJ100" s="100">
        <v>12</v>
      </c>
      <c r="CK100" s="100">
        <v>19468.8</v>
      </c>
      <c r="CL100" s="100">
        <v>7</v>
      </c>
      <c r="CM100" s="100">
        <v>11356.8</v>
      </c>
      <c r="CN100" s="100">
        <v>7</v>
      </c>
      <c r="CO100" s="100">
        <v>11356.8</v>
      </c>
      <c r="CP100" s="100">
        <v>11</v>
      </c>
      <c r="CQ100" s="100">
        <v>17846.399999999998</v>
      </c>
      <c r="CR100" s="100">
        <v>13</v>
      </c>
      <c r="CS100" s="100">
        <v>21091.199999999997</v>
      </c>
      <c r="CT100" s="100">
        <v>9</v>
      </c>
      <c r="CU100" s="100">
        <v>14601.599999999999</v>
      </c>
    </row>
    <row r="101" spans="2:99">
      <c r="C101" s="99" t="s">
        <v>267</v>
      </c>
      <c r="D101" s="100">
        <v>5.0429234338747095</v>
      </c>
      <c r="E101" s="100">
        <v>6003.0960556844539</v>
      </c>
      <c r="F101" s="100">
        <v>14</v>
      </c>
      <c r="G101" s="100">
        <v>16665.599999999999</v>
      </c>
      <c r="H101" s="100">
        <v>11</v>
      </c>
      <c r="I101" s="100">
        <v>13094.399999999998</v>
      </c>
      <c r="J101" s="100">
        <v>8</v>
      </c>
      <c r="K101" s="100">
        <v>9523.1999999999989</v>
      </c>
      <c r="L101" s="100">
        <v>9</v>
      </c>
      <c r="M101" s="100">
        <v>10713.599999999999</v>
      </c>
      <c r="N101" s="100">
        <v>8</v>
      </c>
      <c r="O101" s="100">
        <v>9523.1999999999989</v>
      </c>
      <c r="P101" s="100">
        <v>9</v>
      </c>
      <c r="Q101" s="100">
        <v>10713.599999999999</v>
      </c>
      <c r="R101" s="100">
        <v>10</v>
      </c>
      <c r="S101" s="100">
        <v>11903.999999999998</v>
      </c>
      <c r="T101" s="100">
        <v>9</v>
      </c>
      <c r="U101" s="100">
        <v>10713.599999999999</v>
      </c>
      <c r="V101" s="100">
        <v>8</v>
      </c>
      <c r="W101" s="100">
        <v>9523.1999999999989</v>
      </c>
      <c r="X101" s="100">
        <v>13</v>
      </c>
      <c r="Y101" s="100">
        <v>15475.199999999999</v>
      </c>
      <c r="Z101" s="100">
        <v>8</v>
      </c>
      <c r="AA101" s="100">
        <v>9523.1999999999989</v>
      </c>
      <c r="AB101" s="100">
        <v>14</v>
      </c>
      <c r="AC101" s="100">
        <v>16665.599999999999</v>
      </c>
      <c r="AD101" s="100">
        <v>8</v>
      </c>
      <c r="AE101" s="100">
        <v>9523.1999999999989</v>
      </c>
      <c r="AF101" s="100">
        <v>9</v>
      </c>
      <c r="AG101" s="100">
        <v>10713.599999999999</v>
      </c>
      <c r="AH101" s="100">
        <v>8</v>
      </c>
      <c r="AI101" s="100">
        <v>9523.1999999999989</v>
      </c>
      <c r="AJ101" s="100">
        <v>10</v>
      </c>
      <c r="AK101" s="100">
        <v>11903.999999999998</v>
      </c>
      <c r="AL101" s="100">
        <v>9</v>
      </c>
      <c r="AM101" s="100">
        <v>10713.599999999999</v>
      </c>
      <c r="AN101" s="100">
        <v>7</v>
      </c>
      <c r="AO101" s="100">
        <v>8332.7999999999993</v>
      </c>
      <c r="AP101" s="100">
        <v>10</v>
      </c>
      <c r="AQ101" s="100">
        <v>11903.999999999998</v>
      </c>
      <c r="AR101" s="100">
        <v>7</v>
      </c>
      <c r="AS101" s="100">
        <v>8332.7999999999993</v>
      </c>
      <c r="AT101" s="100">
        <v>11</v>
      </c>
      <c r="AU101" s="100">
        <v>13094.399999999998</v>
      </c>
      <c r="AV101" s="100">
        <v>12</v>
      </c>
      <c r="AW101" s="100">
        <v>14284.8</v>
      </c>
      <c r="AX101" s="100">
        <v>10</v>
      </c>
      <c r="AY101" s="100">
        <v>11903.999999999998</v>
      </c>
      <c r="AZ101" s="100">
        <v>9</v>
      </c>
      <c r="BA101" s="100">
        <v>10713.599999999999</v>
      </c>
      <c r="BB101" s="100">
        <v>10</v>
      </c>
      <c r="BC101" s="100">
        <v>11903.999999999998</v>
      </c>
      <c r="BD101" s="100">
        <v>11</v>
      </c>
      <c r="BE101" s="100">
        <v>13094.399999999998</v>
      </c>
      <c r="BF101" s="100">
        <v>7</v>
      </c>
      <c r="BG101" s="100">
        <v>8332.7999999999993</v>
      </c>
      <c r="BH101" s="100">
        <v>11</v>
      </c>
      <c r="BI101" s="100">
        <v>13094.399999999998</v>
      </c>
      <c r="BJ101" s="100">
        <v>8</v>
      </c>
      <c r="BK101" s="100">
        <v>9523.1999999999989</v>
      </c>
      <c r="BL101" s="100">
        <v>14</v>
      </c>
      <c r="BM101" s="100">
        <v>16665.599999999999</v>
      </c>
      <c r="BN101" s="100">
        <v>9</v>
      </c>
      <c r="BO101" s="100">
        <v>10713.599999999999</v>
      </c>
      <c r="BP101" s="100">
        <v>13</v>
      </c>
      <c r="BQ101" s="100">
        <v>15475.199999999999</v>
      </c>
      <c r="BR101" s="100">
        <v>9</v>
      </c>
      <c r="BS101" s="100">
        <v>10713.599999999999</v>
      </c>
      <c r="BT101" s="100">
        <v>10</v>
      </c>
      <c r="BU101" s="100">
        <v>11903.999999999998</v>
      </c>
      <c r="BV101" s="100">
        <v>14</v>
      </c>
      <c r="BW101" s="100">
        <v>16665.599999999999</v>
      </c>
      <c r="BX101" s="100">
        <v>10</v>
      </c>
      <c r="BY101" s="100">
        <v>11903.999999999998</v>
      </c>
      <c r="BZ101" s="100">
        <v>12</v>
      </c>
      <c r="CA101" s="100">
        <v>14284.8</v>
      </c>
      <c r="CB101" s="100">
        <v>11</v>
      </c>
      <c r="CC101" s="100">
        <v>13094.399999999998</v>
      </c>
      <c r="CD101" s="100">
        <v>12</v>
      </c>
      <c r="CE101" s="100">
        <v>14284.8</v>
      </c>
      <c r="CF101" s="100">
        <v>7</v>
      </c>
      <c r="CG101" s="100">
        <v>8332.7999999999993</v>
      </c>
      <c r="CH101" s="100">
        <v>14</v>
      </c>
      <c r="CI101" s="100">
        <v>16665.599999999999</v>
      </c>
      <c r="CJ101" s="100">
        <v>12</v>
      </c>
      <c r="CK101" s="100">
        <v>14284.8</v>
      </c>
      <c r="CL101" s="100">
        <v>7</v>
      </c>
      <c r="CM101" s="100">
        <v>8332.7999999999993</v>
      </c>
      <c r="CN101" s="100">
        <v>8</v>
      </c>
      <c r="CO101" s="100">
        <v>9523.1999999999989</v>
      </c>
      <c r="CP101" s="100">
        <v>11</v>
      </c>
      <c r="CQ101" s="100">
        <v>13094.399999999998</v>
      </c>
      <c r="CR101" s="100">
        <v>12</v>
      </c>
      <c r="CS101" s="100">
        <v>14284.8</v>
      </c>
      <c r="CT101" s="100">
        <v>10</v>
      </c>
      <c r="CU101" s="100">
        <v>11903.999999999998</v>
      </c>
    </row>
    <row r="102" spans="2:99">
      <c r="C102" s="99" t="s">
        <v>268</v>
      </c>
      <c r="D102" s="100">
        <v>5.0429234338747095</v>
      </c>
      <c r="E102" s="100">
        <v>9779.2371229698365</v>
      </c>
      <c r="F102" s="100">
        <v>12</v>
      </c>
      <c r="G102" s="100">
        <v>23270.399999999998</v>
      </c>
      <c r="H102" s="100">
        <v>11</v>
      </c>
      <c r="I102" s="100">
        <v>21331.199999999997</v>
      </c>
      <c r="J102" s="100">
        <v>8</v>
      </c>
      <c r="K102" s="100">
        <v>15513.599999999999</v>
      </c>
      <c r="L102" s="100">
        <v>8</v>
      </c>
      <c r="M102" s="100">
        <v>15513.599999999999</v>
      </c>
      <c r="N102" s="100">
        <v>7</v>
      </c>
      <c r="O102" s="100">
        <v>13574.399999999998</v>
      </c>
      <c r="P102" s="100">
        <v>9</v>
      </c>
      <c r="Q102" s="100">
        <v>17452.8</v>
      </c>
      <c r="R102" s="100">
        <v>9</v>
      </c>
      <c r="S102" s="100">
        <v>17452.8</v>
      </c>
      <c r="T102" s="100">
        <v>9</v>
      </c>
      <c r="U102" s="100">
        <v>17452.8</v>
      </c>
      <c r="V102" s="100">
        <v>8</v>
      </c>
      <c r="W102" s="100">
        <v>15513.599999999999</v>
      </c>
      <c r="X102" s="100">
        <v>12</v>
      </c>
      <c r="Y102" s="100">
        <v>23270.399999999998</v>
      </c>
      <c r="Z102" s="100">
        <v>8</v>
      </c>
      <c r="AA102" s="100">
        <v>15513.599999999999</v>
      </c>
      <c r="AB102" s="100">
        <v>12</v>
      </c>
      <c r="AC102" s="100">
        <v>23270.399999999998</v>
      </c>
      <c r="AD102" s="100">
        <v>8</v>
      </c>
      <c r="AE102" s="100">
        <v>15513.599999999999</v>
      </c>
      <c r="AF102" s="100">
        <v>9</v>
      </c>
      <c r="AG102" s="100">
        <v>17452.8</v>
      </c>
      <c r="AH102" s="100">
        <v>7</v>
      </c>
      <c r="AI102" s="100">
        <v>13574.399999999998</v>
      </c>
      <c r="AJ102" s="100">
        <v>9</v>
      </c>
      <c r="AK102" s="100">
        <v>17452.8</v>
      </c>
      <c r="AL102" s="100">
        <v>9</v>
      </c>
      <c r="AM102" s="100">
        <v>17452.8</v>
      </c>
      <c r="AN102" s="100">
        <v>6</v>
      </c>
      <c r="AO102" s="100">
        <v>11635.199999999999</v>
      </c>
      <c r="AP102" s="100">
        <v>9</v>
      </c>
      <c r="AQ102" s="100">
        <v>17452.8</v>
      </c>
      <c r="AR102" s="100">
        <v>6</v>
      </c>
      <c r="AS102" s="100">
        <v>11635.199999999999</v>
      </c>
      <c r="AT102" s="100">
        <v>11</v>
      </c>
      <c r="AU102" s="100">
        <v>21331.199999999997</v>
      </c>
      <c r="AV102" s="100">
        <v>12</v>
      </c>
      <c r="AW102" s="100">
        <v>23270.399999999998</v>
      </c>
      <c r="AX102" s="100">
        <v>11</v>
      </c>
      <c r="AY102" s="100">
        <v>21331.199999999997</v>
      </c>
      <c r="AZ102" s="100">
        <v>8</v>
      </c>
      <c r="BA102" s="100">
        <v>15513.599999999999</v>
      </c>
      <c r="BB102" s="100">
        <v>9</v>
      </c>
      <c r="BC102" s="100">
        <v>17452.8</v>
      </c>
      <c r="BD102" s="100">
        <v>11</v>
      </c>
      <c r="BE102" s="100">
        <v>21331.199999999997</v>
      </c>
      <c r="BF102" s="100">
        <v>7</v>
      </c>
      <c r="BG102" s="100">
        <v>13574.399999999998</v>
      </c>
      <c r="BH102" s="100">
        <v>10</v>
      </c>
      <c r="BI102" s="100">
        <v>19392</v>
      </c>
      <c r="BJ102" s="100">
        <v>7</v>
      </c>
      <c r="BK102" s="100">
        <v>13574.399999999998</v>
      </c>
      <c r="BL102" s="100">
        <v>13</v>
      </c>
      <c r="BM102" s="100">
        <v>25209.599999999999</v>
      </c>
      <c r="BN102" s="100">
        <v>9</v>
      </c>
      <c r="BO102" s="100">
        <v>17452.8</v>
      </c>
      <c r="BP102" s="100">
        <v>11</v>
      </c>
      <c r="BQ102" s="100">
        <v>21331.199999999997</v>
      </c>
      <c r="BR102" s="100">
        <v>10</v>
      </c>
      <c r="BS102" s="100">
        <v>19392</v>
      </c>
      <c r="BT102" s="100">
        <v>9</v>
      </c>
      <c r="BU102" s="100">
        <v>17452.8</v>
      </c>
      <c r="BV102" s="100">
        <v>12</v>
      </c>
      <c r="BW102" s="100">
        <v>23270.399999999998</v>
      </c>
      <c r="BX102" s="100">
        <v>10</v>
      </c>
      <c r="BY102" s="100">
        <v>19392</v>
      </c>
      <c r="BZ102" s="100">
        <v>12</v>
      </c>
      <c r="CA102" s="100">
        <v>23270.399999999998</v>
      </c>
      <c r="CB102" s="100">
        <v>10</v>
      </c>
      <c r="CC102" s="100">
        <v>19392</v>
      </c>
      <c r="CD102" s="100">
        <v>11</v>
      </c>
      <c r="CE102" s="100">
        <v>21331.199999999997</v>
      </c>
      <c r="CF102" s="100">
        <v>8</v>
      </c>
      <c r="CG102" s="100">
        <v>15513.599999999999</v>
      </c>
      <c r="CH102" s="100">
        <v>11</v>
      </c>
      <c r="CI102" s="100">
        <v>21331.199999999997</v>
      </c>
      <c r="CJ102" s="100">
        <v>11</v>
      </c>
      <c r="CK102" s="100">
        <v>21331.199999999997</v>
      </c>
      <c r="CL102" s="100">
        <v>7</v>
      </c>
      <c r="CM102" s="100">
        <v>13574.399999999998</v>
      </c>
      <c r="CN102" s="100">
        <v>7</v>
      </c>
      <c r="CO102" s="100">
        <v>13574.399999999998</v>
      </c>
      <c r="CP102" s="100">
        <v>12</v>
      </c>
      <c r="CQ102" s="100">
        <v>23270.399999999998</v>
      </c>
      <c r="CR102" s="100">
        <v>11</v>
      </c>
      <c r="CS102" s="100">
        <v>21331.199999999997</v>
      </c>
      <c r="CT102" s="100">
        <v>9</v>
      </c>
      <c r="CU102" s="100">
        <v>17452.8</v>
      </c>
    </row>
    <row r="103" spans="2:99">
      <c r="C103" s="99" t="s">
        <v>269</v>
      </c>
      <c r="D103" s="100">
        <v>5.0429234338747095</v>
      </c>
      <c r="E103" s="100">
        <v>10227.048723897911</v>
      </c>
      <c r="F103" s="100">
        <v>13</v>
      </c>
      <c r="G103" s="100">
        <v>26364</v>
      </c>
      <c r="H103" s="100">
        <v>11</v>
      </c>
      <c r="I103" s="100">
        <v>22308</v>
      </c>
      <c r="J103" s="100">
        <v>8</v>
      </c>
      <c r="K103" s="100">
        <v>16224</v>
      </c>
      <c r="L103" s="100">
        <v>8</v>
      </c>
      <c r="M103" s="100">
        <v>16224</v>
      </c>
      <c r="N103" s="100">
        <v>7</v>
      </c>
      <c r="O103" s="100">
        <v>14196</v>
      </c>
      <c r="P103" s="100">
        <v>9</v>
      </c>
      <c r="Q103" s="100">
        <v>18252</v>
      </c>
      <c r="R103" s="100">
        <v>9</v>
      </c>
      <c r="S103" s="100">
        <v>18252</v>
      </c>
      <c r="T103" s="100">
        <v>8</v>
      </c>
      <c r="U103" s="100">
        <v>16224</v>
      </c>
      <c r="V103" s="100">
        <v>7</v>
      </c>
      <c r="W103" s="100">
        <v>14196</v>
      </c>
      <c r="X103" s="100">
        <v>12</v>
      </c>
      <c r="Y103" s="100">
        <v>24336</v>
      </c>
      <c r="Z103" s="100">
        <v>8</v>
      </c>
      <c r="AA103" s="100">
        <v>16224</v>
      </c>
      <c r="AB103" s="100">
        <v>12</v>
      </c>
      <c r="AC103" s="100">
        <v>24336</v>
      </c>
      <c r="AD103" s="100">
        <v>8</v>
      </c>
      <c r="AE103" s="100">
        <v>16224</v>
      </c>
      <c r="AF103" s="100">
        <v>10</v>
      </c>
      <c r="AG103" s="100">
        <v>20280</v>
      </c>
      <c r="AH103" s="100">
        <v>9</v>
      </c>
      <c r="AI103" s="100">
        <v>18252</v>
      </c>
      <c r="AJ103" s="100">
        <v>9</v>
      </c>
      <c r="AK103" s="100">
        <v>18252</v>
      </c>
      <c r="AL103" s="100">
        <v>8</v>
      </c>
      <c r="AM103" s="100">
        <v>16224</v>
      </c>
      <c r="AN103" s="100">
        <v>7</v>
      </c>
      <c r="AO103" s="100">
        <v>14196</v>
      </c>
      <c r="AP103" s="100">
        <v>8</v>
      </c>
      <c r="AQ103" s="100">
        <v>16224</v>
      </c>
      <c r="AR103" s="100">
        <v>7</v>
      </c>
      <c r="AS103" s="100">
        <v>14196</v>
      </c>
      <c r="AT103" s="100">
        <v>11</v>
      </c>
      <c r="AU103" s="100">
        <v>22308</v>
      </c>
      <c r="AV103" s="100">
        <v>12</v>
      </c>
      <c r="AW103" s="100">
        <v>24336</v>
      </c>
      <c r="AX103" s="100">
        <v>10</v>
      </c>
      <c r="AY103" s="100">
        <v>20280</v>
      </c>
      <c r="AZ103" s="100">
        <v>8</v>
      </c>
      <c r="BA103" s="100">
        <v>16224</v>
      </c>
      <c r="BB103" s="100">
        <v>9</v>
      </c>
      <c r="BC103" s="100">
        <v>18252</v>
      </c>
      <c r="BD103" s="100">
        <v>11</v>
      </c>
      <c r="BE103" s="100">
        <v>22308</v>
      </c>
      <c r="BF103" s="100">
        <v>8</v>
      </c>
      <c r="BG103" s="100">
        <v>16224</v>
      </c>
      <c r="BH103" s="100">
        <v>11</v>
      </c>
      <c r="BI103" s="100">
        <v>22308</v>
      </c>
      <c r="BJ103" s="100">
        <v>7</v>
      </c>
      <c r="BK103" s="100">
        <v>14196</v>
      </c>
      <c r="BL103" s="100">
        <v>14</v>
      </c>
      <c r="BM103" s="100">
        <v>28392</v>
      </c>
      <c r="BN103" s="100">
        <v>9</v>
      </c>
      <c r="BO103" s="100">
        <v>18252</v>
      </c>
      <c r="BP103" s="100">
        <v>13</v>
      </c>
      <c r="BQ103" s="100">
        <v>26364</v>
      </c>
      <c r="BR103" s="100">
        <v>10</v>
      </c>
      <c r="BS103" s="100">
        <v>20280</v>
      </c>
      <c r="BT103" s="100">
        <v>9</v>
      </c>
      <c r="BU103" s="100">
        <v>18252</v>
      </c>
      <c r="BV103" s="100">
        <v>13</v>
      </c>
      <c r="BW103" s="100">
        <v>26364</v>
      </c>
      <c r="BX103" s="100">
        <v>10</v>
      </c>
      <c r="BY103" s="100">
        <v>20280</v>
      </c>
      <c r="BZ103" s="100">
        <v>12</v>
      </c>
      <c r="CA103" s="100">
        <v>24336</v>
      </c>
      <c r="CB103" s="100">
        <v>9</v>
      </c>
      <c r="CC103" s="100">
        <v>18252</v>
      </c>
      <c r="CD103" s="100">
        <v>11</v>
      </c>
      <c r="CE103" s="100">
        <v>22308</v>
      </c>
      <c r="CF103" s="100">
        <v>7</v>
      </c>
      <c r="CG103" s="100">
        <v>14196</v>
      </c>
      <c r="CH103" s="100">
        <v>11</v>
      </c>
      <c r="CI103" s="100">
        <v>22308</v>
      </c>
      <c r="CJ103" s="100">
        <v>12</v>
      </c>
      <c r="CK103" s="100">
        <v>24336</v>
      </c>
      <c r="CL103" s="100">
        <v>7</v>
      </c>
      <c r="CM103" s="100">
        <v>14196</v>
      </c>
      <c r="CN103" s="100">
        <v>6</v>
      </c>
      <c r="CO103" s="100">
        <v>12168</v>
      </c>
      <c r="CP103" s="100">
        <v>11</v>
      </c>
      <c r="CQ103" s="100">
        <v>22308</v>
      </c>
      <c r="CR103" s="100">
        <v>11</v>
      </c>
      <c r="CS103" s="100">
        <v>22308</v>
      </c>
      <c r="CT103" s="100">
        <v>9</v>
      </c>
      <c r="CU103" s="100">
        <v>18252</v>
      </c>
    </row>
    <row r="104" spans="2:99">
      <c r="C104" s="99" t="s">
        <v>270</v>
      </c>
      <c r="D104" s="100">
        <v>4.4825986078886304</v>
      </c>
      <c r="E104" s="100">
        <v>9289.7373549883978</v>
      </c>
      <c r="F104" s="100">
        <v>13</v>
      </c>
      <c r="G104" s="100">
        <v>26941.200000000001</v>
      </c>
      <c r="H104" s="100">
        <v>11</v>
      </c>
      <c r="I104" s="100">
        <v>22796.400000000001</v>
      </c>
      <c r="J104" s="100">
        <v>8</v>
      </c>
      <c r="K104" s="100">
        <v>16579.2</v>
      </c>
      <c r="L104" s="100">
        <v>8</v>
      </c>
      <c r="M104" s="100">
        <v>16579.2</v>
      </c>
      <c r="N104" s="100">
        <v>7</v>
      </c>
      <c r="O104" s="100">
        <v>14506.800000000001</v>
      </c>
      <c r="P104" s="100">
        <v>9</v>
      </c>
      <c r="Q104" s="100">
        <v>18651.600000000002</v>
      </c>
      <c r="R104" s="100">
        <v>9</v>
      </c>
      <c r="S104" s="100">
        <v>18651.600000000002</v>
      </c>
      <c r="T104" s="100">
        <v>8</v>
      </c>
      <c r="U104" s="100">
        <v>16579.2</v>
      </c>
      <c r="V104" s="100">
        <v>7</v>
      </c>
      <c r="W104" s="100">
        <v>14506.800000000001</v>
      </c>
      <c r="X104" s="100">
        <v>11</v>
      </c>
      <c r="Y104" s="100">
        <v>22796.400000000001</v>
      </c>
      <c r="Z104" s="100">
        <v>7</v>
      </c>
      <c r="AA104" s="100">
        <v>14506.800000000001</v>
      </c>
      <c r="AB104" s="100">
        <v>12</v>
      </c>
      <c r="AC104" s="100">
        <v>24868.800000000003</v>
      </c>
      <c r="AD104" s="100">
        <v>8</v>
      </c>
      <c r="AE104" s="100">
        <v>16579.2</v>
      </c>
      <c r="AF104" s="100">
        <v>9</v>
      </c>
      <c r="AG104" s="100">
        <v>18651.600000000002</v>
      </c>
      <c r="AH104" s="100">
        <v>9</v>
      </c>
      <c r="AI104" s="100">
        <v>18651.600000000002</v>
      </c>
      <c r="AJ104" s="100">
        <v>9</v>
      </c>
      <c r="AK104" s="100">
        <v>18651.600000000002</v>
      </c>
      <c r="AL104" s="100">
        <v>8</v>
      </c>
      <c r="AM104" s="100">
        <v>16579.2</v>
      </c>
      <c r="AN104" s="100">
        <v>7</v>
      </c>
      <c r="AO104" s="100">
        <v>14506.800000000001</v>
      </c>
      <c r="AP104" s="100">
        <v>9</v>
      </c>
      <c r="AQ104" s="100">
        <v>18651.600000000002</v>
      </c>
      <c r="AR104" s="100">
        <v>7</v>
      </c>
      <c r="AS104" s="100">
        <v>14506.800000000001</v>
      </c>
      <c r="AT104" s="100">
        <v>12</v>
      </c>
      <c r="AU104" s="100">
        <v>24868.800000000003</v>
      </c>
      <c r="AV104" s="100">
        <v>11</v>
      </c>
      <c r="AW104" s="100">
        <v>22796.400000000001</v>
      </c>
      <c r="AX104" s="100">
        <v>9</v>
      </c>
      <c r="AY104" s="100">
        <v>18651.600000000002</v>
      </c>
      <c r="AZ104" s="100">
        <v>8</v>
      </c>
      <c r="BA104" s="100">
        <v>16579.2</v>
      </c>
      <c r="BB104" s="100">
        <v>8</v>
      </c>
      <c r="BC104" s="100">
        <v>16579.2</v>
      </c>
      <c r="BD104" s="100">
        <v>11</v>
      </c>
      <c r="BE104" s="100">
        <v>22796.400000000001</v>
      </c>
      <c r="BF104" s="100">
        <v>7</v>
      </c>
      <c r="BG104" s="100">
        <v>14506.800000000001</v>
      </c>
      <c r="BH104" s="100">
        <v>11</v>
      </c>
      <c r="BI104" s="100">
        <v>22796.400000000001</v>
      </c>
      <c r="BJ104" s="100">
        <v>8</v>
      </c>
      <c r="BK104" s="100">
        <v>16579.2</v>
      </c>
      <c r="BL104" s="100">
        <v>12</v>
      </c>
      <c r="BM104" s="100">
        <v>24868.800000000003</v>
      </c>
      <c r="BN104" s="100">
        <v>8</v>
      </c>
      <c r="BO104" s="100">
        <v>16579.2</v>
      </c>
      <c r="BP104" s="100">
        <v>13</v>
      </c>
      <c r="BQ104" s="100">
        <v>26941.200000000001</v>
      </c>
      <c r="BR104" s="100">
        <v>9</v>
      </c>
      <c r="BS104" s="100">
        <v>18651.600000000002</v>
      </c>
      <c r="BT104" s="100">
        <v>9</v>
      </c>
      <c r="BU104" s="100">
        <v>18651.600000000002</v>
      </c>
      <c r="BV104" s="100">
        <v>12</v>
      </c>
      <c r="BW104" s="100">
        <v>24868.800000000003</v>
      </c>
      <c r="BX104" s="100">
        <v>11</v>
      </c>
      <c r="BY104" s="100">
        <v>22796.400000000001</v>
      </c>
      <c r="BZ104" s="100">
        <v>13</v>
      </c>
      <c r="CA104" s="100">
        <v>26941.200000000001</v>
      </c>
      <c r="CB104" s="100">
        <v>11</v>
      </c>
      <c r="CC104" s="100">
        <v>22796.400000000001</v>
      </c>
      <c r="CD104" s="100">
        <v>10</v>
      </c>
      <c r="CE104" s="100">
        <v>20724</v>
      </c>
      <c r="CF104" s="100">
        <v>7</v>
      </c>
      <c r="CG104" s="100">
        <v>14506.800000000001</v>
      </c>
      <c r="CH104" s="100">
        <v>12</v>
      </c>
      <c r="CI104" s="100">
        <v>24868.800000000003</v>
      </c>
      <c r="CJ104" s="100">
        <v>10</v>
      </c>
      <c r="CK104" s="100">
        <v>20724</v>
      </c>
      <c r="CL104" s="100">
        <v>8</v>
      </c>
      <c r="CM104" s="100">
        <v>16579.2</v>
      </c>
      <c r="CN104" s="100">
        <v>7</v>
      </c>
      <c r="CO104" s="100">
        <v>14506.800000000001</v>
      </c>
      <c r="CP104" s="100">
        <v>10</v>
      </c>
      <c r="CQ104" s="100">
        <v>20724</v>
      </c>
      <c r="CR104" s="100">
        <v>12</v>
      </c>
      <c r="CS104" s="100">
        <v>24868.800000000003</v>
      </c>
      <c r="CT104" s="100">
        <v>9</v>
      </c>
      <c r="CU104" s="100">
        <v>18651.600000000002</v>
      </c>
    </row>
    <row r="105" spans="2:99">
      <c r="C105" s="99" t="s">
        <v>271</v>
      </c>
      <c r="D105" s="100">
        <v>4.4825986078886304</v>
      </c>
      <c r="E105" s="100">
        <v>8956.2320185614844</v>
      </c>
      <c r="F105" s="100">
        <v>12</v>
      </c>
      <c r="G105" s="100">
        <v>23976</v>
      </c>
      <c r="H105" s="100">
        <v>11</v>
      </c>
      <c r="I105" s="100">
        <v>21978</v>
      </c>
      <c r="J105" s="100">
        <v>8</v>
      </c>
      <c r="K105" s="100">
        <v>15984</v>
      </c>
      <c r="L105" s="100">
        <v>8</v>
      </c>
      <c r="M105" s="100">
        <v>15984</v>
      </c>
      <c r="N105" s="100">
        <v>8</v>
      </c>
      <c r="O105" s="100">
        <v>15984</v>
      </c>
      <c r="P105" s="100">
        <v>8</v>
      </c>
      <c r="Q105" s="100">
        <v>15984</v>
      </c>
      <c r="R105" s="100">
        <v>10</v>
      </c>
      <c r="S105" s="100">
        <v>19980</v>
      </c>
      <c r="T105" s="100">
        <v>9</v>
      </c>
      <c r="U105" s="100">
        <v>17982</v>
      </c>
      <c r="V105" s="100">
        <v>9</v>
      </c>
      <c r="W105" s="100">
        <v>17982</v>
      </c>
      <c r="X105" s="100">
        <v>11</v>
      </c>
      <c r="Y105" s="100">
        <v>21978</v>
      </c>
      <c r="Z105" s="100">
        <v>8</v>
      </c>
      <c r="AA105" s="100">
        <v>15984</v>
      </c>
      <c r="AB105" s="100">
        <v>14</v>
      </c>
      <c r="AC105" s="100">
        <v>27972</v>
      </c>
      <c r="AD105" s="100">
        <v>8</v>
      </c>
      <c r="AE105" s="100">
        <v>15984</v>
      </c>
      <c r="AF105" s="100">
        <v>10</v>
      </c>
      <c r="AG105" s="100">
        <v>19980</v>
      </c>
      <c r="AH105" s="100">
        <v>9</v>
      </c>
      <c r="AI105" s="100">
        <v>17982</v>
      </c>
      <c r="AJ105" s="100">
        <v>9</v>
      </c>
      <c r="AK105" s="100">
        <v>17982</v>
      </c>
      <c r="AL105" s="100">
        <v>8</v>
      </c>
      <c r="AM105" s="100">
        <v>15984</v>
      </c>
      <c r="AN105" s="100">
        <v>7</v>
      </c>
      <c r="AO105" s="100">
        <v>13986</v>
      </c>
      <c r="AP105" s="100">
        <v>9</v>
      </c>
      <c r="AQ105" s="100">
        <v>17982</v>
      </c>
      <c r="AR105" s="100">
        <v>7</v>
      </c>
      <c r="AS105" s="100">
        <v>13986</v>
      </c>
      <c r="AT105" s="100">
        <v>12</v>
      </c>
      <c r="AU105" s="100">
        <v>23976</v>
      </c>
      <c r="AV105" s="100">
        <v>11</v>
      </c>
      <c r="AW105" s="100">
        <v>21978</v>
      </c>
      <c r="AX105" s="100">
        <v>10</v>
      </c>
      <c r="AY105" s="100">
        <v>19980</v>
      </c>
      <c r="AZ105" s="100">
        <v>8</v>
      </c>
      <c r="BA105" s="100">
        <v>15984</v>
      </c>
      <c r="BB105" s="100">
        <v>8</v>
      </c>
      <c r="BC105" s="100">
        <v>15984</v>
      </c>
      <c r="BD105" s="100">
        <v>11</v>
      </c>
      <c r="BE105" s="100">
        <v>21978</v>
      </c>
      <c r="BF105" s="100">
        <v>6</v>
      </c>
      <c r="BG105" s="100">
        <v>11988</v>
      </c>
      <c r="BH105" s="100">
        <v>12</v>
      </c>
      <c r="BI105" s="100">
        <v>23976</v>
      </c>
      <c r="BJ105" s="100">
        <v>6</v>
      </c>
      <c r="BK105" s="100">
        <v>11988</v>
      </c>
      <c r="BL105" s="100">
        <v>13</v>
      </c>
      <c r="BM105" s="100">
        <v>25974</v>
      </c>
      <c r="BN105" s="100">
        <v>8</v>
      </c>
      <c r="BO105" s="100">
        <v>15984</v>
      </c>
      <c r="BP105" s="100">
        <v>12</v>
      </c>
      <c r="BQ105" s="100">
        <v>23976</v>
      </c>
      <c r="BR105" s="100">
        <v>9</v>
      </c>
      <c r="BS105" s="100">
        <v>17982</v>
      </c>
      <c r="BT105" s="100">
        <v>9</v>
      </c>
      <c r="BU105" s="100">
        <v>17982</v>
      </c>
      <c r="BV105" s="100">
        <v>13</v>
      </c>
      <c r="BW105" s="100">
        <v>25974</v>
      </c>
      <c r="BX105" s="100">
        <v>12</v>
      </c>
      <c r="BY105" s="100">
        <v>23976</v>
      </c>
      <c r="BZ105" s="100">
        <v>13</v>
      </c>
      <c r="CA105" s="100">
        <v>25974</v>
      </c>
      <c r="CB105" s="100">
        <v>9</v>
      </c>
      <c r="CC105" s="100">
        <v>17982</v>
      </c>
      <c r="CD105" s="100">
        <v>11</v>
      </c>
      <c r="CE105" s="100">
        <v>21978</v>
      </c>
      <c r="CF105" s="100">
        <v>7</v>
      </c>
      <c r="CG105" s="100">
        <v>13986</v>
      </c>
      <c r="CH105" s="100">
        <v>12</v>
      </c>
      <c r="CI105" s="100">
        <v>23976</v>
      </c>
      <c r="CJ105" s="100">
        <v>12</v>
      </c>
      <c r="CK105" s="100">
        <v>23976</v>
      </c>
      <c r="CL105" s="100">
        <v>8</v>
      </c>
      <c r="CM105" s="100">
        <v>15984</v>
      </c>
      <c r="CN105" s="100">
        <v>7</v>
      </c>
      <c r="CO105" s="100">
        <v>13986</v>
      </c>
      <c r="CP105" s="100">
        <v>11</v>
      </c>
      <c r="CQ105" s="100">
        <v>21978</v>
      </c>
      <c r="CR105" s="100">
        <v>12</v>
      </c>
      <c r="CS105" s="100">
        <v>23976</v>
      </c>
      <c r="CT105" s="100">
        <v>9</v>
      </c>
      <c r="CU105" s="100">
        <v>17982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331</v>
      </c>
      <c r="E109" s="100">
        <f>SUM(L$6:L$19)+SUM(N$6:N$19)+SUM(P$6:P$19)+SUM(R$6:R$19)</f>
        <v>125.31907888925485</v>
      </c>
      <c r="F109" s="100">
        <f>SUM(T$6:T$19)+SUM(V$6:V$19)+SUM(X$6:X$19)+SUM(Z$6:Z$19)</f>
        <v>64.22079611603219</v>
      </c>
      <c r="G109" s="100">
        <f>SUM(AB$6:AB$19)+SUM(AD$6:AD$19)+SUM(AF$6:AF$19)+SUM(AH$6:AH$19)</f>
        <v>86.254482742620837</v>
      </c>
      <c r="H109" s="100">
        <f>SUM(AJ$6:AJ$19)+SUM(AL$6:AL$19)+SUM(AN$6:AN$19)+SUM(AP$6:AP$19)</f>
        <v>60.845665248060897</v>
      </c>
      <c r="I109" s="100">
        <f>SUM(AR$6:AR$19)+SUM(AT$6:AT$19)+SUM(AV$6:AV$19)+SUM(AX$6:AX$19)</f>
        <v>70.007695612818821</v>
      </c>
      <c r="J109" s="100">
        <f>SUM(AZ$6:AZ$19)+SUM(BB$6:BB$19)+SUM(BD$6:BD$19)+SUM(BF$6:BF$19)</f>
        <v>73.254298998459944</v>
      </c>
      <c r="K109" s="100">
        <f>SUM(BH$6:BH$19)+SUM(BJ$6:BJ$19)+SUM(BL$6:BL$19)+SUM(BN$6:BN$19)</f>
        <v>65.346744673064904</v>
      </c>
      <c r="L109" s="100">
        <f>SUM(BP$6:BP$19)+SUM(BR$6:BR$19)+SUM(BT$6:BT$19)+SUM(BV$6:BV$19)</f>
        <v>69.570032027832227</v>
      </c>
      <c r="M109" s="100">
        <f>SUM(BX$6:BX$19)+SUM(BZ$6:BZ$19)+SUM(CB$6:CB$19)+SUM(CD$6:CD$19)</f>
        <v>90.852282607424513</v>
      </c>
      <c r="N109" s="100">
        <f>SUM(CF$6:CF$19)+SUM(CH$6:CH$19)+SUM(CJ$6:CJ$19)+SUM(CL$6:CL$19)</f>
        <v>94.227558909420992</v>
      </c>
      <c r="O109" s="100">
        <f>SUM(CN$6:CN$19)+SUM(CP$6:CP$19)+SUM(CR$6:CR$19)+SUM(CT$6:CT$19)</f>
        <v>79.991699762414754</v>
      </c>
    </row>
    <row r="110" spans="2:99">
      <c r="C110" s="99" t="s">
        <v>127</v>
      </c>
      <c r="D110" s="100">
        <f>SUM(D$20:D$36)+SUM(F$20:F$36)+SUM(H$20:H$36)+SUM(J$20:J$36)</f>
        <v>844</v>
      </c>
      <c r="E110" s="100">
        <f>SUM(L$20:L$36)+SUM(N$20:N$36)+SUM(P$20:P$36)+SUM(R$20:R$36)</f>
        <v>358.40484987842996</v>
      </c>
      <c r="F110" s="100">
        <f>SUM(T$20:T$36)+SUM(V$20:V$36)+SUM(X$20:X$36)+SUM(Z$20:Z$36)</f>
        <v>185.09705502143757</v>
      </c>
      <c r="G110" s="100">
        <f>SUM(AB$20:AB$36)+SUM(AD$20:AD$36)+SUM(AF$20:AF$36)+SUM(AH$20:AH$36)</f>
        <v>175.62122869454259</v>
      </c>
      <c r="H110" s="100">
        <f>SUM(AJ$20:AJ$36)+SUM(AL$20:AL$36)+SUM(AN$20:AN$36)+SUM(AP$20:AP$36)</f>
        <v>119.89110877391401</v>
      </c>
      <c r="I110" s="100">
        <f>SUM(AR$20:AR$36)+SUM(AT$20:AT$36)+SUM(AV$20:AV$36)+SUM(AX$20:AX$36)</f>
        <v>158.0558697219945</v>
      </c>
      <c r="J110" s="100">
        <f>SUM(AZ$20:AZ$36)+SUM(BB$20:BB$36)+SUM(BD$20:BD$36)+SUM(BF$20:BF$36)</f>
        <v>175.09281535164925</v>
      </c>
      <c r="K110" s="100">
        <f>SUM(BH$20:BH$36)+SUM(BJ$20:BJ$36)+SUM(BL$20:BL$36)+SUM(BN$20:BN$36)</f>
        <v>195.18883568485342</v>
      </c>
      <c r="L110" s="100">
        <f>SUM(BP$20:BP$36)+SUM(BR$20:BR$36)+SUM(BT$20:BT$36)+SUM(BV$20:BV$36)</f>
        <v>188.2650972266384</v>
      </c>
      <c r="M110" s="100">
        <f>SUM(BX$20:BX$36)+SUM(BZ$20:BZ$36)+SUM(CB$20:CB$36)+SUM(CD$20:CD$36)</f>
        <v>173.33211737725503</v>
      </c>
      <c r="N110" s="100">
        <f>SUM(CF$20:CF$36)+SUM(CH$20:CH$36)+SUM(CJ$20:CJ$36)+SUM(CL$20:CL$36)</f>
        <v>176.88103296601295</v>
      </c>
      <c r="O110" s="100">
        <f>SUM(CN$20:CN$36)+SUM(CP$20:CP$36)+SUM(CR$20:CR$36)+SUM(CT$20:CT$36)</f>
        <v>201.48998529599004</v>
      </c>
    </row>
    <row r="111" spans="2:99">
      <c r="C111" s="99" t="s">
        <v>128</v>
      </c>
      <c r="D111" s="100">
        <f>SUM(D$37:D$48)+SUM(F$37:F$48)+SUM(H$37:H$48)+SUM(J$37:J$48)</f>
        <v>669</v>
      </c>
      <c r="E111" s="100">
        <f>SUM(L$37:L$48)+SUM(N$37:N$48)+SUM(P$37:P$48)+SUM(R$37:R$48)</f>
        <v>283.52205363250698</v>
      </c>
      <c r="F111" s="100">
        <f>SUM(T$37:T$48)+SUM(V$37:V$48)+SUM(X$37:X$48)+SUM(Z$37:Z$48)</f>
        <v>142.1791671769758</v>
      </c>
      <c r="G111" s="100">
        <f>SUM(AB$37:AB$48)+SUM(AD$37:AD$48)+SUM(AF$37:AF$48)+SUM(AH$37:AH$48)</f>
        <v>120.35637858859964</v>
      </c>
      <c r="H111" s="100">
        <f>SUM(AJ$37:AJ$48)+SUM(AL$37:AL$48)+SUM(AN$37:AN$48)+SUM(AP$37:AP$48)</f>
        <v>88.978375463506268</v>
      </c>
      <c r="I111" s="100">
        <f>SUM(AR$37:AR$48)+SUM(AT$37:AT$48)+SUM(AV$37:AV$48)+SUM(AX$37:AX$48)</f>
        <v>155.5004863401258</v>
      </c>
      <c r="J111" s="100">
        <f>SUM(AZ$37:AZ$48)+SUM(BB$37:BB$48)+SUM(BD$37:BD$48)+SUM(BF$37:BF$48)</f>
        <v>139.76186235992941</v>
      </c>
      <c r="K111" s="100">
        <f>SUM(BH$37:BH$48)+SUM(BJ$37:BJ$48)+SUM(BL$37:BL$48)+SUM(BN$37:BN$48)</f>
        <v>110.66200905144619</v>
      </c>
      <c r="L111" s="100">
        <f>SUM(BP$37:BP$48)+SUM(BR$37:BR$48)+SUM(BT$37:BT$48)+SUM(BV$37:BV$48)</f>
        <v>156.25321490632547</v>
      </c>
      <c r="M111" s="100">
        <f>SUM(BX$37:BX$48)+SUM(BZ$37:BZ$48)+SUM(CB$37:CB$48)+SUM(CD$37:CD$48)</f>
        <v>139.27612207147575</v>
      </c>
      <c r="N111" s="100">
        <f>SUM(CF$37:CF$48)+SUM(CH$37:CH$48)+SUM(CJ$37:CJ$48)+SUM(CL$37:CL$48)</f>
        <v>126.3773134108153</v>
      </c>
      <c r="O111" s="100">
        <f>SUM(CN$37:CN$48)+SUM(CP$37:CP$48)+SUM(CR$37:CR$48)+SUM(CT$37:CT$48)</f>
        <v>111.00244572785374</v>
      </c>
    </row>
    <row r="112" spans="2:99">
      <c r="C112" s="99" t="s">
        <v>129</v>
      </c>
      <c r="D112" s="100">
        <f>SUM(D$49:D$70)+SUM(F$49:F$70)+SUM(H$49:H$70)+SUM(J$49:J$70)</f>
        <v>819.12877030162417</v>
      </c>
      <c r="E112" s="100">
        <f>SUM(L$49:L$70)+SUM(N$49:N$70)+SUM(P$49:P$70)+SUM(R$49:R$70)</f>
        <v>428.19017462428201</v>
      </c>
      <c r="F112" s="100">
        <f>SUM(T$49:T$70)+SUM(V$49:V$70)+SUM(X$49:X$70)+SUM(Z$49:Z$70)</f>
        <v>253.42458433326607</v>
      </c>
      <c r="G112" s="100">
        <f>SUM(AB$49:AB$70)+SUM(AD$49:AD$70)+SUM(AF$49:AF$70)+SUM(AH$49:AH$70)</f>
        <v>261.68951262194855</v>
      </c>
      <c r="H112" s="100">
        <f>SUM(AJ$49:AJ$70)+SUM(AL$49:AL$70)+SUM(AN$49:AN$70)+SUM(AP$49:AP$70)</f>
        <v>259.97605250030261</v>
      </c>
      <c r="I112" s="100">
        <f>SUM(AR$49:AR$70)+SUM(AT$49:AT$70)+SUM(AV$49:AV$70)+SUM(AX$49:AX$70)</f>
        <v>264.35755097277246</v>
      </c>
      <c r="J112" s="100">
        <f>SUM(AZ$49:AZ$70)+SUM(BB$49:BB$70)+SUM(BD$49:BD$70)+SUM(BF$49:BF$70)</f>
        <v>255.81262593767315</v>
      </c>
      <c r="K112" s="100">
        <f>SUM(BH$49:BH$70)+SUM(BJ$49:BJ$70)+SUM(BL$49:BL$70)+SUM(BN$49:BN$70)</f>
        <v>281.72401323834708</v>
      </c>
      <c r="L112" s="100">
        <f>SUM(BP$49:BP$70)+SUM(BR$49:BR$70)+SUM(BT$49:BT$70)+SUM(BV$49:BV$70)</f>
        <v>238.83325848691555</v>
      </c>
      <c r="M112" s="100">
        <f>SUM(BX$49:BX$70)+SUM(BZ$49:BZ$70)+SUM(CB$49:CB$70)+SUM(CD$49:CD$70)</f>
        <v>243.46108059155634</v>
      </c>
      <c r="N112" s="100">
        <f>SUM(CF$49:CF$70)+SUM(CH$49:CH$70)+SUM(CJ$49:CJ$70)+SUM(CL$49:CL$70)</f>
        <v>240.43569736146236</v>
      </c>
      <c r="O112" s="100">
        <f>SUM(CN$49:CN$70)+SUM(CP$49:CP$70)+SUM(CR$49:CR$70)+SUM(CT$49:CT$70)</f>
        <v>258.43747186145305</v>
      </c>
    </row>
    <row r="113" spans="2:15">
      <c r="C113" s="99" t="s">
        <v>130</v>
      </c>
      <c r="D113" s="100">
        <f>SUM(D$71:D$86)+SUM(F$71:F$86)+SUM(H$71:H$86)+SUM(J$71:J$86)</f>
        <v>700.27146171693732</v>
      </c>
      <c r="E113" s="100">
        <f>SUM(L$71:L$86)+SUM(N$71:N$86)+SUM(P$71:P$86)+SUM(R$71:R$86)</f>
        <v>904</v>
      </c>
      <c r="F113" s="100">
        <f>SUM(T$71:T$86)+SUM(V$71:V$86)+SUM(X$71:X$86)+SUM(Z$71:Z$86)</f>
        <v>892</v>
      </c>
      <c r="G113" s="100">
        <f>SUM(AB$71:AB$86)+SUM(AD$71:AD$86)+SUM(AF$71:AF$86)+SUM(AH$71:AH$86)</f>
        <v>1067</v>
      </c>
      <c r="H113" s="100">
        <f>SUM(AJ$71:AJ$86)+SUM(AL$71:AL$86)+SUM(AN$71:AN$86)+SUM(AP$71:AP$86)</f>
        <v>1265</v>
      </c>
      <c r="I113" s="100">
        <f>SUM(AR$71:AR$86)+SUM(AT$71:AT$86)+SUM(AV$71:AV$86)+SUM(AX$71:AX$86)</f>
        <v>1106</v>
      </c>
      <c r="J113" s="100">
        <f>SUM(AZ$71:AZ$86)+SUM(BB$71:BB$86)+SUM(BD$71:BD$86)+SUM(BF$71:BF$86)</f>
        <v>981</v>
      </c>
      <c r="K113" s="100">
        <f>SUM(BH$71:BH$86)+SUM(BJ$71:BJ$86)+SUM(BL$71:BL$86)+SUM(BN$71:BN$86)</f>
        <v>1126</v>
      </c>
      <c r="L113" s="100">
        <f>SUM(BP$71:BP$86)+SUM(BR$71:BR$86)+SUM(BT$71:BT$86)+SUM(BV$71:BV$86)</f>
        <v>1152</v>
      </c>
      <c r="M113" s="100">
        <f>SUM(BX$71:BX$86)+SUM(BZ$71:BZ$86)+SUM(CB$71:CB$86)+SUM(CD$71:CD$86)</f>
        <v>1114</v>
      </c>
      <c r="N113" s="100">
        <f>SUM(CF$71:CF$86)+SUM(CH$71:CH$86)+SUM(CJ$71:CJ$86)+SUM(CL$71:CL$86)</f>
        <v>1078</v>
      </c>
      <c r="O113" s="100">
        <f>SUM(CN$71:CN$86)+SUM(CP$71:CP$86)+SUM(CR$71:CR$86)+SUM(CT$71:CT$86)</f>
        <v>1416</v>
      </c>
    </row>
    <row r="114" spans="2:15">
      <c r="C114" s="99" t="s">
        <v>131</v>
      </c>
      <c r="D114" s="100">
        <f>SUM(D$87:D$94)+SUM(F$87:F$94)+SUM(H$87:H$94)+SUM(J$87:J$94)</f>
        <v>298.30858468677491</v>
      </c>
      <c r="E114" s="100">
        <f>SUM(L$87:L$94)+SUM(N$87:N$94)+SUM(P$87:P$94)+SUM(R$87:R$94)</f>
        <v>306</v>
      </c>
      <c r="F114" s="100">
        <f>SUM(T$87:T$94)+SUM(V$87:V$94)+SUM(X$87:X$94)+SUM(Z$87:Z$94)</f>
        <v>297</v>
      </c>
      <c r="G114" s="100">
        <f>SUM(AB$87:AB$94)+SUM(AD$87:AD$94)+SUM(AF$87:AF$94)+SUM(AH$87:AH$94)</f>
        <v>274</v>
      </c>
      <c r="H114" s="100">
        <f>SUM(AJ$87:AJ$94)+SUM(AL$87:AL$94)+SUM(AN$87:AN$94)+SUM(AP$87:AP$94)</f>
        <v>362</v>
      </c>
      <c r="I114" s="100">
        <f>SUM(AR$87:AR$94)+SUM(AT$87:AT$94)+SUM(AV$87:AV$94)+SUM(AX$87:AX$94)</f>
        <v>289</v>
      </c>
      <c r="J114" s="100">
        <f>SUM(AZ$87:AZ$94)+SUM(BB$87:BB$94)+SUM(BD$87:BD$94)+SUM(BF$87:BF$94)</f>
        <v>360</v>
      </c>
      <c r="K114" s="100">
        <f>SUM(BH$87:BH$94)+SUM(BJ$87:BJ$94)+SUM(BL$87:BL$94)+SUM(BN$87:BN$94)</f>
        <v>297</v>
      </c>
      <c r="L114" s="100">
        <f>SUM(BP$87:BP$94)+SUM(BR$87:BR$94)+SUM(BT$87:BT$94)+SUM(BV$87:BV$94)</f>
        <v>367</v>
      </c>
      <c r="M114" s="100">
        <f>SUM(BX$87:BX$94)+SUM(BZ$87:BZ$94)+SUM(CB$87:CB$94)+SUM(CD$87:CD$94)</f>
        <v>385</v>
      </c>
      <c r="N114" s="100">
        <f>SUM(CF$87:CF$94)+SUM(CH$87:CH$94)+SUM(CJ$87:CJ$94)+SUM(CL$87:CL$94)</f>
        <v>403</v>
      </c>
      <c r="O114" s="100">
        <f>SUM(CN$87:CN$94)+SUM(CP$87:CP$94)+SUM(CR$87:CR$94)+SUM(CT$87:CT$94)</f>
        <v>425</v>
      </c>
    </row>
    <row r="115" spans="2:15">
      <c r="C115" s="99" t="s">
        <v>132</v>
      </c>
      <c r="D115" s="100">
        <f>SUM(D$95:D$105)+SUM(F$95:F$105)+SUM(H$95:H$105)+SUM(J$95:J$105)</f>
        <v>402.7911832946636</v>
      </c>
      <c r="E115" s="100">
        <f>SUM(L$95:L$105)+SUM(N$95:N$105)+SUM(P$95:P$105)+SUM(R$95:R$105)</f>
        <v>371</v>
      </c>
      <c r="F115" s="100">
        <f>SUM(T$95:T$105)+SUM(V$95:V$105)+SUM(X$95:X$105)+SUM(Z$95:Z$105)</f>
        <v>388</v>
      </c>
      <c r="G115" s="100">
        <f>SUM(AB$95:AB$105)+SUM(AD$95:AD$105)+SUM(AF$95:AF$105)+SUM(AH$95:AH$105)</f>
        <v>424</v>
      </c>
      <c r="H115" s="100">
        <f>SUM(AJ$95:AJ$105)+SUM(AL$95:AL$105)+SUM(AN$95:AN$105)+SUM(AP$95:AP$105)</f>
        <v>364</v>
      </c>
      <c r="I115" s="100">
        <f>SUM(AR$95:AR$105)+SUM(AT$95:AT$105)+SUM(AV$95:AV$105)+SUM(AX$95:AX$105)</f>
        <v>438</v>
      </c>
      <c r="J115" s="100">
        <f>SUM(AZ$95:AZ$105)+SUM(BB$95:BB$105)+SUM(BD$95:BD$105)+SUM(BF$95:BF$105)</f>
        <v>385</v>
      </c>
      <c r="K115" s="100">
        <f>SUM(BH$95:BH$105)+SUM(BJ$95:BJ$105)+SUM(BL$95:BL$105)+SUM(BN$95:BN$105)</f>
        <v>443</v>
      </c>
      <c r="L115" s="100">
        <f>SUM(BP$95:BP$105)+SUM(BR$95:BR$105)+SUM(BT$95:BT$105)+SUM(BV$95:BV$105)</f>
        <v>481</v>
      </c>
      <c r="M115" s="100">
        <f>SUM(BX$95:BX$105)+SUM(BZ$95:BZ$105)+SUM(CB$95:CB$105)+SUM(CD$95:CD$105)</f>
        <v>482</v>
      </c>
      <c r="N115" s="100">
        <f>SUM(CF$95:CF$105)+SUM(CH$95:CH$105)+SUM(CJ$95:CJ$105)+SUM(CL$95:CL$105)</f>
        <v>422</v>
      </c>
      <c r="O115" s="100">
        <f>SUM(CN$95:CN$105)+SUM(CP$95:CP$105)+SUM(CR$95:CR$105)+SUM(CT$95:CT$105)</f>
        <v>427</v>
      </c>
    </row>
    <row r="116" spans="2:15">
      <c r="C116" s="99" t="s">
        <v>278</v>
      </c>
      <c r="D116" s="100">
        <f t="shared" ref="D116:O116" si="0">SUM(D$109:D$115)</f>
        <v>4064.5</v>
      </c>
      <c r="E116" s="100">
        <f t="shared" si="0"/>
        <v>2776.4361570244737</v>
      </c>
      <c r="F116" s="100">
        <f t="shared" si="0"/>
        <v>2221.9216026477116</v>
      </c>
      <c r="G116" s="100">
        <f t="shared" si="0"/>
        <v>2408.9216026477116</v>
      </c>
      <c r="H116" s="100">
        <f t="shared" si="0"/>
        <v>2520.6912019857837</v>
      </c>
      <c r="I116" s="100">
        <f t="shared" si="0"/>
        <v>2480.9216026477116</v>
      </c>
      <c r="J116" s="100">
        <f t="shared" si="0"/>
        <v>2369.9216026477116</v>
      </c>
      <c r="K116" s="100">
        <f t="shared" si="0"/>
        <v>2518.9216026477116</v>
      </c>
      <c r="L116" s="100">
        <f t="shared" si="0"/>
        <v>2652.9216026477116</v>
      </c>
      <c r="M116" s="100">
        <f t="shared" si="0"/>
        <v>2627.9216026477116</v>
      </c>
      <c r="N116" s="100">
        <f t="shared" si="0"/>
        <v>2540.9216026477116</v>
      </c>
      <c r="O116" s="100">
        <f t="shared" si="0"/>
        <v>2918.9216026477116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D109*pricing!D15*2000</f>
        <v>2614900</v>
      </c>
      <c r="E120" s="100">
        <f>E109*pricing!E15*2000</f>
        <v>990020.72322511347</v>
      </c>
      <c r="F120" s="100">
        <f>F109*pricing!F15*2000</f>
        <v>507344.28931665432</v>
      </c>
      <c r="G120" s="100">
        <f>G109*pricing!G15*2000</f>
        <v>681410.41366670467</v>
      </c>
      <c r="H120" s="100">
        <f>H109*pricing!H15*2000</f>
        <v>480680.7554596811</v>
      </c>
      <c r="I120" s="100">
        <f>I109*pricing!I15*2000</f>
        <v>553060.79534126865</v>
      </c>
      <c r="J120" s="100">
        <f>J109*pricing!J15*2000</f>
        <v>578708.96208783356</v>
      </c>
      <c r="K120" s="100">
        <f>K109*pricing!K15*2000</f>
        <v>516239.28291721281</v>
      </c>
      <c r="L120" s="100">
        <f>L109*pricing!L15*2000</f>
        <v>549603.25301987457</v>
      </c>
      <c r="M120" s="100">
        <f>M109*pricing!M15*2000</f>
        <v>717733.03259865369</v>
      </c>
      <c r="N120" s="100">
        <f>N109*pricing!N15*2000</f>
        <v>744397.71538442583</v>
      </c>
      <c r="O120" s="100">
        <f>O109*pricing!O15*2000</f>
        <v>631934.42812307656</v>
      </c>
    </row>
    <row r="121" spans="2:15">
      <c r="C121" s="99" t="s">
        <v>127</v>
      </c>
      <c r="D121" s="100">
        <f>D110*pricing!D16*2000</f>
        <v>6471437.2647425318</v>
      </c>
      <c r="E121" s="100">
        <f>E110*pricing!E16*2000</f>
        <v>2748097.7504356923</v>
      </c>
      <c r="F121" s="100">
        <f>F110*pricing!F16*2000</f>
        <v>1419246.4211609359</v>
      </c>
      <c r="G121" s="100">
        <f>G110*pricing!G16*2000</f>
        <v>1346589.7675992101</v>
      </c>
      <c r="H121" s="100">
        <f>H110*pricing!H16*2000</f>
        <v>919274.63155308936</v>
      </c>
      <c r="I121" s="100">
        <f>I110*pricing!I16*2000</f>
        <v>1211905.9777609075</v>
      </c>
      <c r="J121" s="100">
        <f>J110*pricing!J16*2000</f>
        <v>1342538.11617932</v>
      </c>
      <c r="K121" s="100">
        <f>K110*pricing!K16*2000</f>
        <v>1496625.9536879943</v>
      </c>
      <c r="L121" s="100">
        <f>L110*pricing!L16*2000</f>
        <v>1443537.6372545538</v>
      </c>
      <c r="M121" s="100">
        <f>M110*pricing!M16*2000</f>
        <v>1329037.8241373159</v>
      </c>
      <c r="N121" s="100">
        <f>N110*pricing!N16*2000</f>
        <v>1356249.4172540382</v>
      </c>
      <c r="O121" s="100">
        <f>O110*pricing!O16*2000</f>
        <v>1544940.5205176477</v>
      </c>
    </row>
    <row r="122" spans="2:15">
      <c r="C122" s="99" t="s">
        <v>128</v>
      </c>
      <c r="D122" s="100">
        <f>D111*pricing!D17*2000</f>
        <v>4017024.5193680804</v>
      </c>
      <c r="E122" s="100">
        <f>E111*pricing!E17*2000</f>
        <v>1702414.1124415135</v>
      </c>
      <c r="F122" s="100">
        <f>F111*pricing!F17*2000</f>
        <v>853717.78877914068</v>
      </c>
      <c r="G122" s="100">
        <f>G111*pricing!G17*2000</f>
        <v>722682.39738826931</v>
      </c>
      <c r="H122" s="100">
        <f>H111*pricing!H17*2000</f>
        <v>534272.52007540187</v>
      </c>
      <c r="I122" s="100">
        <f>I111*pricing!I17*2000</f>
        <v>933705.92885193811</v>
      </c>
      <c r="J122" s="100">
        <f>J111*pricing!J17*2000</f>
        <v>839203.03134885384</v>
      </c>
      <c r="K122" s="100">
        <f>K111*pricing!K17*2000</f>
        <v>664472.35235006246</v>
      </c>
      <c r="L122" s="100">
        <f>L111*pricing!L17*2000</f>
        <v>938225.70330164337</v>
      </c>
      <c r="M122" s="100">
        <f>M111*pricing!M17*2000</f>
        <v>836286.39360780269</v>
      </c>
      <c r="N122" s="100">
        <f>N111*pricing!N17*2000</f>
        <v>758835.22670121025</v>
      </c>
      <c r="O122" s="100">
        <f>O111*pricing!O17*2000</f>
        <v>666516.51150764292</v>
      </c>
    </row>
    <row r="123" spans="2:15">
      <c r="C123" s="99" t="s">
        <v>129</v>
      </c>
      <c r="D123" s="100">
        <f>D112*pricing!D18*2000</f>
        <v>5101747.1823295224</v>
      </c>
      <c r="E123" s="100">
        <f>E112*pricing!E18*2000</f>
        <v>2666879.8558817822</v>
      </c>
      <c r="F123" s="100">
        <f>F112*pricing!F18*2000</f>
        <v>1578394.2719765401</v>
      </c>
      <c r="G123" s="100">
        <f>G112*pricing!G18*2000</f>
        <v>1629870.3965343614</v>
      </c>
      <c r="H123" s="100">
        <f>H112*pricing!H18*2000</f>
        <v>1619198.5209214194</v>
      </c>
      <c r="I123" s="100">
        <f>I112*pricing!I18*2000</f>
        <v>1646487.6338139784</v>
      </c>
      <c r="J123" s="100">
        <f>J112*pricing!J18*2000</f>
        <v>1593267.616642585</v>
      </c>
      <c r="K123" s="100">
        <f>K112*pricing!K18*2000</f>
        <v>1754650.4809055326</v>
      </c>
      <c r="L123" s="100">
        <f>L112*pricing!L18*2000</f>
        <v>1487515.6968098304</v>
      </c>
      <c r="M123" s="100">
        <f>M112*pricing!M18*2000</f>
        <v>1516338.97739608</v>
      </c>
      <c r="N123" s="100">
        <f>N112*pricing!N18*2000</f>
        <v>1497496.1031994927</v>
      </c>
      <c r="O123" s="100">
        <f>O112*pricing!O18*2000</f>
        <v>1609615.8402445493</v>
      </c>
    </row>
    <row r="124" spans="2:15">
      <c r="C124" s="99" t="s">
        <v>130</v>
      </c>
      <c r="D124" s="100">
        <f>D113*pricing!D19*2000</f>
        <v>3922710.6811680007</v>
      </c>
      <c r="E124" s="100">
        <f>E113*pricing!E19*2000</f>
        <v>5063936.8439796334</v>
      </c>
      <c r="F124" s="100">
        <f>F113*pricing!F19*2000</f>
        <v>4996716.4433958335</v>
      </c>
      <c r="G124" s="100">
        <f>G113*pricing!G19*2000</f>
        <v>5977013.9519095896</v>
      </c>
      <c r="H124" s="100">
        <f>H113*pricing!H19*2000</f>
        <v>7086150.5615422968</v>
      </c>
      <c r="I124" s="100">
        <f>I113*pricing!I19*2000</f>
        <v>6195480.2538069403</v>
      </c>
      <c r="J124" s="100">
        <f>J113*pricing!J19*2000</f>
        <v>5495267.747725687</v>
      </c>
      <c r="K124" s="100">
        <f>K113*pricing!K19*2000</f>
        <v>6307514.2547799414</v>
      </c>
      <c r="L124" s="100">
        <f>L113*pricing!L19*2000</f>
        <v>6453158.4560448425</v>
      </c>
      <c r="M124" s="100">
        <f>M113*pricing!M19*2000</f>
        <v>6240293.8541961415</v>
      </c>
      <c r="N124" s="100">
        <f>N113*pricing!N19*2000</f>
        <v>6038632.6524447398</v>
      </c>
      <c r="O124" s="100">
        <f>O113*pricing!O19*2000</f>
        <v>7932007.2688884521</v>
      </c>
    </row>
    <row r="125" spans="2:15">
      <c r="C125" s="99" t="s">
        <v>131</v>
      </c>
      <c r="D125" s="100">
        <f>D114*pricing!D20*2000</f>
        <v>1745105.220417633</v>
      </c>
      <c r="E125" s="100">
        <f>E114*pricing!E20*2000</f>
        <v>1790100</v>
      </c>
      <c r="F125" s="100">
        <f>F114*pricing!F20*2000</f>
        <v>1737449.9999999998</v>
      </c>
      <c r="G125" s="100">
        <f>G114*pricing!G20*2000</f>
        <v>1602899.9999999998</v>
      </c>
      <c r="H125" s="100">
        <f>H114*pricing!H20*2000</f>
        <v>2117700</v>
      </c>
      <c r="I125" s="100">
        <f>I114*pricing!I20*2000</f>
        <v>1690649.9999999998</v>
      </c>
      <c r="J125" s="100">
        <f>J114*pricing!J20*2000</f>
        <v>2106000</v>
      </c>
      <c r="K125" s="100">
        <f>K114*pricing!K20*2000</f>
        <v>1737449.9999999998</v>
      </c>
      <c r="L125" s="100">
        <f>L114*pricing!L20*2000</f>
        <v>2146950</v>
      </c>
      <c r="M125" s="100">
        <f>M114*pricing!M20*2000</f>
        <v>2252250</v>
      </c>
      <c r="N125" s="100">
        <f>N114*pricing!N20*2000</f>
        <v>2357549.9999999995</v>
      </c>
      <c r="O125" s="100">
        <f>O114*pricing!O20*2000</f>
        <v>2486250</v>
      </c>
    </row>
    <row r="126" spans="2:15">
      <c r="C126" s="99" t="s">
        <v>132</v>
      </c>
      <c r="D126" s="100">
        <f>D115*pricing!D21*2000</f>
        <v>2725600.1031322745</v>
      </c>
      <c r="E126" s="100">
        <f>E115*pricing!E21*2000</f>
        <v>2510476.0982872057</v>
      </c>
      <c r="F126" s="100">
        <f>F115*pricing!F21*2000</f>
        <v>2625511.3912006356</v>
      </c>
      <c r="G126" s="100">
        <f>G115*pricing!G21*2000</f>
        <v>2869115.5408996637</v>
      </c>
      <c r="H126" s="100">
        <f>H115*pricing!H21*2000</f>
        <v>2463108.6247346168</v>
      </c>
      <c r="I126" s="100">
        <f>I115*pricing!I21*2000</f>
        <v>2963850.4880048414</v>
      </c>
      <c r="J126" s="100">
        <f>J115*pricing!J21*2000</f>
        <v>2605211.0453923834</v>
      </c>
      <c r="K126" s="100">
        <f>K115*pricing!K21*2000</f>
        <v>2997684.3976852619</v>
      </c>
      <c r="L126" s="100">
        <f>L115*pricing!L21*2000</f>
        <v>3254822.1112564579</v>
      </c>
      <c r="M126" s="100">
        <f>M115*pricing!M21*2000</f>
        <v>3261588.8931925418</v>
      </c>
      <c r="N126" s="100">
        <f>N115*pricing!N21*2000</f>
        <v>2855581.9770274954</v>
      </c>
      <c r="O126" s="100">
        <f>O115*pricing!O21*2000</f>
        <v>2889415.8867079159</v>
      </c>
    </row>
    <row r="127" spans="2:15">
      <c r="C127" s="99" t="s">
        <v>278</v>
      </c>
      <c r="D127" s="100">
        <f t="shared" ref="D127:O127" si="1">SUM(D$120:D$126)</f>
        <v>26598524.971158043</v>
      </c>
      <c r="E127" s="100">
        <f t="shared" si="1"/>
        <v>17471925.384250939</v>
      </c>
      <c r="F127" s="100">
        <f t="shared" si="1"/>
        <v>13718380.60582974</v>
      </c>
      <c r="G127" s="100">
        <f t="shared" si="1"/>
        <v>14829582.467997801</v>
      </c>
      <c r="H127" s="100">
        <f t="shared" si="1"/>
        <v>15220385.614286505</v>
      </c>
      <c r="I127" s="100">
        <f t="shared" si="1"/>
        <v>15195141.077579875</v>
      </c>
      <c r="J127" s="100">
        <f t="shared" si="1"/>
        <v>14560196.519376662</v>
      </c>
      <c r="K127" s="100">
        <f t="shared" si="1"/>
        <v>15474636.722326005</v>
      </c>
      <c r="L127" s="100">
        <f t="shared" si="1"/>
        <v>16273812.857687201</v>
      </c>
      <c r="M127" s="100">
        <f t="shared" si="1"/>
        <v>16153528.975128535</v>
      </c>
      <c r="N127" s="100">
        <f t="shared" si="1"/>
        <v>15608743.0920114</v>
      </c>
      <c r="O127" s="100">
        <f t="shared" si="1"/>
        <v>17760680.455989286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166824</v>
      </c>
      <c r="E131" s="106">
        <f>SUM(M$6:M$19)+SUM(O$6:O$19)+SUM(Q$6:Q$19)+SUM(S$6:S$19)</f>
        <v>63341.637894938249</v>
      </c>
      <c r="F131" s="106">
        <f>SUM(U$6:U$19)+SUM(W$6:W$19)+SUM(Y$6:Y$19)+SUM(AA$6:AA$19)</f>
        <v>32350.471495115122</v>
      </c>
      <c r="G131" s="106">
        <f>SUM(AC$6:AC$19)+SUM(AE$6:AE$19)+SUM(AG$6:AG$19)+SUM(AI$6:AI$19)</f>
        <v>43701.092660349124</v>
      </c>
      <c r="H131" s="106">
        <f>SUM(AK$6:AK$19)+SUM(AM$6:AM$19)+SUM(AO$6:AO$19)+SUM(AQ$6:AQ$19)</f>
        <v>30897.635747015251</v>
      </c>
      <c r="I131" s="106">
        <f>SUM(AS$6:AS$19)+SUM(AU$6:AU$19)+SUM(AW$6:AW$19)+SUM(AY$6:AY$19)</f>
        <v>35417.1413291969</v>
      </c>
      <c r="J131" s="106">
        <f>SUM(BA$6:BA$19)+SUM(BC$6:BC$19)+SUM(BE$6:BE$19)+SUM(BG$6:BG$19)</f>
        <v>37128.092008238935</v>
      </c>
      <c r="K131" s="106">
        <f>SUM(BI$6:BI$19)+SUM(BK$6:BK$19)+SUM(BM$6:BM$19)+SUM(BO$6:BO$19)</f>
        <v>32912.658772190807</v>
      </c>
      <c r="L131" s="106">
        <f>SUM(BQ$6:BQ$19)+SUM(BS$6:BS$19)+SUM(BU$6:BU$19)+SUM(BW$6:BW$19)</f>
        <v>35182.546832093474</v>
      </c>
      <c r="M131" s="106">
        <f>SUM(BY$6:BY$19)+SUM(CA$6:CA$19)+SUM(CC$6:CC$19)+SUM(CE$6:CE$19)</f>
        <v>46205.903319753066</v>
      </c>
      <c r="N131" s="106">
        <f>SUM(CG$6:CG$19)+SUM(CI$6:CI$19)+SUM(CK$6:CK$19)+SUM(CM$6:CM$19)</f>
        <v>47573.386472486542</v>
      </c>
      <c r="O131" s="106">
        <f>SUM(CO$6:CO$19)+SUM(CQ$6:CQ$19)+SUM(CS$6:CS$19)+SUM(CU$6:CU$19)</f>
        <v>40359.672607339955</v>
      </c>
    </row>
    <row r="132" spans="2:15">
      <c r="C132" s="105" t="s">
        <v>127</v>
      </c>
      <c r="D132" s="106">
        <f>SUM(E$20:E$36)+SUM(G$20:G$36)+SUM(I$20:I$36)+SUM(K$20:K$36)</f>
        <v>363440.4</v>
      </c>
      <c r="E132" s="106">
        <f>SUM(M$20:M$36)+SUM(O$20:O$36)+SUM(Q$20:Q$36)+SUM(S$20:S$36)</f>
        <v>153483.00790151162</v>
      </c>
      <c r="F132" s="106">
        <f>SUM(U$20:U$36)+SUM(W$20:W$36)+SUM(Y$20:Y$36)+SUM(AA$20:AA$36)</f>
        <v>79059.401936215028</v>
      </c>
      <c r="G132" s="106">
        <f>SUM(AC$20:AC$36)+SUM(AE$20:AE$36)+SUM(AG$20:AG$36)+SUM(AI$20:AI$36)</f>
        <v>75142.29199638484</v>
      </c>
      <c r="H132" s="106">
        <f>SUM(AK$20:AK$36)+SUM(AM$20:AM$36)+SUM(AO$20:AO$36)+SUM(AQ$20:AQ$36)</f>
        <v>51351.007823533422</v>
      </c>
      <c r="I132" s="106">
        <f>SUM(AS$20:AS$36)+SUM(AU$20:AU$36)+SUM(AW$20:AW$36)+SUM(AY$20:AY$36)</f>
        <v>67754.775054057129</v>
      </c>
      <c r="J132" s="106">
        <f>SUM(BA$20:BA$36)+SUM(BC$20:BC$36)+SUM(BE$20:BE$36)+SUM(BG$20:BG$36)</f>
        <v>74821.947780102957</v>
      </c>
      <c r="K132" s="106">
        <f>SUM(BI$20:BI$36)+SUM(BK$20:BK$36)+SUM(BM$20:BM$36)+SUM(BO$20:BO$36)</f>
        <v>83371.032191973849</v>
      </c>
      <c r="L132" s="106">
        <f>SUM(BQ$20:BQ$36)+SUM(BS$20:BS$36)+SUM(BU$20:BU$36)+SUM(BW$20:BW$36)</f>
        <v>80176.088855622191</v>
      </c>
      <c r="M132" s="106">
        <f>SUM(BY$20:BY$36)+SUM(CA$20:CA$36)+SUM(CC$20:CC$36)+SUM(CE$20:CE$36)</f>
        <v>75189.068329150294</v>
      </c>
      <c r="N132" s="106">
        <f>SUM(CG$20:CG$36)+SUM(CI$20:CI$36)+SUM(CK$20:CK$36)+SUM(CM$20:CM$36)</f>
        <v>76241.114032966143</v>
      </c>
      <c r="O132" s="106">
        <f>SUM(CO$20:CO$36)+SUM(CQ$20:CQ$36)+SUM(CS$20:CS$36)+SUM(CU$20:CU$36)</f>
        <v>86349.763129823492</v>
      </c>
    </row>
    <row r="133" spans="2:15">
      <c r="C133" s="105" t="s">
        <v>128</v>
      </c>
      <c r="D133" s="106">
        <f>SUM(E$37:E$48)+SUM(G$37:G$48)+SUM(I$37:I$48)+SUM(K$37:K$48)</f>
        <v>700953.59999999986</v>
      </c>
      <c r="E133" s="106">
        <f>SUM(M$37:M$48)+SUM(O$37:O$48)+SUM(Q$37:Q$48)+SUM(S$37:S$48)</f>
        <v>298861.39051355823</v>
      </c>
      <c r="F133" s="106">
        <f>SUM(U$37:U$48)+SUM(W$37:W$48)+SUM(Y$37:Y$48)+SUM(AA$37:AA$48)</f>
        <v>149850.98884205235</v>
      </c>
      <c r="G133" s="106">
        <f>SUM(AC$37:AC$48)+SUM(AE$37:AE$48)+SUM(AG$37:AG$48)+SUM(AI$37:AI$48)</f>
        <v>126445.91705599579</v>
      </c>
      <c r="H133" s="106">
        <f>SUM(AK$37:AK$48)+SUM(AM$37:AM$48)+SUM(AO$37:AO$48)+SUM(AQ$37:AQ$48)</f>
        <v>93808.766967785457</v>
      </c>
      <c r="I133" s="106">
        <f>SUM(AS$37:AS$48)+SUM(AU$37:AU$48)+SUM(AW$37:AW$48)+SUM(AY$37:AY$48)</f>
        <v>162481.17602073104</v>
      </c>
      <c r="J133" s="106">
        <f>SUM(BA$37:BA$48)+SUM(BC$37:BC$48)+SUM(BE$37:BE$48)+SUM(BG$37:BG$48)</f>
        <v>147173.28197575713</v>
      </c>
      <c r="K133" s="106">
        <f>SUM(BI$37:BI$48)+SUM(BK$37:BK$48)+SUM(BM$37:BM$48)+SUM(BO$37:BO$48)</f>
        <v>115700.12628684539</v>
      </c>
      <c r="L133" s="106">
        <f>SUM(BQ$37:BQ$48)+SUM(BS$37:BS$48)+SUM(BU$37:BU$48)+SUM(BW$37:BW$48)</f>
        <v>163966.73639539251</v>
      </c>
      <c r="M133" s="106">
        <f>SUM(BY$37:BY$48)+SUM(CA$37:CA$48)+SUM(CC$37:CC$48)+SUM(CE$37:CE$48)</f>
        <v>147246.7868918684</v>
      </c>
      <c r="N133" s="106">
        <f>SUM(CG$37:CG$48)+SUM(CI$37:CI$48)+SUM(CK$37:CK$48)+SUM(CM$37:CM$48)</f>
        <v>133282.0178973882</v>
      </c>
      <c r="O133" s="106">
        <f>SUM(CO$37:CO$48)+SUM(CQ$37:CQ$48)+SUM(CS$37:CS$48)+SUM(CU$37:CU$48)</f>
        <v>116858.61394038583</v>
      </c>
    </row>
    <row r="134" spans="2:15">
      <c r="C134" s="105" t="s">
        <v>129</v>
      </c>
      <c r="D134" s="106">
        <f>SUM(E$49:E$70)+SUM(G$49:G$70)+SUM(I$49:I$70)+SUM(K$49:K$70)</f>
        <v>693834.61392111366</v>
      </c>
      <c r="E134" s="106">
        <f>SUM(M$49:M$70)+SUM(O$49:O$70)+SUM(Q$49:Q$70)+SUM(S$49:S$70)</f>
        <v>387190.92974546412</v>
      </c>
      <c r="F134" s="106">
        <f>SUM(U$49:U$70)+SUM(W$49:W$70)+SUM(Y$49:Y$70)+SUM(AA$49:AA$70)</f>
        <v>239626.96131211359</v>
      </c>
      <c r="G134" s="106">
        <f>SUM(AC$49:AC$70)+SUM(AE$49:AE$70)+SUM(AG$49:AG$70)+SUM(AI$49:AI$70)</f>
        <v>244817.82513163367</v>
      </c>
      <c r="H134" s="106">
        <f>SUM(AK$49:AK$70)+SUM(AM$49:AM$70)+SUM(AO$49:AO$70)+SUM(AQ$49:AQ$70)</f>
        <v>249486.30171593881</v>
      </c>
      <c r="I134" s="106">
        <f>SUM(AS$49:AS$70)+SUM(AU$49:AU$70)+SUM(AW$49:AW$70)+SUM(AY$49:AY$70)</f>
        <v>249429.68166369497</v>
      </c>
      <c r="J134" s="106">
        <f>SUM(BA$49:BA$70)+SUM(BC$49:BC$70)+SUM(BE$49:BE$70)+SUM(BG$49:BG$70)</f>
        <v>240908.04394804631</v>
      </c>
      <c r="K134" s="106">
        <f>SUM(BI$49:BI$70)+SUM(BK$49:BK$70)+SUM(BM$49:BM$70)+SUM(BO$49:BO$70)</f>
        <v>265303.28367799387</v>
      </c>
      <c r="L134" s="106">
        <f>SUM(BQ$49:BQ$70)+SUM(BS$49:BS$70)+SUM(BU$49:BU$70)+SUM(BW$49:BW$70)</f>
        <v>229668.43136364623</v>
      </c>
      <c r="M134" s="106">
        <f>SUM(BY$49:BY$70)+SUM(CA$49:CA$70)+SUM(CC$49:CC$70)+SUM(CE$49:CE$70)</f>
        <v>231328.02681257628</v>
      </c>
      <c r="N134" s="106">
        <f>SUM(CG$49:CG$70)+SUM(CI$49:CI$70)+SUM(CK$49:CK$70)+SUM(CM$49:CM$70)</f>
        <v>226227.78324241174</v>
      </c>
      <c r="O134" s="106">
        <f>SUM(CO$49:CO$70)+SUM(CQ$49:CQ$70)+SUM(CS$49:CS$70)+SUM(CU$49:CU$70)</f>
        <v>244814.47932834501</v>
      </c>
    </row>
    <row r="135" spans="2:15">
      <c r="C135" s="105" t="s">
        <v>130</v>
      </c>
      <c r="D135" s="106">
        <f>SUM(E$71:E$86)+SUM(G$71:G$86)+SUM(I$71:I$86)+SUM(K$71:K$86)</f>
        <v>392109.81020881666</v>
      </c>
      <c r="E135" s="106">
        <f>SUM(M$71:M$86)+SUM(O$71:O$86)+SUM(Q$71:Q$86)+SUM(S$71:S$86)</f>
        <v>506131.19999999995</v>
      </c>
      <c r="F135" s="106">
        <f>SUM(U$71:U$86)+SUM(W$71:W$86)+SUM(Y$71:Y$86)+SUM(AA$71:AA$86)</f>
        <v>497989.19999999995</v>
      </c>
      <c r="G135" s="106">
        <f>SUM(AC$71:AC$86)+SUM(AE$71:AE$86)+SUM(AG$71:AG$86)+SUM(AI$71:AI$86)</f>
        <v>592489.19999999995</v>
      </c>
      <c r="H135" s="106">
        <f>SUM(AK$71:AK$86)+SUM(AM$71:AM$86)+SUM(AO$71:AO$86)+SUM(AQ$71:AQ$86)</f>
        <v>709504.8</v>
      </c>
      <c r="I135" s="106">
        <f>SUM(AS$71:AS$86)+SUM(AU$71:AU$86)+SUM(AW$71:AW$86)+SUM(AY$71:AY$86)</f>
        <v>620379.6</v>
      </c>
      <c r="J135" s="106">
        <f>SUM(BA$71:BA$86)+SUM(BC$71:BC$86)+SUM(BE$71:BE$86)+SUM(BG$71:BG$86)</f>
        <v>550704</v>
      </c>
      <c r="K135" s="106">
        <f>SUM(BI$71:BI$86)+SUM(BK$71:BK$86)+SUM(BM$71:BM$86)+SUM(BO$71:BO$86)</f>
        <v>632902.79999999993</v>
      </c>
      <c r="L135" s="106">
        <f>SUM(BQ$71:BQ$86)+SUM(BS$71:BS$86)+SUM(BU$71:BU$86)+SUM(BW$71:BW$86)</f>
        <v>645261.6</v>
      </c>
      <c r="M135" s="106">
        <f>SUM(BY$71:BY$86)+SUM(CA$71:CA$86)+SUM(CC$71:CC$86)+SUM(CE$71:CE$86)</f>
        <v>622924.79999999993</v>
      </c>
      <c r="N135" s="106">
        <f>SUM(CG$71:CG$86)+SUM(CI$71:CI$86)+SUM(CK$71:CK$86)+SUM(CM$71:CM$86)</f>
        <v>605358</v>
      </c>
      <c r="O135" s="106">
        <f>SUM(CO$71:CO$86)+SUM(CQ$71:CQ$86)+SUM(CS$71:CS$86)+SUM(CU$71:CU$86)</f>
        <v>790582.8</v>
      </c>
    </row>
    <row r="136" spans="2:15">
      <c r="C136" s="105" t="s">
        <v>131</v>
      </c>
      <c r="D136" s="106">
        <f>SUM(E$87:E$94)+SUM(G$87:G$94)+SUM(I$87:I$94)+SUM(K$87:K$94)</f>
        <v>605482.00232018554</v>
      </c>
      <c r="E136" s="106">
        <f>SUM(M$87:M$94)+SUM(O$87:O$94)+SUM(Q$87:Q$94)+SUM(S$87:S$94)</f>
        <v>620841.6</v>
      </c>
      <c r="F136" s="106">
        <f>SUM(U$87:U$94)+SUM(W$87:W$94)+SUM(Y$87:Y$94)+SUM(AA$87:AA$94)</f>
        <v>605569.19999999995</v>
      </c>
      <c r="G136" s="106">
        <f>SUM(AC$87:AC$94)+SUM(AE$87:AE$94)+SUM(AG$87:AG$94)+SUM(AI$87:AI$94)</f>
        <v>556232.39999999991</v>
      </c>
      <c r="H136" s="106">
        <f>SUM(AK$87:AK$94)+SUM(AM$87:AM$94)+SUM(AO$87:AO$94)+SUM(AQ$87:AQ$94)</f>
        <v>736594.8</v>
      </c>
      <c r="I136" s="106">
        <f>SUM(AS$87:AS$94)+SUM(AU$87:AU$94)+SUM(AW$87:AW$94)+SUM(AY$87:AY$94)</f>
        <v>586666.79999999993</v>
      </c>
      <c r="J136" s="106">
        <f>SUM(BA$87:BA$94)+SUM(BC$87:BC$94)+SUM(BE$87:BE$94)+SUM(BG$87:BG$94)</f>
        <v>731260.79999999993</v>
      </c>
      <c r="K136" s="106">
        <f>SUM(BI$87:BI$94)+SUM(BK$87:BK$94)+SUM(BM$87:BM$94)+SUM(BO$87:BO$94)</f>
        <v>603676.80000000005</v>
      </c>
      <c r="L136" s="106">
        <f>SUM(BQ$87:BQ$94)+SUM(BS$87:BS$94)+SUM(BU$87:BU$94)+SUM(BW$87:BW$94)</f>
        <v>747741.59999999986</v>
      </c>
      <c r="M136" s="106">
        <f>SUM(BY$87:BY$94)+SUM(CA$87:CA$94)+SUM(CC$87:CC$94)+SUM(CE$87:CE$94)</f>
        <v>784773.6</v>
      </c>
      <c r="N136" s="106">
        <f>SUM(CG$87:CG$94)+SUM(CI$87:CI$94)+SUM(CK$87:CK$94)+SUM(CM$87:CM$94)</f>
        <v>820426.79999999993</v>
      </c>
      <c r="O136" s="106">
        <f>SUM(CO$87:CO$94)+SUM(CQ$87:CQ$94)+SUM(CS$87:CS$94)+SUM(CU$87:CU$94)</f>
        <v>867499.2</v>
      </c>
    </row>
    <row r="137" spans="2:15">
      <c r="C137" s="105" t="s">
        <v>132</v>
      </c>
      <c r="D137" s="106">
        <f>SUM(E$95:E$105)+SUM(G$95:G$105)+SUM(I$95:I$105)+SUM(K$95:K$105)</f>
        <v>767618.46125290019</v>
      </c>
      <c r="E137" s="106">
        <f>SUM(M$95:M$105)+SUM(O$95:O$105)+SUM(Q$95:Q$105)+SUM(S$95:S$105)</f>
        <v>710893.2</v>
      </c>
      <c r="F137" s="106">
        <f>SUM(U$95:U$105)+SUM(W$95:W$105)+SUM(Y$95:Y$105)+SUM(AA$95:AA$105)</f>
        <v>743972.39999999991</v>
      </c>
      <c r="G137" s="106">
        <f>SUM(AC$95:AC$105)+SUM(AE$95:AE$105)+SUM(AG$95:AG$105)+SUM(AI$95:AI$105)</f>
        <v>818703.6</v>
      </c>
      <c r="H137" s="106">
        <f>SUM(AK$95:AK$105)+SUM(AM$95:AM$105)+SUM(AO$95:AO$105)+SUM(AQ$95:AQ$105)</f>
        <v>705246</v>
      </c>
      <c r="I137" s="106">
        <f>SUM(AS$95:AS$105)+SUM(AU$95:AU$105)+SUM(AW$95:AW$105)+SUM(AY$95:AY$105)</f>
        <v>850216.79999999993</v>
      </c>
      <c r="J137" s="106">
        <f>SUM(BA$95:BA$105)+SUM(BC$95:BC$105)+SUM(BE$95:BE$105)+SUM(BG$95:BG$105)</f>
        <v>750619.20000000007</v>
      </c>
      <c r="K137" s="106">
        <f>SUM(BI$95:BI$105)+SUM(BK$95:BK$105)+SUM(BM$95:BM$105)+SUM(BO$95:BO$105)</f>
        <v>849926.4</v>
      </c>
      <c r="L137" s="106">
        <f>SUM(BQ$95:BQ$105)+SUM(BS$95:BS$105)+SUM(BU$95:BU$105)+SUM(BW$95:BW$105)</f>
        <v>926847.60000000009</v>
      </c>
      <c r="M137" s="106">
        <f>SUM(BY$95:BY$105)+SUM(CA$95:CA$105)+SUM(CC$95:CC$105)+SUM(CE$95:CE$105)</f>
        <v>920570.39999999991</v>
      </c>
      <c r="N137" s="106">
        <f>SUM(CG$95:CG$105)+SUM(CI$95:CI$105)+SUM(CK$95:CK$105)+SUM(CM$95:CM$105)</f>
        <v>812450.39999999991</v>
      </c>
      <c r="O137" s="106">
        <f>SUM(CO$95:CO$105)+SUM(CQ$95:CQ$105)+SUM(CS$95:CS$105)+SUM(CU$95:CU$105)</f>
        <v>827428.8</v>
      </c>
    </row>
    <row r="138" spans="2:15">
      <c r="C138" s="105" t="s">
        <v>278</v>
      </c>
      <c r="D138" s="100">
        <f t="shared" ref="D138:O138" si="2">SUM(D$131:D$137)</f>
        <v>3690262.8877030159</v>
      </c>
      <c r="E138" s="100">
        <f t="shared" si="2"/>
        <v>2740742.9660554724</v>
      </c>
      <c r="F138" s="100">
        <f t="shared" si="2"/>
        <v>2348418.6235854961</v>
      </c>
      <c r="G138" s="100">
        <f t="shared" si="2"/>
        <v>2457532.3268443635</v>
      </c>
      <c r="H138" s="100">
        <f t="shared" si="2"/>
        <v>2576889.3122542733</v>
      </c>
      <c r="I138" s="100">
        <f t="shared" si="2"/>
        <v>2572345.9740676796</v>
      </c>
      <c r="J138" s="100">
        <f t="shared" si="2"/>
        <v>2532615.3657121453</v>
      </c>
      <c r="K138" s="100">
        <f t="shared" si="2"/>
        <v>2583793.1009290041</v>
      </c>
      <c r="L138" s="100">
        <f t="shared" si="2"/>
        <v>2828844.6034467546</v>
      </c>
      <c r="M138" s="100">
        <f t="shared" si="2"/>
        <v>2828238.5853533479</v>
      </c>
      <c r="N138" s="100">
        <f t="shared" si="2"/>
        <v>2721559.5016452526</v>
      </c>
      <c r="O138" s="100">
        <f t="shared" si="2"/>
        <v>2973893.3290058943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281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18</v>
      </c>
      <c r="E6" s="100">
        <v>10411.199999999999</v>
      </c>
      <c r="F6" s="100">
        <v>14</v>
      </c>
      <c r="G6" s="100">
        <v>8097.5999999999995</v>
      </c>
      <c r="H6" s="100">
        <v>22</v>
      </c>
      <c r="I6" s="100">
        <v>12724.8</v>
      </c>
      <c r="J6" s="100">
        <v>20</v>
      </c>
      <c r="K6" s="100">
        <v>11568</v>
      </c>
      <c r="L6" s="100">
        <v>11</v>
      </c>
      <c r="M6" s="100">
        <v>6362.4</v>
      </c>
      <c r="N6" s="100">
        <v>20.264311317238153</v>
      </c>
      <c r="O6" s="100">
        <v>11720.877665890548</v>
      </c>
      <c r="P6" s="100">
        <v>18.209424642365406</v>
      </c>
      <c r="Q6" s="100">
        <v>10532.331213144151</v>
      </c>
      <c r="R6" s="100">
        <v>18</v>
      </c>
      <c r="S6" s="100">
        <v>10411.199999999999</v>
      </c>
      <c r="T6" s="100">
        <v>20.15912436756944</v>
      </c>
      <c r="U6" s="100">
        <v>11660.037534202163</v>
      </c>
      <c r="V6" s="100">
        <v>16.210186040277321</v>
      </c>
      <c r="W6" s="100">
        <v>9375.9716056964025</v>
      </c>
      <c r="X6" s="100">
        <v>23.200993295809198</v>
      </c>
      <c r="Y6" s="100">
        <v>13419.454522296039</v>
      </c>
      <c r="Z6" s="100">
        <v>18.137142683093764</v>
      </c>
      <c r="AA6" s="100">
        <v>10490.523327901432</v>
      </c>
      <c r="AB6" s="100">
        <v>24.299998757984142</v>
      </c>
      <c r="AC6" s="100">
        <v>14055.119281618026</v>
      </c>
      <c r="AD6" s="100">
        <v>17</v>
      </c>
      <c r="AE6" s="100">
        <v>9832.7999999999993</v>
      </c>
      <c r="AF6" s="100">
        <v>24.181274775163885</v>
      </c>
      <c r="AG6" s="100">
        <v>13986.44932995479</v>
      </c>
      <c r="AH6" s="100">
        <v>23.243545117954906</v>
      </c>
      <c r="AI6" s="100">
        <v>13444.066496225118</v>
      </c>
      <c r="AJ6" s="100">
        <v>21.382858066784859</v>
      </c>
      <c r="AK6" s="100">
        <v>12367.845105828363</v>
      </c>
      <c r="AL6" s="100">
        <v>22</v>
      </c>
      <c r="AM6" s="100">
        <v>12724.8</v>
      </c>
      <c r="AN6" s="100">
        <v>17.170387148133326</v>
      </c>
      <c r="AO6" s="100">
        <v>9931.3519264803144</v>
      </c>
      <c r="AP6" s="100">
        <v>24</v>
      </c>
      <c r="AQ6" s="100">
        <v>13881.599999999999</v>
      </c>
      <c r="AR6" s="100">
        <v>20.237020903553702</v>
      </c>
      <c r="AS6" s="100">
        <v>11705.09289061546</v>
      </c>
      <c r="AT6" s="100">
        <v>21</v>
      </c>
      <c r="AU6" s="100">
        <v>12146.4</v>
      </c>
      <c r="AV6" s="100">
        <v>16.012223272619455</v>
      </c>
      <c r="AW6" s="100">
        <v>9261.4699408830929</v>
      </c>
      <c r="AX6" s="100">
        <v>4.4535401549393159</v>
      </c>
      <c r="AY6" s="100">
        <v>2575.9276256169001</v>
      </c>
      <c r="AZ6" s="100">
        <v>7.6831528460595768</v>
      </c>
      <c r="BA6" s="100">
        <v>4443.9356061608587</v>
      </c>
      <c r="BB6" s="100">
        <v>6.8588624798402353</v>
      </c>
      <c r="BC6" s="100">
        <v>3967.1660583395919</v>
      </c>
      <c r="BD6" s="100">
        <v>7.2534093107603681</v>
      </c>
      <c r="BE6" s="100">
        <v>4195.3719453437971</v>
      </c>
      <c r="BF6" s="100">
        <v>6.663783228178656</v>
      </c>
      <c r="BG6" s="100">
        <v>3854.3322191785346</v>
      </c>
      <c r="BH6" s="100">
        <v>6.6078911754422727</v>
      </c>
      <c r="BI6" s="100">
        <v>3822.0042558758105</v>
      </c>
      <c r="BJ6" s="100">
        <v>6.3967628378332719</v>
      </c>
      <c r="BK6" s="100">
        <v>3699.8876254027641</v>
      </c>
      <c r="BL6" s="100">
        <v>5.810122513390537</v>
      </c>
      <c r="BM6" s="100">
        <v>3360.5748617450863</v>
      </c>
      <c r="BN6" s="100">
        <v>6.2784594781744181</v>
      </c>
      <c r="BO6" s="100">
        <v>3631.4609621760833</v>
      </c>
      <c r="BP6" s="100">
        <v>4.7411380103550007</v>
      </c>
      <c r="BQ6" s="100">
        <v>2742.2742251893324</v>
      </c>
      <c r="BR6" s="100">
        <v>4.3492952168124699</v>
      </c>
      <c r="BS6" s="100">
        <v>2515.6323534043327</v>
      </c>
      <c r="BT6" s="100">
        <v>4.3161270675727703</v>
      </c>
      <c r="BU6" s="100">
        <v>2496.44789588409</v>
      </c>
      <c r="BV6" s="100">
        <v>3.8334957796999292</v>
      </c>
      <c r="BW6" s="100">
        <v>2217.2939589784392</v>
      </c>
      <c r="BX6" s="100">
        <v>3.9958829698891547</v>
      </c>
      <c r="BY6" s="100">
        <v>2311.2187097838869</v>
      </c>
      <c r="BZ6" s="100">
        <v>4.3425809817883261</v>
      </c>
      <c r="CA6" s="100">
        <v>2511.7488398663677</v>
      </c>
      <c r="CB6" s="100">
        <v>3.9455482791005685</v>
      </c>
      <c r="CC6" s="100">
        <v>2282.1051246317688</v>
      </c>
      <c r="CD6" s="100">
        <v>3.6758346095811376</v>
      </c>
      <c r="CE6" s="100">
        <v>2126.1027381817298</v>
      </c>
      <c r="CF6" s="100">
        <v>3.7947785651215007</v>
      </c>
      <c r="CG6" s="100">
        <v>2194.8999220662758</v>
      </c>
      <c r="CH6" s="100">
        <v>4.5674873918701433</v>
      </c>
      <c r="CI6" s="100">
        <v>2641.8347074576909</v>
      </c>
      <c r="CJ6" s="100">
        <v>3.0342786034951454</v>
      </c>
      <c r="CK6" s="100">
        <v>1755.0267442615921</v>
      </c>
      <c r="CL6" s="100">
        <v>6.1610830510256607</v>
      </c>
      <c r="CM6" s="100">
        <v>3563.5704367132421</v>
      </c>
      <c r="CN6" s="100">
        <v>6.6384153788070197</v>
      </c>
      <c r="CO6" s="100">
        <v>3839.6594551019803</v>
      </c>
      <c r="CP6" s="100">
        <v>6.0456649244445124</v>
      </c>
      <c r="CQ6" s="100">
        <v>3496.812592298706</v>
      </c>
      <c r="CR6" s="100">
        <v>5.7195643810865349</v>
      </c>
      <c r="CS6" s="100">
        <v>3308.1960380204519</v>
      </c>
      <c r="CT6" s="100">
        <v>7.2596122659119411</v>
      </c>
      <c r="CU6" s="100">
        <v>4198.9597346034661</v>
      </c>
    </row>
    <row r="7" spans="1:99">
      <c r="C7" s="99" t="s">
        <v>173</v>
      </c>
      <c r="D7" s="100">
        <v>18</v>
      </c>
      <c r="E7" s="100">
        <v>14191.199999999999</v>
      </c>
      <c r="F7" s="100">
        <v>12</v>
      </c>
      <c r="G7" s="100">
        <v>9460.7999999999993</v>
      </c>
      <c r="H7" s="100">
        <v>19</v>
      </c>
      <c r="I7" s="100">
        <v>14979.6</v>
      </c>
      <c r="J7" s="100">
        <v>17</v>
      </c>
      <c r="K7" s="100">
        <v>13402.8</v>
      </c>
      <c r="L7" s="100">
        <v>11</v>
      </c>
      <c r="M7" s="100">
        <v>8672.4</v>
      </c>
      <c r="N7" s="100">
        <v>21.302070076843602</v>
      </c>
      <c r="O7" s="100">
        <v>16794.552048583497</v>
      </c>
      <c r="P7" s="100">
        <v>20.244328749426305</v>
      </c>
      <c r="Q7" s="100">
        <v>15960.628786047699</v>
      </c>
      <c r="R7" s="100">
        <v>20</v>
      </c>
      <c r="S7" s="100">
        <v>15768</v>
      </c>
      <c r="T7" s="100">
        <v>20.15912436756944</v>
      </c>
      <c r="U7" s="100">
        <v>15893.453651391746</v>
      </c>
      <c r="V7" s="100">
        <v>16.210186040277321</v>
      </c>
      <c r="W7" s="100">
        <v>12780.110674154639</v>
      </c>
      <c r="X7" s="100">
        <v>24.172279967836456</v>
      </c>
      <c r="Y7" s="100">
        <v>19057.425526642262</v>
      </c>
      <c r="Z7" s="100">
        <v>18.137142683093764</v>
      </c>
      <c r="AA7" s="100">
        <v>14299.323291351122</v>
      </c>
      <c r="AB7" s="100">
        <v>23.349998550981496</v>
      </c>
      <c r="AC7" s="100">
        <v>18409.138857593811</v>
      </c>
      <c r="AD7" s="100">
        <v>18</v>
      </c>
      <c r="AE7" s="100">
        <v>14191.199999999999</v>
      </c>
      <c r="AF7" s="100">
        <v>24.211487237691198</v>
      </c>
      <c r="AG7" s="100">
        <v>19088.336538195741</v>
      </c>
      <c r="AH7" s="100">
        <v>20.273988257699269</v>
      </c>
      <c r="AI7" s="100">
        <v>15984.012342370102</v>
      </c>
      <c r="AJ7" s="100">
        <v>21.382858066784859</v>
      </c>
      <c r="AK7" s="100">
        <v>16858.245299853181</v>
      </c>
      <c r="AL7" s="100">
        <v>23</v>
      </c>
      <c r="AM7" s="100">
        <v>18133.2</v>
      </c>
      <c r="AN7" s="100">
        <v>17.170387148133326</v>
      </c>
      <c r="AO7" s="100">
        <v>13537.133227588314</v>
      </c>
      <c r="AP7" s="100">
        <v>22</v>
      </c>
      <c r="AQ7" s="100">
        <v>17344.8</v>
      </c>
      <c r="AR7" s="100">
        <v>22.237020903553702</v>
      </c>
      <c r="AS7" s="100">
        <v>17531.667280361737</v>
      </c>
      <c r="AT7" s="100">
        <v>20</v>
      </c>
      <c r="AU7" s="100">
        <v>15768</v>
      </c>
      <c r="AV7" s="100">
        <v>14.548567866678937</v>
      </c>
      <c r="AW7" s="100">
        <v>11470.090906089674</v>
      </c>
      <c r="AX7" s="100">
        <v>4.8246685011842585</v>
      </c>
      <c r="AY7" s="100">
        <v>3803.7686463336695</v>
      </c>
      <c r="AZ7" s="100">
        <v>8.4579737194294928</v>
      </c>
      <c r="BA7" s="100">
        <v>6668.2664803982116</v>
      </c>
      <c r="BB7" s="100">
        <v>7.7349782381259296</v>
      </c>
      <c r="BC7" s="100">
        <v>6098.2568429384828</v>
      </c>
      <c r="BD7" s="100">
        <v>7.5799501555308755</v>
      </c>
      <c r="BE7" s="100">
        <v>5976.0327026205423</v>
      </c>
      <c r="BF7" s="100">
        <v>7.0612285082773187</v>
      </c>
      <c r="BG7" s="100">
        <v>5567.0725559258381</v>
      </c>
      <c r="BH7" s="100">
        <v>6.5934911145917257</v>
      </c>
      <c r="BI7" s="100">
        <v>5198.3083947441164</v>
      </c>
      <c r="BJ7" s="100">
        <v>6.0769246959416083</v>
      </c>
      <c r="BK7" s="100">
        <v>4791.0474302803641</v>
      </c>
      <c r="BL7" s="100">
        <v>5.1470541880133212</v>
      </c>
      <c r="BM7" s="100">
        <v>4057.9375218297023</v>
      </c>
      <c r="BN7" s="100">
        <v>5.7552545216598832</v>
      </c>
      <c r="BO7" s="100">
        <v>4537.4426648766521</v>
      </c>
      <c r="BP7" s="100">
        <v>4.0012260195314875</v>
      </c>
      <c r="BQ7" s="100">
        <v>3154.5665937986246</v>
      </c>
      <c r="BR7" s="100">
        <v>4.8325502409027443</v>
      </c>
      <c r="BS7" s="100">
        <v>3809.9826099277234</v>
      </c>
      <c r="BT7" s="100">
        <v>4.9402877340111369</v>
      </c>
      <c r="BU7" s="100">
        <v>3894.92284949438</v>
      </c>
      <c r="BV7" s="100">
        <v>3.8334957796999292</v>
      </c>
      <c r="BW7" s="100">
        <v>3022.3280727154242</v>
      </c>
      <c r="BX7" s="100">
        <v>3.7657483840003541</v>
      </c>
      <c r="BY7" s="100">
        <v>2968.916025945879</v>
      </c>
      <c r="BZ7" s="100">
        <v>4.3425809817883261</v>
      </c>
      <c r="CA7" s="100">
        <v>3423.6908460419163</v>
      </c>
      <c r="CB7" s="100">
        <v>3.6989515116567828</v>
      </c>
      <c r="CC7" s="100">
        <v>2916.2533717902074</v>
      </c>
      <c r="CD7" s="100">
        <v>3.9208902502198804</v>
      </c>
      <c r="CE7" s="100">
        <v>3091.2298732733534</v>
      </c>
      <c r="CF7" s="100">
        <v>4.0419954961135032</v>
      </c>
      <c r="CG7" s="100">
        <v>3186.7092491358858</v>
      </c>
      <c r="CH7" s="100">
        <v>4.7849867914830071</v>
      </c>
      <c r="CI7" s="100">
        <v>3772.4835864052025</v>
      </c>
      <c r="CJ7" s="100">
        <v>3.4756120239603394</v>
      </c>
      <c r="CK7" s="100">
        <v>2740.1725196903317</v>
      </c>
      <c r="CL7" s="100">
        <v>5.4765182675783644</v>
      </c>
      <c r="CM7" s="100">
        <v>4317.687002158782</v>
      </c>
      <c r="CN7" s="100">
        <v>7.1634952259650504</v>
      </c>
      <c r="CO7" s="100">
        <v>5647.6996361508454</v>
      </c>
      <c r="CP7" s="100">
        <v>5.4252600903105082</v>
      </c>
      <c r="CQ7" s="100">
        <v>4277.2750552008047</v>
      </c>
      <c r="CR7" s="100">
        <v>5.7195643810865349</v>
      </c>
      <c r="CS7" s="100">
        <v>4509.3045580486241</v>
      </c>
      <c r="CT7" s="100">
        <v>7.8237121565628076</v>
      </c>
      <c r="CU7" s="100">
        <v>6168.2146642341177</v>
      </c>
    </row>
    <row r="8" spans="1:99">
      <c r="C8" s="99" t="s">
        <v>174</v>
      </c>
      <c r="D8" s="100">
        <v>16</v>
      </c>
      <c r="E8" s="100">
        <v>4953.5999999999995</v>
      </c>
      <c r="F8" s="100">
        <v>16</v>
      </c>
      <c r="G8" s="100">
        <v>4953.5999999999995</v>
      </c>
      <c r="H8" s="100">
        <v>21</v>
      </c>
      <c r="I8" s="100">
        <v>6501.5999999999995</v>
      </c>
      <c r="J8" s="100">
        <v>20</v>
      </c>
      <c r="K8" s="100">
        <v>6191.9999999999991</v>
      </c>
      <c r="L8" s="100">
        <v>13</v>
      </c>
      <c r="M8" s="100">
        <v>4024.7999999999997</v>
      </c>
      <c r="N8" s="100">
        <v>22.302070076843602</v>
      </c>
      <c r="O8" s="100">
        <v>6904.7208957907787</v>
      </c>
      <c r="P8" s="100">
        <v>22.209424642365406</v>
      </c>
      <c r="Q8" s="100">
        <v>6876.0378692763288</v>
      </c>
      <c r="R8" s="100">
        <v>21</v>
      </c>
      <c r="S8" s="100">
        <v>6501.5999999999995</v>
      </c>
      <c r="T8" s="100">
        <v>22.15912436756944</v>
      </c>
      <c r="U8" s="100">
        <v>6860.4649041994981</v>
      </c>
      <c r="V8" s="100">
        <v>14.245217046990209</v>
      </c>
      <c r="W8" s="100">
        <v>4410.3191977481683</v>
      </c>
      <c r="X8" s="100">
        <v>26.22970662378194</v>
      </c>
      <c r="Y8" s="100">
        <v>8120.7171707228881</v>
      </c>
      <c r="Z8" s="100">
        <v>19.164571219712517</v>
      </c>
      <c r="AA8" s="100">
        <v>5933.3512496229951</v>
      </c>
      <c r="AB8" s="100">
        <v>24.349998550981496</v>
      </c>
      <c r="AC8" s="100">
        <v>7538.7595513838705</v>
      </c>
      <c r="AD8" s="100">
        <v>17</v>
      </c>
      <c r="AE8" s="100">
        <v>5263.2</v>
      </c>
      <c r="AF8" s="100">
        <v>25.181274775163885</v>
      </c>
      <c r="AG8" s="100">
        <v>7796.1226703907378</v>
      </c>
      <c r="AH8" s="100">
        <v>23.243545117954906</v>
      </c>
      <c r="AI8" s="100">
        <v>7196.201568518838</v>
      </c>
      <c r="AJ8" s="100">
        <v>22.430715325132969</v>
      </c>
      <c r="AK8" s="100">
        <v>6944.549464661166</v>
      </c>
      <c r="AL8" s="100">
        <v>24</v>
      </c>
      <c r="AM8" s="100">
        <v>7430.4</v>
      </c>
      <c r="AN8" s="100">
        <v>19.170387148133326</v>
      </c>
      <c r="AO8" s="100">
        <v>5935.1518610620769</v>
      </c>
      <c r="AP8" s="100">
        <v>23</v>
      </c>
      <c r="AQ8" s="100">
        <v>7120.7999999999993</v>
      </c>
      <c r="AR8" s="100">
        <v>22.237020903553702</v>
      </c>
      <c r="AS8" s="100">
        <v>6884.5816717402258</v>
      </c>
      <c r="AT8" s="100">
        <v>21</v>
      </c>
      <c r="AU8" s="100">
        <v>6501.5999999999995</v>
      </c>
      <c r="AV8" s="100">
        <v>16.012223272619455</v>
      </c>
      <c r="AW8" s="100">
        <v>4957.3843252029828</v>
      </c>
      <c r="AX8" s="100">
        <v>5.1957968474292011</v>
      </c>
      <c r="AY8" s="100">
        <v>1608.6187039640804</v>
      </c>
      <c r="AZ8" s="100">
        <v>8.0770688715084944</v>
      </c>
      <c r="BA8" s="100">
        <v>2500.6605226190295</v>
      </c>
      <c r="BB8" s="100">
        <v>7.7446583517384235</v>
      </c>
      <c r="BC8" s="100">
        <v>2397.7462256982158</v>
      </c>
      <c r="BD8" s="100">
        <v>8.2231017413848537</v>
      </c>
      <c r="BE8" s="100">
        <v>2545.8722991327504</v>
      </c>
      <c r="BF8" s="100">
        <v>6.663783228178656</v>
      </c>
      <c r="BG8" s="100">
        <v>2063.1072874441115</v>
      </c>
      <c r="BH8" s="100">
        <v>5.9867968125528446</v>
      </c>
      <c r="BI8" s="100">
        <v>1853.5122931663605</v>
      </c>
      <c r="BJ8" s="100">
        <v>7.0364391216165991</v>
      </c>
      <c r="BK8" s="100">
        <v>2178.481552052499</v>
      </c>
      <c r="BL8" s="100">
        <v>5.5996881316183531</v>
      </c>
      <c r="BM8" s="100">
        <v>1733.6634455490419</v>
      </c>
      <c r="BN8" s="100">
        <v>5.4936520434026166</v>
      </c>
      <c r="BO8" s="100">
        <v>1700.83467263745</v>
      </c>
      <c r="BP8" s="100">
        <v>4.0012260195314875</v>
      </c>
      <c r="BQ8" s="100">
        <v>1238.7795756469484</v>
      </c>
      <c r="BR8" s="100">
        <v>5.3158052649930188</v>
      </c>
      <c r="BS8" s="100">
        <v>1645.7733100418384</v>
      </c>
      <c r="BT8" s="100">
        <v>4.5175824971805802</v>
      </c>
      <c r="BU8" s="100">
        <v>1398.6435411271075</v>
      </c>
      <c r="BV8" s="100">
        <v>3.5779293943866008</v>
      </c>
      <c r="BW8" s="100">
        <v>1107.7269405020916</v>
      </c>
      <c r="BX8" s="100">
        <v>3.7657483840003541</v>
      </c>
      <c r="BY8" s="100">
        <v>1165.8756996865095</v>
      </c>
      <c r="BZ8" s="100">
        <v>4.1254519326989092</v>
      </c>
      <c r="CA8" s="100">
        <v>1277.2399183635821</v>
      </c>
      <c r="CB8" s="100">
        <v>3.4523547442129972</v>
      </c>
      <c r="CC8" s="100">
        <v>1068.8490288083437</v>
      </c>
      <c r="CD8" s="100">
        <v>4.1659458908586231</v>
      </c>
      <c r="CE8" s="100">
        <v>1289.7768478098296</v>
      </c>
      <c r="CF8" s="100">
        <v>4.5364293580975072</v>
      </c>
      <c r="CG8" s="100">
        <v>1404.4785292669881</v>
      </c>
      <c r="CH8" s="100">
        <v>4.5674873918701433</v>
      </c>
      <c r="CI8" s="100">
        <v>1414.0940965229961</v>
      </c>
      <c r="CJ8" s="100">
        <v>3.0235939989486047</v>
      </c>
      <c r="CK8" s="100">
        <v>936.10470207448793</v>
      </c>
      <c r="CL8" s="100">
        <v>6.8456478344729552</v>
      </c>
      <c r="CM8" s="100">
        <v>2119.4125695528269</v>
      </c>
      <c r="CN8" s="100">
        <v>7.4335268784772293</v>
      </c>
      <c r="CO8" s="100">
        <v>2301.4199215765498</v>
      </c>
      <c r="CP8" s="100">
        <v>5.416058938784964</v>
      </c>
      <c r="CQ8" s="100">
        <v>1676.8118474478247</v>
      </c>
      <c r="CR8" s="100">
        <v>5.7195643810865349</v>
      </c>
      <c r="CS8" s="100">
        <v>1770.7771323843911</v>
      </c>
      <c r="CT8" s="100">
        <v>8.3755309951221211</v>
      </c>
      <c r="CU8" s="100">
        <v>2593.0643960898083</v>
      </c>
    </row>
    <row r="9" spans="1:99">
      <c r="C9" s="99" t="s">
        <v>175</v>
      </c>
      <c r="D9" s="100">
        <v>18</v>
      </c>
      <c r="E9" s="100">
        <v>12636</v>
      </c>
      <c r="F9" s="100">
        <v>13</v>
      </c>
      <c r="G9" s="100">
        <v>9126</v>
      </c>
      <c r="H9" s="100">
        <v>18</v>
      </c>
      <c r="I9" s="100">
        <v>12636</v>
      </c>
      <c r="J9" s="100">
        <v>17</v>
      </c>
      <c r="K9" s="100">
        <v>11934</v>
      </c>
      <c r="L9" s="100">
        <v>13</v>
      </c>
      <c r="M9" s="100">
        <v>9126</v>
      </c>
      <c r="N9" s="100">
        <v>24.264311317238153</v>
      </c>
      <c r="O9" s="100">
        <v>17033.546544701185</v>
      </c>
      <c r="P9" s="100">
        <v>18.209424642365406</v>
      </c>
      <c r="Q9" s="100">
        <v>12783.016098940514</v>
      </c>
      <c r="R9" s="100">
        <v>20</v>
      </c>
      <c r="S9" s="100">
        <v>14040</v>
      </c>
      <c r="T9" s="100">
        <v>20.15912436756944</v>
      </c>
      <c r="U9" s="100">
        <v>14151.705306033748</v>
      </c>
      <c r="V9" s="100">
        <v>16.245217046990209</v>
      </c>
      <c r="W9" s="100">
        <v>11404.142366987127</v>
      </c>
      <c r="X9" s="100">
        <v>23.200993295809198</v>
      </c>
      <c r="Y9" s="100">
        <v>16287.097293658057</v>
      </c>
      <c r="Z9" s="100">
        <v>18.137142683093764</v>
      </c>
      <c r="AA9" s="100">
        <v>12732.274163531822</v>
      </c>
      <c r="AB9" s="100">
        <v>23.349998550981496</v>
      </c>
      <c r="AC9" s="100">
        <v>16391.69898278901</v>
      </c>
      <c r="AD9" s="100">
        <v>17</v>
      </c>
      <c r="AE9" s="100">
        <v>11934</v>
      </c>
      <c r="AF9" s="100">
        <v>23.211487237691198</v>
      </c>
      <c r="AG9" s="100">
        <v>16294.46404085922</v>
      </c>
      <c r="AH9" s="100">
        <v>20.273988257699269</v>
      </c>
      <c r="AI9" s="100">
        <v>14232.339756904887</v>
      </c>
      <c r="AJ9" s="100">
        <v>21.382858066784859</v>
      </c>
      <c r="AK9" s="100">
        <v>15010.76636288297</v>
      </c>
      <c r="AL9" s="100">
        <v>22</v>
      </c>
      <c r="AM9" s="100">
        <v>15444</v>
      </c>
      <c r="AN9" s="100">
        <v>17.170387148133326</v>
      </c>
      <c r="AO9" s="100">
        <v>12053.611777989594</v>
      </c>
      <c r="AP9" s="100">
        <v>22</v>
      </c>
      <c r="AQ9" s="100">
        <v>15444</v>
      </c>
      <c r="AR9" s="100">
        <v>23.237020903553702</v>
      </c>
      <c r="AS9" s="100">
        <v>16312.3886742947</v>
      </c>
      <c r="AT9" s="100">
        <v>21</v>
      </c>
      <c r="AU9" s="100">
        <v>14742</v>
      </c>
      <c r="AV9" s="100">
        <v>16.762446447310971</v>
      </c>
      <c r="AW9" s="100">
        <v>11767.237406012302</v>
      </c>
      <c r="AX9" s="100">
        <v>4.8246685011842585</v>
      </c>
      <c r="AY9" s="100">
        <v>3386.9172878313493</v>
      </c>
      <c r="AZ9" s="100">
        <v>8.4579737194294928</v>
      </c>
      <c r="BA9" s="100">
        <v>5937.4975510395043</v>
      </c>
      <c r="BB9" s="100">
        <v>7.4397129474931996</v>
      </c>
      <c r="BC9" s="100">
        <v>5222.6784891402258</v>
      </c>
      <c r="BD9" s="100">
        <v>7.2534093107603681</v>
      </c>
      <c r="BE9" s="100">
        <v>5091.8933361537784</v>
      </c>
      <c r="BF9" s="100">
        <v>6.6740928430118345</v>
      </c>
      <c r="BG9" s="100">
        <v>4685.213175794308</v>
      </c>
      <c r="BH9" s="100">
        <v>6.2973439939975577</v>
      </c>
      <c r="BI9" s="100">
        <v>4420.7354837862858</v>
      </c>
      <c r="BJ9" s="100">
        <v>6.7166009797249355</v>
      </c>
      <c r="BK9" s="100">
        <v>4715.0538877669051</v>
      </c>
      <c r="BL9" s="100">
        <v>5.8207109067440932</v>
      </c>
      <c r="BM9" s="100">
        <v>4086.1390565343536</v>
      </c>
      <c r="BN9" s="100">
        <v>6.2784594781744181</v>
      </c>
      <c r="BO9" s="100">
        <v>4407.4785536784411</v>
      </c>
      <c r="BP9" s="100">
        <v>4.0012260195314875</v>
      </c>
      <c r="BQ9" s="100">
        <v>2808.860665711104</v>
      </c>
      <c r="BR9" s="100">
        <v>5.0741777529478815</v>
      </c>
      <c r="BS9" s="100">
        <v>3562.072782569413</v>
      </c>
      <c r="BT9" s="100">
        <v>4.6497576051361138</v>
      </c>
      <c r="BU9" s="100">
        <v>3264.129838805552</v>
      </c>
      <c r="BV9" s="100">
        <v>3.5779293943866008</v>
      </c>
      <c r="BW9" s="100">
        <v>2511.706434859394</v>
      </c>
      <c r="BX9" s="100">
        <v>3.9958829698891547</v>
      </c>
      <c r="BY9" s="100">
        <v>2805.1098448621865</v>
      </c>
      <c r="BZ9" s="100">
        <v>4.3425809817883261</v>
      </c>
      <c r="CA9" s="100">
        <v>3048.4918492154047</v>
      </c>
      <c r="CB9" s="100">
        <v>3.4523547442129972</v>
      </c>
      <c r="CC9" s="100">
        <v>2423.5530304375238</v>
      </c>
      <c r="CD9" s="100">
        <v>4.1659458908586231</v>
      </c>
      <c r="CE9" s="100">
        <v>2924.4940153827533</v>
      </c>
      <c r="CF9" s="100">
        <v>3.9554708958720357</v>
      </c>
      <c r="CG9" s="100">
        <v>2776.7405689021689</v>
      </c>
      <c r="CH9" s="100">
        <v>5.4374849903215994</v>
      </c>
      <c r="CI9" s="100">
        <v>3817.1144632057626</v>
      </c>
      <c r="CJ9" s="100">
        <v>3.0342786034951454</v>
      </c>
      <c r="CK9" s="100">
        <v>2130.0635796535921</v>
      </c>
      <c r="CL9" s="100">
        <v>5.4765182675783644</v>
      </c>
      <c r="CM9" s="100">
        <v>3844.5158238400118</v>
      </c>
      <c r="CN9" s="100">
        <v>7.6885750731230829</v>
      </c>
      <c r="CO9" s="100">
        <v>5397.3797013324038</v>
      </c>
      <c r="CP9" s="100">
        <v>5.416058938784964</v>
      </c>
      <c r="CQ9" s="100">
        <v>3802.0733750270447</v>
      </c>
      <c r="CR9" s="100">
        <v>6.0373179578135652</v>
      </c>
      <c r="CS9" s="100">
        <v>4238.1972063851226</v>
      </c>
      <c r="CT9" s="100">
        <v>7.5478027372831509</v>
      </c>
      <c r="CU9" s="100">
        <v>5298.5575215727722</v>
      </c>
    </row>
    <row r="10" spans="1:99">
      <c r="C10" s="99" t="s">
        <v>176</v>
      </c>
      <c r="D10" s="100">
        <v>16</v>
      </c>
      <c r="E10" s="100">
        <v>8716.7999999999993</v>
      </c>
      <c r="F10" s="100">
        <v>13</v>
      </c>
      <c r="G10" s="100">
        <v>7082.4</v>
      </c>
      <c r="H10" s="100">
        <v>21</v>
      </c>
      <c r="I10" s="100">
        <v>11440.8</v>
      </c>
      <c r="J10" s="100">
        <v>17</v>
      </c>
      <c r="K10" s="100">
        <v>9261.5999999999985</v>
      </c>
      <c r="L10" s="100">
        <v>11</v>
      </c>
      <c r="M10" s="100">
        <v>5992.7999999999993</v>
      </c>
      <c r="N10" s="100">
        <v>21.264311317238153</v>
      </c>
      <c r="O10" s="100">
        <v>11584.796805631346</v>
      </c>
      <c r="P10" s="100">
        <v>20.244328749426305</v>
      </c>
      <c r="Q10" s="100">
        <v>11029.11030268745</v>
      </c>
      <c r="R10" s="100">
        <v>20</v>
      </c>
      <c r="S10" s="100">
        <v>10896</v>
      </c>
      <c r="T10" s="100">
        <v>17.15912436756944</v>
      </c>
      <c r="U10" s="100">
        <v>9348.2909554518301</v>
      </c>
      <c r="V10" s="100">
        <v>17.245217046990209</v>
      </c>
      <c r="W10" s="100">
        <v>9395.1942472002647</v>
      </c>
      <c r="X10" s="100">
        <v>22.200993295809198</v>
      </c>
      <c r="Y10" s="100">
        <v>12095.10114755685</v>
      </c>
      <c r="Z10" s="100">
        <v>17.164571219712517</v>
      </c>
      <c r="AA10" s="100">
        <v>9351.2584004993787</v>
      </c>
      <c r="AB10" s="100">
        <v>22.349998550981496</v>
      </c>
      <c r="AC10" s="100">
        <v>12176.279210574718</v>
      </c>
      <c r="AD10" s="100">
        <v>17</v>
      </c>
      <c r="AE10" s="100">
        <v>9261.5999999999985</v>
      </c>
      <c r="AF10" s="100">
        <v>22.181274775163885</v>
      </c>
      <c r="AG10" s="100">
        <v>12084.358497509284</v>
      </c>
      <c r="AH10" s="100">
        <v>22.243545117954906</v>
      </c>
      <c r="AI10" s="100">
        <v>12118.283380261832</v>
      </c>
      <c r="AJ10" s="100">
        <v>24.382858066784859</v>
      </c>
      <c r="AK10" s="100">
        <v>13283.781074784391</v>
      </c>
      <c r="AL10" s="100">
        <v>21</v>
      </c>
      <c r="AM10" s="100">
        <v>11440.8</v>
      </c>
      <c r="AN10" s="100">
        <v>18.170387148133326</v>
      </c>
      <c r="AO10" s="100">
        <v>9899.2269183030348</v>
      </c>
      <c r="AP10" s="100">
        <v>22</v>
      </c>
      <c r="AQ10" s="100">
        <v>11985.599999999999</v>
      </c>
      <c r="AR10" s="100">
        <v>20.284425084264441</v>
      </c>
      <c r="AS10" s="100">
        <v>11050.954785907266</v>
      </c>
      <c r="AT10" s="100">
        <v>22</v>
      </c>
      <c r="AU10" s="100">
        <v>11985.599999999999</v>
      </c>
      <c r="AV10" s="100">
        <v>17.512669622002488</v>
      </c>
      <c r="AW10" s="100">
        <v>9540.902410066954</v>
      </c>
      <c r="AX10" s="100">
        <v>5.1957968474292011</v>
      </c>
      <c r="AY10" s="100">
        <v>2830.6701224794288</v>
      </c>
      <c r="AZ10" s="100">
        <v>8.4579737194294928</v>
      </c>
      <c r="BA10" s="100">
        <v>4607.9040823451869</v>
      </c>
      <c r="BB10" s="100">
        <v>6.8491823662277413</v>
      </c>
      <c r="BC10" s="100">
        <v>3731.4345531208733</v>
      </c>
      <c r="BD10" s="100">
        <v>7.9064910003013811</v>
      </c>
      <c r="BE10" s="100">
        <v>4307.456296964192</v>
      </c>
      <c r="BF10" s="100">
        <v>6.2869571777463502</v>
      </c>
      <c r="BG10" s="100">
        <v>3425.1342704362114</v>
      </c>
      <c r="BH10" s="100">
        <v>6.9184383568869867</v>
      </c>
      <c r="BI10" s="100">
        <v>3769.1652168320302</v>
      </c>
      <c r="BJ10" s="100">
        <v>6.7166009797249355</v>
      </c>
      <c r="BK10" s="100">
        <v>3659.2042137541443</v>
      </c>
      <c r="BL10" s="100">
        <v>4.9366198062411373</v>
      </c>
      <c r="BM10" s="100">
        <v>2689.4704704401715</v>
      </c>
      <c r="BN10" s="100">
        <v>5.7552545216598832</v>
      </c>
      <c r="BO10" s="100">
        <v>3135.4626634003039</v>
      </c>
      <c r="BP10" s="100">
        <v>4.0012260195314875</v>
      </c>
      <c r="BQ10" s="100">
        <v>2179.8679354407541</v>
      </c>
      <c r="BR10" s="100">
        <v>4.5909227288576071</v>
      </c>
      <c r="BS10" s="100">
        <v>2501.1347026816243</v>
      </c>
      <c r="BT10" s="100">
        <v>5.1615375412338826</v>
      </c>
      <c r="BU10" s="100">
        <v>2812.0056524642191</v>
      </c>
      <c r="BV10" s="100">
        <v>3.5779293943866008</v>
      </c>
      <c r="BW10" s="100">
        <v>1949.25593406182</v>
      </c>
      <c r="BX10" s="100">
        <v>4.4561521416667551</v>
      </c>
      <c r="BY10" s="100">
        <v>2427.7116867800478</v>
      </c>
      <c r="BZ10" s="100">
        <v>4.3425809817883261</v>
      </c>
      <c r="CA10" s="100">
        <v>2365.8381188782801</v>
      </c>
      <c r="CB10" s="100">
        <v>3.7953001848128047</v>
      </c>
      <c r="CC10" s="100">
        <v>2067.679540686016</v>
      </c>
      <c r="CD10" s="100">
        <v>3.6758346095811376</v>
      </c>
      <c r="CE10" s="100">
        <v>2002.5946952998036</v>
      </c>
      <c r="CF10" s="100">
        <v>4.276851769928153</v>
      </c>
      <c r="CG10" s="100">
        <v>2330.0288442568576</v>
      </c>
      <c r="CH10" s="100">
        <v>4.5674873918701433</v>
      </c>
      <c r="CI10" s="100">
        <v>2488.3671310908539</v>
      </c>
      <c r="CJ10" s="100">
        <v>3.4862966285068806</v>
      </c>
      <c r="CK10" s="100">
        <v>1899.3344032105483</v>
      </c>
      <c r="CL10" s="100">
        <v>6.5033654427493079</v>
      </c>
      <c r="CM10" s="100">
        <v>3543.0334932098226</v>
      </c>
      <c r="CN10" s="100">
        <v>6.8934635734528733</v>
      </c>
      <c r="CO10" s="100">
        <v>3755.5589548171251</v>
      </c>
      <c r="CP10" s="100">
        <v>5.7308619316147382</v>
      </c>
      <c r="CQ10" s="100">
        <v>3122.1735803437091</v>
      </c>
      <c r="CR10" s="100">
        <v>6.0373179578135652</v>
      </c>
      <c r="CS10" s="100">
        <v>3289.13082341683</v>
      </c>
      <c r="CT10" s="100">
        <v>6.9959838987238383</v>
      </c>
      <c r="CU10" s="100">
        <v>3811.4120280247466</v>
      </c>
    </row>
    <row r="11" spans="1:99">
      <c r="C11" s="99" t="s">
        <v>177</v>
      </c>
      <c r="D11" s="100">
        <v>17</v>
      </c>
      <c r="E11" s="100">
        <v>9057.5999999999985</v>
      </c>
      <c r="F11" s="100">
        <v>14</v>
      </c>
      <c r="G11" s="100">
        <v>7459.1999999999989</v>
      </c>
      <c r="H11" s="100">
        <v>19</v>
      </c>
      <c r="I11" s="100">
        <v>10123.199999999999</v>
      </c>
      <c r="J11" s="100">
        <v>18</v>
      </c>
      <c r="K11" s="100">
        <v>9590.4</v>
      </c>
      <c r="L11" s="100">
        <v>13</v>
      </c>
      <c r="M11" s="100">
        <v>6926.4</v>
      </c>
      <c r="N11" s="100">
        <v>24.264311317238153</v>
      </c>
      <c r="O11" s="100">
        <v>12928.025069824487</v>
      </c>
      <c r="P11" s="100">
        <v>19.209424642365406</v>
      </c>
      <c r="Q11" s="100">
        <v>10234.781449452286</v>
      </c>
      <c r="R11" s="100">
        <v>19</v>
      </c>
      <c r="S11" s="100">
        <v>10123.199999999999</v>
      </c>
      <c r="T11" s="100">
        <v>18.15912436756944</v>
      </c>
      <c r="U11" s="100">
        <v>9675.1814630409972</v>
      </c>
      <c r="V11" s="100">
        <v>14.245217046990209</v>
      </c>
      <c r="W11" s="100">
        <v>7589.8516426363831</v>
      </c>
      <c r="X11" s="100">
        <v>25.200993295809198</v>
      </c>
      <c r="Y11" s="100">
        <v>13427.08922800714</v>
      </c>
      <c r="Z11" s="100">
        <v>17.137142683093764</v>
      </c>
      <c r="AA11" s="100">
        <v>9130.6696215523571</v>
      </c>
      <c r="AB11" s="100">
        <v>23.299998757984142</v>
      </c>
      <c r="AC11" s="100">
        <v>12414.23933825395</v>
      </c>
      <c r="AD11" s="100">
        <v>18</v>
      </c>
      <c r="AE11" s="100">
        <v>9590.4</v>
      </c>
      <c r="AF11" s="100">
        <v>21.211487237691198</v>
      </c>
      <c r="AG11" s="100">
        <v>11301.48040024187</v>
      </c>
      <c r="AH11" s="100">
        <v>23.273988257699269</v>
      </c>
      <c r="AI11" s="100">
        <v>12400.38094370217</v>
      </c>
      <c r="AJ11" s="100">
        <v>21.430715325132969</v>
      </c>
      <c r="AK11" s="100">
        <v>11418.285125230845</v>
      </c>
      <c r="AL11" s="100">
        <v>21</v>
      </c>
      <c r="AM11" s="100">
        <v>11188.8</v>
      </c>
      <c r="AN11" s="100">
        <v>19.170387148133326</v>
      </c>
      <c r="AO11" s="100">
        <v>10213.982272525434</v>
      </c>
      <c r="AP11" s="100">
        <v>23</v>
      </c>
      <c r="AQ11" s="100">
        <v>12254.4</v>
      </c>
      <c r="AR11" s="100">
        <v>23.237020903553702</v>
      </c>
      <c r="AS11" s="100">
        <v>12380.684737413412</v>
      </c>
      <c r="AT11" s="100">
        <v>22</v>
      </c>
      <c r="AU11" s="100">
        <v>11721.599999999999</v>
      </c>
      <c r="AV11" s="100">
        <v>17.475878678559972</v>
      </c>
      <c r="AW11" s="100">
        <v>9311.1481599367526</v>
      </c>
      <c r="AX11" s="100">
        <v>4.8246685011842585</v>
      </c>
      <c r="AY11" s="100">
        <v>2570.5833774309726</v>
      </c>
      <c r="AZ11" s="100">
        <v>8.0770688715084944</v>
      </c>
      <c r="BA11" s="100">
        <v>4303.4622947397256</v>
      </c>
      <c r="BB11" s="100">
        <v>7.7349782381259296</v>
      </c>
      <c r="BC11" s="100">
        <v>4121.1964052734947</v>
      </c>
      <c r="BD11" s="100">
        <v>7.2434792070733351</v>
      </c>
      <c r="BE11" s="100">
        <v>3859.3257215286726</v>
      </c>
      <c r="BF11" s="100">
        <v>6.2869571777463502</v>
      </c>
      <c r="BG11" s="100">
        <v>3349.690784303255</v>
      </c>
      <c r="BH11" s="100">
        <v>7.2145854774811546</v>
      </c>
      <c r="BI11" s="100">
        <v>3843.9311424019588</v>
      </c>
      <c r="BJ11" s="100">
        <v>7.0364391216165991</v>
      </c>
      <c r="BK11" s="100">
        <v>3749.0147639973238</v>
      </c>
      <c r="BL11" s="100">
        <v>5.3680769631390604</v>
      </c>
      <c r="BM11" s="100">
        <v>2860.1114059604911</v>
      </c>
      <c r="BN11" s="100">
        <v>5.7552545216598832</v>
      </c>
      <c r="BO11" s="100">
        <v>3066.3996091403856</v>
      </c>
      <c r="BP11" s="100">
        <v>4.7411380103550007</v>
      </c>
      <c r="BQ11" s="100">
        <v>2526.0783319171442</v>
      </c>
      <c r="BR11" s="100">
        <v>4.5909227288576071</v>
      </c>
      <c r="BS11" s="100">
        <v>2446.0436299353328</v>
      </c>
      <c r="BT11" s="100">
        <v>4.3161270675727703</v>
      </c>
      <c r="BU11" s="100">
        <v>2299.6325016027718</v>
      </c>
      <c r="BV11" s="100">
        <v>3.8334957796999292</v>
      </c>
      <c r="BW11" s="100">
        <v>2042.4865514241221</v>
      </c>
      <c r="BX11" s="100">
        <v>4.2260175557779549</v>
      </c>
      <c r="BY11" s="100">
        <v>2251.6221537184942</v>
      </c>
      <c r="BZ11" s="100">
        <v>3.9083228836094932</v>
      </c>
      <c r="CA11" s="100">
        <v>2082.3544323871379</v>
      </c>
      <c r="CB11" s="100">
        <v>3.2057579767692119</v>
      </c>
      <c r="CC11" s="100">
        <v>1708.0278500226359</v>
      </c>
      <c r="CD11" s="100">
        <v>4.1659458908586231</v>
      </c>
      <c r="CE11" s="100">
        <v>2219.6159706494741</v>
      </c>
      <c r="CF11" s="100">
        <v>4.2892124271055048</v>
      </c>
      <c r="CG11" s="100">
        <v>2285.292381161813</v>
      </c>
      <c r="CH11" s="100">
        <v>5.0024861910958709</v>
      </c>
      <c r="CI11" s="100">
        <v>2665.3246426158798</v>
      </c>
      <c r="CJ11" s="100">
        <v>3.3901351875880121</v>
      </c>
      <c r="CK11" s="100">
        <v>1806.2640279468926</v>
      </c>
      <c r="CL11" s="100">
        <v>5.8188006593020116</v>
      </c>
      <c r="CM11" s="100">
        <v>3100.2569912761114</v>
      </c>
      <c r="CN11" s="100">
        <v>6.9009553023860351</v>
      </c>
      <c r="CO11" s="100">
        <v>3676.8289851112791</v>
      </c>
      <c r="CP11" s="100">
        <v>5.7308619316147382</v>
      </c>
      <c r="CQ11" s="100">
        <v>3053.403237164332</v>
      </c>
      <c r="CR11" s="100">
        <v>5.084057227632476</v>
      </c>
      <c r="CS11" s="100">
        <v>2708.7856908825829</v>
      </c>
      <c r="CT11" s="100">
        <v>6.9959838987238383</v>
      </c>
      <c r="CU11" s="100">
        <v>3727.4602212400609</v>
      </c>
    </row>
    <row r="12" spans="1:99">
      <c r="C12" s="99" t="s">
        <v>178</v>
      </c>
      <c r="D12" s="100">
        <v>17</v>
      </c>
      <c r="E12" s="100">
        <v>9567.5999999999985</v>
      </c>
      <c r="F12" s="100">
        <v>15</v>
      </c>
      <c r="G12" s="100">
        <v>8442</v>
      </c>
      <c r="H12" s="100">
        <v>23</v>
      </c>
      <c r="I12" s="100">
        <v>12944.4</v>
      </c>
      <c r="J12" s="100">
        <v>18</v>
      </c>
      <c r="K12" s="100">
        <v>10130.4</v>
      </c>
      <c r="L12" s="100">
        <v>12</v>
      </c>
      <c r="M12" s="100">
        <v>6753.5999999999995</v>
      </c>
      <c r="N12" s="100">
        <v>23.264311317238153</v>
      </c>
      <c r="O12" s="100">
        <v>13093.154409341632</v>
      </c>
      <c r="P12" s="100">
        <v>20.209424642365406</v>
      </c>
      <c r="Q12" s="100">
        <v>11373.86418872325</v>
      </c>
      <c r="R12" s="100">
        <v>21</v>
      </c>
      <c r="S12" s="100">
        <v>11818.8</v>
      </c>
      <c r="T12" s="100">
        <v>18.190949241083327</v>
      </c>
      <c r="U12" s="100">
        <v>10237.866232881695</v>
      </c>
      <c r="V12" s="100">
        <v>14.245217046990209</v>
      </c>
      <c r="W12" s="100">
        <v>8017.2081540460895</v>
      </c>
      <c r="X12" s="100">
        <v>24.200993295809198</v>
      </c>
      <c r="Y12" s="100">
        <v>13620.319026881416</v>
      </c>
      <c r="Z12" s="100">
        <v>18.137142683093764</v>
      </c>
      <c r="AA12" s="100">
        <v>10207.583902045169</v>
      </c>
      <c r="AB12" s="100">
        <v>23.349998550981496</v>
      </c>
      <c r="AC12" s="100">
        <v>13141.379184492385</v>
      </c>
      <c r="AD12" s="100">
        <v>17</v>
      </c>
      <c r="AE12" s="100">
        <v>9567.5999999999985</v>
      </c>
      <c r="AF12" s="100">
        <v>24.211487237691198</v>
      </c>
      <c r="AG12" s="100">
        <v>13626.225017372606</v>
      </c>
      <c r="AH12" s="100">
        <v>23.243545117954906</v>
      </c>
      <c r="AI12" s="100">
        <v>13081.46719238502</v>
      </c>
      <c r="AJ12" s="100">
        <v>20.382858066784859</v>
      </c>
      <c r="AK12" s="100">
        <v>11471.472519986517</v>
      </c>
      <c r="AL12" s="100">
        <v>20</v>
      </c>
      <c r="AM12" s="100">
        <v>11256</v>
      </c>
      <c r="AN12" s="100">
        <v>20.170387148133326</v>
      </c>
      <c r="AO12" s="100">
        <v>11351.893886969436</v>
      </c>
      <c r="AP12" s="100">
        <v>22</v>
      </c>
      <c r="AQ12" s="100">
        <v>12381.599999999999</v>
      </c>
      <c r="AR12" s="100">
        <v>22.237020903553702</v>
      </c>
      <c r="AS12" s="100">
        <v>12514.995364520022</v>
      </c>
      <c r="AT12" s="100">
        <v>20</v>
      </c>
      <c r="AU12" s="100">
        <v>11256</v>
      </c>
      <c r="AV12" s="100">
        <v>16.012223272619455</v>
      </c>
      <c r="AW12" s="100">
        <v>9011.6792578302284</v>
      </c>
      <c r="AX12" s="100">
        <v>4.8246685011842585</v>
      </c>
      <c r="AY12" s="100">
        <v>2715.3234324665004</v>
      </c>
      <c r="AZ12" s="100">
        <v>8.0640576939805744</v>
      </c>
      <c r="BA12" s="100">
        <v>4538.4516701722669</v>
      </c>
      <c r="BB12" s="100">
        <v>7.4397129474931996</v>
      </c>
      <c r="BC12" s="100">
        <v>4187.0704468491722</v>
      </c>
      <c r="BD12" s="100">
        <v>8.2330318450718885</v>
      </c>
      <c r="BE12" s="100">
        <v>4633.5503224064587</v>
      </c>
      <c r="BF12" s="100">
        <v>6.6844024578450112</v>
      </c>
      <c r="BG12" s="100">
        <v>3761.9817032751721</v>
      </c>
      <c r="BH12" s="100">
        <v>6.6078911754422727</v>
      </c>
      <c r="BI12" s="100">
        <v>3718.9211535389109</v>
      </c>
      <c r="BJ12" s="100">
        <v>6.3967628378332719</v>
      </c>
      <c r="BK12" s="100">
        <v>3600.0981251325652</v>
      </c>
      <c r="BL12" s="100">
        <v>5.5890997382647987</v>
      </c>
      <c r="BM12" s="100">
        <v>3145.5453326954284</v>
      </c>
      <c r="BN12" s="100">
        <v>5.2320495651453482</v>
      </c>
      <c r="BO12" s="100">
        <v>2944.5974952638016</v>
      </c>
      <c r="BP12" s="100">
        <v>4.2368576027781071</v>
      </c>
      <c r="BQ12" s="100">
        <v>2384.5034588435183</v>
      </c>
      <c r="BR12" s="100">
        <v>4.5909227288576071</v>
      </c>
      <c r="BS12" s="100">
        <v>2583.7713118010611</v>
      </c>
      <c r="BT12" s="100">
        <v>4.5274796859880482</v>
      </c>
      <c r="BU12" s="100">
        <v>2548.0655672740731</v>
      </c>
      <c r="BV12" s="100">
        <v>3.8334957796999292</v>
      </c>
      <c r="BW12" s="100">
        <v>2157.4914248151199</v>
      </c>
      <c r="BX12" s="100">
        <v>4.2364669320003996</v>
      </c>
      <c r="BY12" s="100">
        <v>2384.2835893298247</v>
      </c>
      <c r="BZ12" s="100">
        <v>4.5597100308777421</v>
      </c>
      <c r="CA12" s="100">
        <v>2566.2048053779931</v>
      </c>
      <c r="CB12" s="100">
        <v>3.4523547442129972</v>
      </c>
      <c r="CC12" s="100">
        <v>1942.9852500430745</v>
      </c>
      <c r="CD12" s="100">
        <v>4.1659458908586231</v>
      </c>
      <c r="CE12" s="100">
        <v>2344.5943473752327</v>
      </c>
      <c r="CF12" s="100">
        <v>4.5364293580975072</v>
      </c>
      <c r="CG12" s="100">
        <v>2553.1024427372768</v>
      </c>
      <c r="CH12" s="100">
        <v>5.2199855907087347</v>
      </c>
      <c r="CI12" s="100">
        <v>2937.8078904508757</v>
      </c>
      <c r="CJ12" s="100">
        <v>3.2602876160010128</v>
      </c>
      <c r="CK12" s="100">
        <v>1834.8898702853699</v>
      </c>
      <c r="CL12" s="100">
        <v>5.8188006593020116</v>
      </c>
      <c r="CM12" s="100">
        <v>3274.8210110551718</v>
      </c>
      <c r="CN12" s="100">
        <v>6.6384153788070197</v>
      </c>
      <c r="CO12" s="100">
        <v>3736.1001751925905</v>
      </c>
      <c r="CP12" s="100">
        <v>6.3604679172742866</v>
      </c>
      <c r="CQ12" s="100">
        <v>3579.6713438419683</v>
      </c>
      <c r="CR12" s="100">
        <v>5.7195643810865349</v>
      </c>
      <c r="CS12" s="100">
        <v>3218.9708336755016</v>
      </c>
      <c r="CT12" s="100">
        <v>8.3878120472136732</v>
      </c>
      <c r="CU12" s="100">
        <v>4720.660620171855</v>
      </c>
    </row>
    <row r="13" spans="1:99">
      <c r="C13" s="99" t="s">
        <v>179</v>
      </c>
      <c r="D13" s="100">
        <v>19</v>
      </c>
      <c r="E13" s="100">
        <v>1618.8</v>
      </c>
      <c r="F13" s="100">
        <v>15</v>
      </c>
      <c r="G13" s="100">
        <v>1278</v>
      </c>
      <c r="H13" s="100">
        <v>22</v>
      </c>
      <c r="I13" s="100">
        <v>1874.4</v>
      </c>
      <c r="J13" s="100">
        <v>21</v>
      </c>
      <c r="K13" s="100">
        <v>1789.2</v>
      </c>
      <c r="L13" s="100">
        <v>12</v>
      </c>
      <c r="M13" s="100">
        <v>1022.4000000000001</v>
      </c>
      <c r="N13" s="100">
        <v>21.264311317238153</v>
      </c>
      <c r="O13" s="100">
        <v>1811.7193242286908</v>
      </c>
      <c r="P13" s="100">
        <v>21.244328749426305</v>
      </c>
      <c r="Q13" s="100">
        <v>1810.0168094511212</v>
      </c>
      <c r="R13" s="100">
        <v>20</v>
      </c>
      <c r="S13" s="100">
        <v>1704</v>
      </c>
      <c r="T13" s="100">
        <v>18.15912436756944</v>
      </c>
      <c r="U13" s="100">
        <v>1547.1573961169163</v>
      </c>
      <c r="V13" s="100">
        <v>16.245217046990209</v>
      </c>
      <c r="W13" s="100">
        <v>1384.092492403566</v>
      </c>
      <c r="X13" s="100">
        <v>25.200993295809198</v>
      </c>
      <c r="Y13" s="100">
        <v>2147.1246288029438</v>
      </c>
      <c r="Z13" s="100">
        <v>17.137142683093764</v>
      </c>
      <c r="AA13" s="100">
        <v>1460.0845565995887</v>
      </c>
      <c r="AB13" s="100">
        <v>22.349998550981496</v>
      </c>
      <c r="AC13" s="100">
        <v>1904.2198765436235</v>
      </c>
      <c r="AD13" s="100">
        <v>16</v>
      </c>
      <c r="AE13" s="100">
        <v>1363.2</v>
      </c>
      <c r="AF13" s="100">
        <v>24.211487237691198</v>
      </c>
      <c r="AG13" s="100">
        <v>2062.8187126512903</v>
      </c>
      <c r="AH13" s="100">
        <v>22.273988257699269</v>
      </c>
      <c r="AI13" s="100">
        <v>1897.7437995559778</v>
      </c>
      <c r="AJ13" s="100">
        <v>24.382858066784859</v>
      </c>
      <c r="AK13" s="100">
        <v>2077.4195072900702</v>
      </c>
      <c r="AL13" s="100">
        <v>25</v>
      </c>
      <c r="AM13" s="100">
        <v>2130</v>
      </c>
      <c r="AN13" s="100">
        <v>19.170387148133326</v>
      </c>
      <c r="AO13" s="100">
        <v>1633.3169850209595</v>
      </c>
      <c r="AP13" s="100">
        <v>22</v>
      </c>
      <c r="AQ13" s="100">
        <v>1874.4</v>
      </c>
      <c r="AR13" s="100">
        <v>21.237020903553702</v>
      </c>
      <c r="AS13" s="100">
        <v>1809.3941809827754</v>
      </c>
      <c r="AT13" s="100">
        <v>23</v>
      </c>
      <c r="AU13" s="100">
        <v>1959.6000000000001</v>
      </c>
      <c r="AV13" s="100">
        <v>16.762446447310971</v>
      </c>
      <c r="AW13" s="100">
        <v>1428.1604373108948</v>
      </c>
      <c r="AX13" s="100">
        <v>5.1957968474292011</v>
      </c>
      <c r="AY13" s="100">
        <v>442.68189140096797</v>
      </c>
      <c r="AZ13" s="100">
        <v>8.8388785673504913</v>
      </c>
      <c r="BA13" s="100">
        <v>753.0724539382619</v>
      </c>
      <c r="BB13" s="100">
        <v>8.0399236423711535</v>
      </c>
      <c r="BC13" s="100">
        <v>685.0014943300223</v>
      </c>
      <c r="BD13" s="100">
        <v>8.2330318450718885</v>
      </c>
      <c r="BE13" s="100">
        <v>701.45431320012494</v>
      </c>
      <c r="BF13" s="100">
        <v>7.4483641735428039</v>
      </c>
      <c r="BG13" s="100">
        <v>634.60062758584695</v>
      </c>
      <c r="BH13" s="100">
        <v>7.5395327197764157</v>
      </c>
      <c r="BI13" s="100">
        <v>642.36818772495064</v>
      </c>
      <c r="BJ13" s="100">
        <v>7.3562772635082627</v>
      </c>
      <c r="BK13" s="100">
        <v>626.75482285090402</v>
      </c>
      <c r="BL13" s="100">
        <v>6.0311452885162762</v>
      </c>
      <c r="BM13" s="100">
        <v>513.8535785815867</v>
      </c>
      <c r="BN13" s="100">
        <v>6.0168569999171515</v>
      </c>
      <c r="BO13" s="100">
        <v>512.63621639294138</v>
      </c>
      <c r="BP13" s="100">
        <v>4.7411380103550007</v>
      </c>
      <c r="BQ13" s="100">
        <v>403.94495848224608</v>
      </c>
      <c r="BR13" s="100">
        <v>4.5909227288576071</v>
      </c>
      <c r="BS13" s="100">
        <v>391.14661649866815</v>
      </c>
      <c r="BT13" s="100">
        <v>5.1615375412338826</v>
      </c>
      <c r="BU13" s="100">
        <v>439.76299851312683</v>
      </c>
      <c r="BV13" s="100">
        <v>3.5779293943866008</v>
      </c>
      <c r="BW13" s="100">
        <v>304.83958440173842</v>
      </c>
      <c r="BX13" s="100">
        <v>4.6862867275555553</v>
      </c>
      <c r="BY13" s="100">
        <v>399.27162918773331</v>
      </c>
      <c r="BZ13" s="100">
        <v>4.5597100308777421</v>
      </c>
      <c r="CA13" s="100">
        <v>388.48729463078365</v>
      </c>
      <c r="CB13" s="100">
        <v>3.4523547442129972</v>
      </c>
      <c r="CC13" s="100">
        <v>294.14062420694739</v>
      </c>
      <c r="CD13" s="100">
        <v>4.1659458908586231</v>
      </c>
      <c r="CE13" s="100">
        <v>354.93858990115473</v>
      </c>
      <c r="CF13" s="100">
        <v>4.0419954961135032</v>
      </c>
      <c r="CG13" s="100">
        <v>344.37801626887045</v>
      </c>
      <c r="CH13" s="100">
        <v>5.0024861910958709</v>
      </c>
      <c r="CI13" s="100">
        <v>426.21182348136824</v>
      </c>
      <c r="CJ13" s="100">
        <v>3.1641261750821443</v>
      </c>
      <c r="CK13" s="100">
        <v>269.58355011699871</v>
      </c>
      <c r="CL13" s="100">
        <v>6.1610830510256607</v>
      </c>
      <c r="CM13" s="100">
        <v>524.92427594738626</v>
      </c>
      <c r="CN13" s="100">
        <v>7.4260351495440666</v>
      </c>
      <c r="CO13" s="100">
        <v>632.69819474115445</v>
      </c>
      <c r="CP13" s="100">
        <v>5.7308619316147382</v>
      </c>
      <c r="CQ13" s="100">
        <v>488.26943657357572</v>
      </c>
      <c r="CR13" s="100">
        <v>6.0373179578135652</v>
      </c>
      <c r="CS13" s="100">
        <v>514.37949000571575</v>
      </c>
      <c r="CT13" s="100">
        <v>8.3878120472136732</v>
      </c>
      <c r="CU13" s="100">
        <v>714.64158642260497</v>
      </c>
    </row>
    <row r="14" spans="1:99">
      <c r="C14" s="99" t="s">
        <v>180</v>
      </c>
      <c r="D14" s="100">
        <v>17</v>
      </c>
      <c r="E14" s="100">
        <v>8302.7999999999993</v>
      </c>
      <c r="F14" s="100">
        <v>15</v>
      </c>
      <c r="G14" s="100">
        <v>7326</v>
      </c>
      <c r="H14" s="100">
        <v>21</v>
      </c>
      <c r="I14" s="100">
        <v>10256.4</v>
      </c>
      <c r="J14" s="100">
        <v>21</v>
      </c>
      <c r="K14" s="100">
        <v>10256.4</v>
      </c>
      <c r="L14" s="100">
        <v>12</v>
      </c>
      <c r="M14" s="100">
        <v>5860.7999999999993</v>
      </c>
      <c r="N14" s="100">
        <v>24.302070076843602</v>
      </c>
      <c r="O14" s="100">
        <v>11869.131025530414</v>
      </c>
      <c r="P14" s="100">
        <v>18.209424642365406</v>
      </c>
      <c r="Q14" s="100">
        <v>8893.4829953312637</v>
      </c>
      <c r="R14" s="100">
        <v>20</v>
      </c>
      <c r="S14" s="100">
        <v>9768</v>
      </c>
      <c r="T14" s="100">
        <v>19.15912436756944</v>
      </c>
      <c r="U14" s="100">
        <v>9357.3163411209134</v>
      </c>
      <c r="V14" s="100">
        <v>16.245217046990209</v>
      </c>
      <c r="W14" s="100">
        <v>7934.1640057500181</v>
      </c>
      <c r="X14" s="100">
        <v>22.172279967836456</v>
      </c>
      <c r="Y14" s="100">
        <v>10828.941536291324</v>
      </c>
      <c r="Z14" s="100">
        <v>18.137142683093764</v>
      </c>
      <c r="AA14" s="100">
        <v>8858.1804864229944</v>
      </c>
      <c r="AB14" s="100">
        <v>22.349998550981496</v>
      </c>
      <c r="AC14" s="100">
        <v>10915.739292299362</v>
      </c>
      <c r="AD14" s="100">
        <v>18</v>
      </c>
      <c r="AE14" s="100">
        <v>8791.1999999999989</v>
      </c>
      <c r="AF14" s="100">
        <v>21.211487237691198</v>
      </c>
      <c r="AG14" s="100">
        <v>10359.690366888381</v>
      </c>
      <c r="AH14" s="100">
        <v>23.273988257699269</v>
      </c>
      <c r="AI14" s="100">
        <v>11367.015865060323</v>
      </c>
      <c r="AJ14" s="100">
        <v>21.382858066784859</v>
      </c>
      <c r="AK14" s="100">
        <v>10443.387879817725</v>
      </c>
      <c r="AL14" s="100">
        <v>24</v>
      </c>
      <c r="AM14" s="100">
        <v>11721.599999999999</v>
      </c>
      <c r="AN14" s="100">
        <v>20.170387148133326</v>
      </c>
      <c r="AO14" s="100">
        <v>9851.2170831483163</v>
      </c>
      <c r="AP14" s="100">
        <v>24</v>
      </c>
      <c r="AQ14" s="100">
        <v>11721.599999999999</v>
      </c>
      <c r="AR14" s="100">
        <v>21.237020903553702</v>
      </c>
      <c r="AS14" s="100">
        <v>10372.161009295627</v>
      </c>
      <c r="AT14" s="100">
        <v>21</v>
      </c>
      <c r="AU14" s="100">
        <v>10256.4</v>
      </c>
      <c r="AV14" s="100">
        <v>15.262000097927938</v>
      </c>
      <c r="AW14" s="100">
        <v>7453.9608478280043</v>
      </c>
      <c r="AX14" s="100">
        <v>4.8246685011842585</v>
      </c>
      <c r="AY14" s="100">
        <v>2356.3680959783919</v>
      </c>
      <c r="AZ14" s="100">
        <v>8.4449625419015728</v>
      </c>
      <c r="BA14" s="100">
        <v>4124.5197054647278</v>
      </c>
      <c r="BB14" s="100">
        <v>6.8491823662277413</v>
      </c>
      <c r="BC14" s="100">
        <v>3345.1406676656288</v>
      </c>
      <c r="BD14" s="100">
        <v>7.5799501555308755</v>
      </c>
      <c r="BE14" s="100">
        <v>3702.0476559612794</v>
      </c>
      <c r="BF14" s="100">
        <v>6.663783228178656</v>
      </c>
      <c r="BG14" s="100">
        <v>3254.5917286424556</v>
      </c>
      <c r="BH14" s="100">
        <v>6.9184383568869867</v>
      </c>
      <c r="BI14" s="100">
        <v>3378.9652935036042</v>
      </c>
      <c r="BJ14" s="100">
        <v>6.0769246959416083</v>
      </c>
      <c r="BK14" s="100">
        <v>2967.9700214978816</v>
      </c>
      <c r="BL14" s="100">
        <v>5.3680769631390604</v>
      </c>
      <c r="BM14" s="100">
        <v>2621.7687887971169</v>
      </c>
      <c r="BN14" s="100">
        <v>5.7552545216598832</v>
      </c>
      <c r="BO14" s="100">
        <v>2810.8663083786869</v>
      </c>
      <c r="BP14" s="100">
        <v>4.4945006800804954</v>
      </c>
      <c r="BQ14" s="100">
        <v>2195.1141321513137</v>
      </c>
      <c r="BR14" s="100">
        <v>4.8325502409027443</v>
      </c>
      <c r="BS14" s="100">
        <v>2360.2175376569003</v>
      </c>
      <c r="BT14" s="100">
        <v>5.1615375412338826</v>
      </c>
      <c r="BU14" s="100">
        <v>2520.8949351386282</v>
      </c>
      <c r="BV14" s="100">
        <v>3.3223630090732721</v>
      </c>
      <c r="BW14" s="100">
        <v>1622.6420936313859</v>
      </c>
      <c r="BX14" s="100">
        <v>4.2364669320003996</v>
      </c>
      <c r="BY14" s="100">
        <v>2069.0904495889949</v>
      </c>
      <c r="BZ14" s="100">
        <v>3.9083228836094932</v>
      </c>
      <c r="CA14" s="100">
        <v>1908.8248963548765</v>
      </c>
      <c r="CB14" s="100">
        <v>3.9455482791005685</v>
      </c>
      <c r="CC14" s="100">
        <v>1927.0057795127175</v>
      </c>
      <c r="CD14" s="100">
        <v>3.6758346095811376</v>
      </c>
      <c r="CE14" s="100">
        <v>1795.2776233194274</v>
      </c>
      <c r="CF14" s="100">
        <v>4.5364293580975072</v>
      </c>
      <c r="CG14" s="100">
        <v>2215.5920984948225</v>
      </c>
      <c r="CH14" s="100">
        <v>5.2199855907087347</v>
      </c>
      <c r="CI14" s="100">
        <v>2549.4409625021458</v>
      </c>
      <c r="CJ14" s="100">
        <v>3.0235939989486047</v>
      </c>
      <c r="CK14" s="100">
        <v>1476.7233090864984</v>
      </c>
      <c r="CL14" s="100">
        <v>6.1610830510256607</v>
      </c>
      <c r="CM14" s="100">
        <v>3009.0729621209325</v>
      </c>
      <c r="CN14" s="100">
        <v>6.9009553023860351</v>
      </c>
      <c r="CO14" s="100">
        <v>3370.4265696853395</v>
      </c>
      <c r="CP14" s="100">
        <v>5.7308619316147382</v>
      </c>
      <c r="CQ14" s="100">
        <v>2798.952967400638</v>
      </c>
      <c r="CR14" s="100">
        <v>5.4018108043595054</v>
      </c>
      <c r="CS14" s="100">
        <v>2638.2443968491825</v>
      </c>
      <c r="CT14" s="100">
        <v>8.3878120472136732</v>
      </c>
      <c r="CU14" s="100">
        <v>4096.6074038591578</v>
      </c>
    </row>
    <row r="15" spans="1:99">
      <c r="C15" s="99" t="s">
        <v>181</v>
      </c>
      <c r="D15" s="100">
        <v>18</v>
      </c>
      <c r="E15" s="100">
        <v>13737.599999999999</v>
      </c>
      <c r="F15" s="100">
        <v>15</v>
      </c>
      <c r="G15" s="100">
        <v>11447.999999999998</v>
      </c>
      <c r="H15" s="100">
        <v>18</v>
      </c>
      <c r="I15" s="100">
        <v>13737.599999999999</v>
      </c>
      <c r="J15" s="100">
        <v>17</v>
      </c>
      <c r="K15" s="100">
        <v>12974.4</v>
      </c>
      <c r="L15" s="100">
        <v>13</v>
      </c>
      <c r="M15" s="100">
        <v>9921.5999999999985</v>
      </c>
      <c r="N15" s="100">
        <v>21.264311317238153</v>
      </c>
      <c r="O15" s="100">
        <v>16228.922397316157</v>
      </c>
      <c r="P15" s="100">
        <v>21.209424642365406</v>
      </c>
      <c r="Q15" s="100">
        <v>16187.032887053276</v>
      </c>
      <c r="R15" s="100">
        <v>19</v>
      </c>
      <c r="S15" s="100">
        <v>14500.8</v>
      </c>
      <c r="T15" s="100">
        <v>18.15912436756944</v>
      </c>
      <c r="U15" s="100">
        <v>13859.043717328996</v>
      </c>
      <c r="V15" s="100">
        <v>15.210186040277321</v>
      </c>
      <c r="W15" s="100">
        <v>11608.413985939651</v>
      </c>
      <c r="X15" s="100">
        <v>23.200993295809198</v>
      </c>
      <c r="Y15" s="100">
        <v>17706.998083361577</v>
      </c>
      <c r="Z15" s="100">
        <v>18.137142683093764</v>
      </c>
      <c r="AA15" s="100">
        <v>13842.26729573716</v>
      </c>
      <c r="AB15" s="100">
        <v>20.349998550981496</v>
      </c>
      <c r="AC15" s="100">
        <v>15531.118894109077</v>
      </c>
      <c r="AD15" s="100">
        <v>16</v>
      </c>
      <c r="AE15" s="100">
        <v>12211.199999999999</v>
      </c>
      <c r="AF15" s="100">
        <v>25.181274775163885</v>
      </c>
      <c r="AG15" s="100">
        <v>19218.348908405074</v>
      </c>
      <c r="AH15" s="100">
        <v>21.243545117954906</v>
      </c>
      <c r="AI15" s="100">
        <v>16213.073634023183</v>
      </c>
      <c r="AJ15" s="100">
        <v>22.430715325132969</v>
      </c>
      <c r="AK15" s="100">
        <v>17119.121936141481</v>
      </c>
      <c r="AL15" s="100">
        <v>21</v>
      </c>
      <c r="AM15" s="100">
        <v>16027.199999999999</v>
      </c>
      <c r="AN15" s="100">
        <v>17.170387148133326</v>
      </c>
      <c r="AO15" s="100">
        <v>13104.439471455353</v>
      </c>
      <c r="AP15" s="100">
        <v>20</v>
      </c>
      <c r="AQ15" s="100">
        <v>15263.999999999998</v>
      </c>
      <c r="AR15" s="100">
        <v>19.237020903553702</v>
      </c>
      <c r="AS15" s="100">
        <v>14681.694353592184</v>
      </c>
      <c r="AT15" s="100">
        <v>21</v>
      </c>
      <c r="AU15" s="100">
        <v>16027.199999999999</v>
      </c>
      <c r="AV15" s="100">
        <v>16.725655503868456</v>
      </c>
      <c r="AW15" s="100">
        <v>12765.020280552404</v>
      </c>
      <c r="AX15" s="100">
        <v>4.8246685011842585</v>
      </c>
      <c r="AY15" s="100">
        <v>3682.1870001038255</v>
      </c>
      <c r="AZ15" s="100">
        <v>7.696164023587496</v>
      </c>
      <c r="BA15" s="100">
        <v>5873.7123828019767</v>
      </c>
      <c r="BB15" s="100">
        <v>7.7446583517384235</v>
      </c>
      <c r="BC15" s="100">
        <v>5910.7232540467639</v>
      </c>
      <c r="BD15" s="100">
        <v>6.9268684659898625</v>
      </c>
      <c r="BE15" s="100">
        <v>5286.5860132434627</v>
      </c>
      <c r="BF15" s="100">
        <v>7.0612285082773187</v>
      </c>
      <c r="BG15" s="100">
        <v>5389.1295975172488</v>
      </c>
      <c r="BH15" s="100">
        <v>5.6762496311081305</v>
      </c>
      <c r="BI15" s="100">
        <v>4332.1137184617246</v>
      </c>
      <c r="BJ15" s="100">
        <v>5.7570865540499447</v>
      </c>
      <c r="BK15" s="100">
        <v>4393.8084580509176</v>
      </c>
      <c r="BL15" s="100">
        <v>5.3680769631390604</v>
      </c>
      <c r="BM15" s="100">
        <v>4096.9163382677307</v>
      </c>
      <c r="BN15" s="100">
        <v>5.4936520434026166</v>
      </c>
      <c r="BO15" s="100">
        <v>4192.7552395248767</v>
      </c>
      <c r="BP15" s="100">
        <v>4.4945006800804954</v>
      </c>
      <c r="BQ15" s="100">
        <v>3430.2029190374337</v>
      </c>
      <c r="BR15" s="100">
        <v>4.5909227288576071</v>
      </c>
      <c r="BS15" s="100">
        <v>3503.7922266641253</v>
      </c>
      <c r="BT15" s="100">
        <v>4.5175824971805802</v>
      </c>
      <c r="BU15" s="100">
        <v>3447.8189618482184</v>
      </c>
      <c r="BV15" s="100">
        <v>3.3223630090732721</v>
      </c>
      <c r="BW15" s="100">
        <v>2535.6274485247209</v>
      </c>
      <c r="BX15" s="100">
        <v>3.7657483840003541</v>
      </c>
      <c r="BY15" s="100">
        <v>2874.0191666690698</v>
      </c>
      <c r="BZ15" s="100">
        <v>4.1254519326989092</v>
      </c>
      <c r="CA15" s="100">
        <v>3148.5449150358072</v>
      </c>
      <c r="CB15" s="100">
        <v>3.6989515116567828</v>
      </c>
      <c r="CC15" s="100">
        <v>2823.0397936964564</v>
      </c>
      <c r="CD15" s="100">
        <v>4.1659458908586231</v>
      </c>
      <c r="CE15" s="100">
        <v>3179.4499039033008</v>
      </c>
      <c r="CF15" s="100">
        <v>4.0296348389361505</v>
      </c>
      <c r="CG15" s="100">
        <v>3075.4173090760696</v>
      </c>
      <c r="CH15" s="100">
        <v>4.7849867914830071</v>
      </c>
      <c r="CI15" s="100">
        <v>3651.9019192598307</v>
      </c>
      <c r="CJ15" s="100">
        <v>3.0342786034951454</v>
      </c>
      <c r="CK15" s="100">
        <v>2315.7614301874946</v>
      </c>
      <c r="CL15" s="100">
        <v>5.8188006593020116</v>
      </c>
      <c r="CM15" s="100">
        <v>4440.9086631792952</v>
      </c>
      <c r="CN15" s="100">
        <v>6.6309236498738571</v>
      </c>
      <c r="CO15" s="100">
        <v>5060.7209295837274</v>
      </c>
      <c r="CP15" s="100">
        <v>5.416058938784964</v>
      </c>
      <c r="CQ15" s="100">
        <v>4133.5361820806838</v>
      </c>
      <c r="CR15" s="100">
        <v>5.7195643810865349</v>
      </c>
      <c r="CS15" s="100">
        <v>4365.1715356452432</v>
      </c>
      <c r="CT15" s="100">
        <v>7.8237121565628076</v>
      </c>
      <c r="CU15" s="100">
        <v>5971.057117888734</v>
      </c>
    </row>
    <row r="16" spans="1:99">
      <c r="C16" s="99" t="s">
        <v>182</v>
      </c>
      <c r="D16" s="100">
        <v>17</v>
      </c>
      <c r="E16" s="100">
        <v>5793.6</v>
      </c>
      <c r="F16" s="100">
        <v>13</v>
      </c>
      <c r="G16" s="100">
        <v>4430.4000000000005</v>
      </c>
      <c r="H16" s="100">
        <v>21</v>
      </c>
      <c r="I16" s="100">
        <v>7156.8</v>
      </c>
      <c r="J16" s="100">
        <v>19</v>
      </c>
      <c r="K16" s="100">
        <v>6475.2</v>
      </c>
      <c r="L16" s="100">
        <v>12</v>
      </c>
      <c r="M16" s="100">
        <v>4089.6000000000004</v>
      </c>
      <c r="N16" s="100">
        <v>22.302070076843602</v>
      </c>
      <c r="O16" s="100">
        <v>7600.5454821882995</v>
      </c>
      <c r="P16" s="100">
        <v>21.244328749426305</v>
      </c>
      <c r="Q16" s="100">
        <v>7240.0672378044846</v>
      </c>
      <c r="R16" s="100">
        <v>20</v>
      </c>
      <c r="S16" s="100">
        <v>6816</v>
      </c>
      <c r="T16" s="100">
        <v>21.15912436756944</v>
      </c>
      <c r="U16" s="100">
        <v>7211.0295844676657</v>
      </c>
      <c r="V16" s="100">
        <v>14.210186040277321</v>
      </c>
      <c r="W16" s="100">
        <v>4842.8314025265108</v>
      </c>
      <c r="X16" s="100">
        <v>26.200993295809198</v>
      </c>
      <c r="Y16" s="100">
        <v>8929.2985152117744</v>
      </c>
      <c r="Z16" s="100">
        <v>17.137142683093764</v>
      </c>
      <c r="AA16" s="100">
        <v>5840.3382263983549</v>
      </c>
      <c r="AB16" s="100">
        <v>21.349998550981496</v>
      </c>
      <c r="AC16" s="100">
        <v>7276.0795061744939</v>
      </c>
      <c r="AD16" s="100">
        <v>19</v>
      </c>
      <c r="AE16" s="100">
        <v>6475.2</v>
      </c>
      <c r="AF16" s="100">
        <v>25.211487237691198</v>
      </c>
      <c r="AG16" s="100">
        <v>8592.0748506051605</v>
      </c>
      <c r="AH16" s="100">
        <v>20.243545117954906</v>
      </c>
      <c r="AI16" s="100">
        <v>6899.0001761990325</v>
      </c>
      <c r="AJ16" s="100">
        <v>22.382858066784859</v>
      </c>
      <c r="AK16" s="100">
        <v>7628.0780291602805</v>
      </c>
      <c r="AL16" s="100">
        <v>22</v>
      </c>
      <c r="AM16" s="100">
        <v>7497.6</v>
      </c>
      <c r="AN16" s="100">
        <v>19.170387148133326</v>
      </c>
      <c r="AO16" s="100">
        <v>6533.2679400838379</v>
      </c>
      <c r="AP16" s="100">
        <v>25</v>
      </c>
      <c r="AQ16" s="100">
        <v>8520</v>
      </c>
      <c r="AR16" s="100">
        <v>21.237020903553702</v>
      </c>
      <c r="AS16" s="100">
        <v>7237.5767239311017</v>
      </c>
      <c r="AT16" s="100">
        <v>21</v>
      </c>
      <c r="AU16" s="100">
        <v>7156.8</v>
      </c>
      <c r="AV16" s="100">
        <v>17.512669622002488</v>
      </c>
      <c r="AW16" s="100">
        <v>5968.3178071784478</v>
      </c>
      <c r="AX16" s="100">
        <v>5.1957968474292011</v>
      </c>
      <c r="AY16" s="100">
        <v>1770.7275656038719</v>
      </c>
      <c r="AZ16" s="100">
        <v>8.8258673898225712</v>
      </c>
      <c r="BA16" s="100">
        <v>3007.8556064515324</v>
      </c>
      <c r="BB16" s="100">
        <v>7.1541277704729653</v>
      </c>
      <c r="BC16" s="100">
        <v>2438.1267441771865</v>
      </c>
      <c r="BD16" s="100">
        <v>7.9064910003013811</v>
      </c>
      <c r="BE16" s="100">
        <v>2694.5321329027106</v>
      </c>
      <c r="BF16" s="100">
        <v>7.0612285082773187</v>
      </c>
      <c r="BG16" s="100">
        <v>2406.4666756209103</v>
      </c>
      <c r="BH16" s="100">
        <v>6.9184383568869867</v>
      </c>
      <c r="BI16" s="100">
        <v>2357.8037920270854</v>
      </c>
      <c r="BJ16" s="100">
        <v>6.7166009797249355</v>
      </c>
      <c r="BK16" s="100">
        <v>2289.017613890258</v>
      </c>
      <c r="BL16" s="100">
        <v>5.083523827891991</v>
      </c>
      <c r="BM16" s="100">
        <v>1732.4649205455905</v>
      </c>
      <c r="BN16" s="100">
        <v>5.7552545216598832</v>
      </c>
      <c r="BO16" s="100">
        <v>1961.3907409816882</v>
      </c>
      <c r="BP16" s="100">
        <v>4.2478633498059919</v>
      </c>
      <c r="BQ16" s="100">
        <v>1447.671829613882</v>
      </c>
      <c r="BR16" s="100">
        <v>5.0741777529478815</v>
      </c>
      <c r="BS16" s="100">
        <v>1729.279778204638</v>
      </c>
      <c r="BT16" s="100">
        <v>5.1615375412338826</v>
      </c>
      <c r="BU16" s="100">
        <v>1759.0519940525073</v>
      </c>
      <c r="BV16" s="100">
        <v>4.0890621650132584</v>
      </c>
      <c r="BW16" s="100">
        <v>1393.5523858365184</v>
      </c>
      <c r="BX16" s="100">
        <v>4.0063323461115985</v>
      </c>
      <c r="BY16" s="100">
        <v>1365.3580635548328</v>
      </c>
      <c r="BZ16" s="100">
        <v>4.3425809817883261</v>
      </c>
      <c r="CA16" s="100">
        <v>1479.9515985934615</v>
      </c>
      <c r="CB16" s="100">
        <v>3.6989515116567828</v>
      </c>
      <c r="CC16" s="100">
        <v>1260.6026751726317</v>
      </c>
      <c r="CD16" s="100">
        <v>4.1659458908586231</v>
      </c>
      <c r="CE16" s="100">
        <v>1419.7543596046189</v>
      </c>
      <c r="CF16" s="100">
        <v>4.5240687009201555</v>
      </c>
      <c r="CG16" s="100">
        <v>1541.802613273589</v>
      </c>
      <c r="CH16" s="100">
        <v>5.4374849903215994</v>
      </c>
      <c r="CI16" s="100">
        <v>1853.0948847016011</v>
      </c>
      <c r="CJ16" s="100">
        <v>3.4862966285068806</v>
      </c>
      <c r="CK16" s="100">
        <v>1188.1298909951449</v>
      </c>
      <c r="CL16" s="100">
        <v>5.8188006593020116</v>
      </c>
      <c r="CM16" s="100">
        <v>1983.0472646901255</v>
      </c>
      <c r="CN16" s="100">
        <v>6.8934635734528733</v>
      </c>
      <c r="CO16" s="100">
        <v>2349.2923858327395</v>
      </c>
      <c r="CP16" s="100">
        <v>5.7216607800891959</v>
      </c>
      <c r="CQ16" s="100">
        <v>1949.9419938543981</v>
      </c>
      <c r="CR16" s="100">
        <v>6.0373179578135652</v>
      </c>
      <c r="CS16" s="100">
        <v>2057.517960022863</v>
      </c>
      <c r="CT16" s="100">
        <v>8.0996215758424643</v>
      </c>
      <c r="CU16" s="100">
        <v>2760.3510330471117</v>
      </c>
    </row>
    <row r="17" spans="2:99">
      <c r="C17" s="99" t="s">
        <v>183</v>
      </c>
      <c r="D17" s="100">
        <v>17</v>
      </c>
      <c r="E17" s="100">
        <v>7180.7999999999993</v>
      </c>
      <c r="F17" s="100">
        <v>14</v>
      </c>
      <c r="G17" s="100">
        <v>5913.5999999999995</v>
      </c>
      <c r="H17" s="100">
        <v>21</v>
      </c>
      <c r="I17" s="100">
        <v>8870.4</v>
      </c>
      <c r="J17" s="100">
        <v>18</v>
      </c>
      <c r="K17" s="100">
        <v>7603.2</v>
      </c>
      <c r="L17" s="100">
        <v>12</v>
      </c>
      <c r="M17" s="100">
        <v>5068.7999999999993</v>
      </c>
      <c r="N17" s="100">
        <v>21.264311317238153</v>
      </c>
      <c r="O17" s="100">
        <v>8982.0451004013958</v>
      </c>
      <c r="P17" s="100">
        <v>20.209424642365406</v>
      </c>
      <c r="Q17" s="100">
        <v>8536.4609689351473</v>
      </c>
      <c r="R17" s="100">
        <v>22</v>
      </c>
      <c r="S17" s="100">
        <v>9292.7999999999993</v>
      </c>
      <c r="T17" s="100">
        <v>19.15912436756944</v>
      </c>
      <c r="U17" s="100">
        <v>8092.814132861331</v>
      </c>
      <c r="V17" s="100">
        <v>14.245217046990209</v>
      </c>
      <c r="W17" s="100">
        <v>6017.1796806486636</v>
      </c>
      <c r="X17" s="100">
        <v>22.200993295809198</v>
      </c>
      <c r="Y17" s="100">
        <v>9377.6995681498047</v>
      </c>
      <c r="Z17" s="100">
        <v>19.137142683093764</v>
      </c>
      <c r="AA17" s="100">
        <v>8083.5290693388051</v>
      </c>
      <c r="AB17" s="100">
        <v>21.349998550981496</v>
      </c>
      <c r="AC17" s="100">
        <v>9018.2393879345836</v>
      </c>
      <c r="AD17" s="100">
        <v>19</v>
      </c>
      <c r="AE17" s="100">
        <v>8025.5999999999995</v>
      </c>
      <c r="AF17" s="100">
        <v>25.211487237691198</v>
      </c>
      <c r="AG17" s="100">
        <v>10649.332209200762</v>
      </c>
      <c r="AH17" s="100">
        <v>20.243545117954906</v>
      </c>
      <c r="AI17" s="100">
        <v>8550.873457824151</v>
      </c>
      <c r="AJ17" s="100">
        <v>23.382858066784859</v>
      </c>
      <c r="AK17" s="100">
        <v>9876.9192474099236</v>
      </c>
      <c r="AL17" s="100">
        <v>23</v>
      </c>
      <c r="AM17" s="100">
        <v>9715.1999999999989</v>
      </c>
      <c r="AN17" s="100">
        <v>19.170387148133326</v>
      </c>
      <c r="AO17" s="100">
        <v>8097.5715313715164</v>
      </c>
      <c r="AP17" s="100">
        <v>24</v>
      </c>
      <c r="AQ17" s="100">
        <v>10137.599999999999</v>
      </c>
      <c r="AR17" s="100">
        <v>23.284425084264441</v>
      </c>
      <c r="AS17" s="100">
        <v>9835.3411555932998</v>
      </c>
      <c r="AT17" s="100">
        <v>23</v>
      </c>
      <c r="AU17" s="100">
        <v>9715.1999999999989</v>
      </c>
      <c r="AV17" s="100">
        <v>17.512669622002488</v>
      </c>
      <c r="AW17" s="100">
        <v>7397.3516483338508</v>
      </c>
      <c r="AX17" s="100">
        <v>4.8246685011842585</v>
      </c>
      <c r="AY17" s="100">
        <v>2037.9399749002307</v>
      </c>
      <c r="AZ17" s="100">
        <v>8.8388785673504913</v>
      </c>
      <c r="BA17" s="100">
        <v>3733.5423068488471</v>
      </c>
      <c r="BB17" s="100">
        <v>8.0302435287586587</v>
      </c>
      <c r="BC17" s="100">
        <v>3391.9748665476573</v>
      </c>
      <c r="BD17" s="100">
        <v>6.9268684659898625</v>
      </c>
      <c r="BE17" s="100">
        <v>2925.9092400341178</v>
      </c>
      <c r="BF17" s="100">
        <v>7.0715381231104955</v>
      </c>
      <c r="BG17" s="100">
        <v>2987.0177032018732</v>
      </c>
      <c r="BH17" s="100">
        <v>6.2973439939975577</v>
      </c>
      <c r="BI17" s="100">
        <v>2659.9981030645681</v>
      </c>
      <c r="BJ17" s="100">
        <v>7.0364391216165991</v>
      </c>
      <c r="BK17" s="100">
        <v>2972.1918849708513</v>
      </c>
      <c r="BL17" s="100">
        <v>5.5890997382647987</v>
      </c>
      <c r="BM17" s="100">
        <v>2360.8357294430507</v>
      </c>
      <c r="BN17" s="100">
        <v>6.0168569999171515</v>
      </c>
      <c r="BO17" s="100">
        <v>2541.5203967650045</v>
      </c>
      <c r="BP17" s="100">
        <v>4.2478633498059919</v>
      </c>
      <c r="BQ17" s="100">
        <v>1794.297478958051</v>
      </c>
      <c r="BR17" s="100">
        <v>5.0741777529478815</v>
      </c>
      <c r="BS17" s="100">
        <v>2143.332682845185</v>
      </c>
      <c r="BT17" s="100">
        <v>5.1516403524264138</v>
      </c>
      <c r="BU17" s="100">
        <v>2176.0528848649169</v>
      </c>
      <c r="BV17" s="100">
        <v>4.0890621650132584</v>
      </c>
      <c r="BW17" s="100">
        <v>1727.2198585016001</v>
      </c>
      <c r="BX17" s="100">
        <v>4.2260175557779549</v>
      </c>
      <c r="BY17" s="100">
        <v>1785.069815560608</v>
      </c>
      <c r="BZ17" s="100">
        <v>4.5597100308777421</v>
      </c>
      <c r="CA17" s="100">
        <v>1926.0215170427582</v>
      </c>
      <c r="CB17" s="100">
        <v>3.9455482791005685</v>
      </c>
      <c r="CC17" s="100">
        <v>1666.5995930920801</v>
      </c>
      <c r="CD17" s="100">
        <v>3.9208902502198804</v>
      </c>
      <c r="CE17" s="100">
        <v>1656.1840416928774</v>
      </c>
      <c r="CF17" s="100">
        <v>4.0419954961135032</v>
      </c>
      <c r="CG17" s="100">
        <v>1707.3388975583437</v>
      </c>
      <c r="CH17" s="100">
        <v>4.7849867914830071</v>
      </c>
      <c r="CI17" s="100">
        <v>2021.1784207224221</v>
      </c>
      <c r="CJ17" s="100">
        <v>3.4862966285068806</v>
      </c>
      <c r="CK17" s="100">
        <v>1472.6116958813063</v>
      </c>
      <c r="CL17" s="100">
        <v>6.5033654427493079</v>
      </c>
      <c r="CM17" s="100">
        <v>2747.0215630173075</v>
      </c>
      <c r="CN17" s="100">
        <v>7.9511149967020982</v>
      </c>
      <c r="CO17" s="100">
        <v>3358.5509746069661</v>
      </c>
      <c r="CP17" s="100">
        <v>6.3604679172742866</v>
      </c>
      <c r="CQ17" s="100">
        <v>2686.6616482566587</v>
      </c>
      <c r="CR17" s="100">
        <v>5.4018108043595054</v>
      </c>
      <c r="CS17" s="100">
        <v>2281.7248837614552</v>
      </c>
      <c r="CT17" s="100">
        <v>7.8359932086543598</v>
      </c>
      <c r="CU17" s="100">
        <v>3309.9235313356012</v>
      </c>
    </row>
    <row r="18" spans="2:99">
      <c r="C18" s="99" t="s">
        <v>184</v>
      </c>
      <c r="D18" s="100">
        <v>16</v>
      </c>
      <c r="E18" s="100">
        <v>10444.799999999999</v>
      </c>
      <c r="F18" s="100">
        <v>14</v>
      </c>
      <c r="G18" s="100">
        <v>9139.1999999999989</v>
      </c>
      <c r="H18" s="100">
        <v>19</v>
      </c>
      <c r="I18" s="100">
        <v>12403.199999999999</v>
      </c>
      <c r="J18" s="100">
        <v>20</v>
      </c>
      <c r="K18" s="100">
        <v>13056</v>
      </c>
      <c r="L18" s="100">
        <v>11</v>
      </c>
      <c r="M18" s="100">
        <v>7180.7999999999993</v>
      </c>
      <c r="N18" s="100">
        <v>20.302070076843602</v>
      </c>
      <c r="O18" s="100">
        <v>13253.191346163503</v>
      </c>
      <c r="P18" s="100">
        <v>21.209424642365406</v>
      </c>
      <c r="Q18" s="100">
        <v>13845.512406536136</v>
      </c>
      <c r="R18" s="100">
        <v>19</v>
      </c>
      <c r="S18" s="100">
        <v>12403.199999999999</v>
      </c>
      <c r="T18" s="100">
        <v>18.15912436756944</v>
      </c>
      <c r="U18" s="100">
        <v>11854.27638714933</v>
      </c>
      <c r="V18" s="100">
        <v>14.245217046990209</v>
      </c>
      <c r="W18" s="100">
        <v>9299.2776882752078</v>
      </c>
      <c r="X18" s="100">
        <v>23.200993295809198</v>
      </c>
      <c r="Y18" s="100">
        <v>15145.608423504244</v>
      </c>
      <c r="Z18" s="100">
        <v>19.137142683093764</v>
      </c>
      <c r="AA18" s="100">
        <v>12492.726743523608</v>
      </c>
      <c r="AB18" s="100">
        <v>21.299998757984142</v>
      </c>
      <c r="AC18" s="100">
        <v>13904.639189212046</v>
      </c>
      <c r="AD18" s="100">
        <v>15</v>
      </c>
      <c r="AE18" s="100">
        <v>9792</v>
      </c>
      <c r="AF18" s="100">
        <v>22.181274775163885</v>
      </c>
      <c r="AG18" s="100">
        <v>14479.936173226983</v>
      </c>
      <c r="AH18" s="100">
        <v>20.273988257699269</v>
      </c>
      <c r="AI18" s="100">
        <v>13234.859534626083</v>
      </c>
      <c r="AJ18" s="100">
        <v>23.382858066784859</v>
      </c>
      <c r="AK18" s="100">
        <v>15264.329745997155</v>
      </c>
      <c r="AL18" s="100">
        <v>20</v>
      </c>
      <c r="AM18" s="100">
        <v>13056</v>
      </c>
      <c r="AN18" s="100">
        <v>20.170387148133326</v>
      </c>
      <c r="AO18" s="100">
        <v>13167.228730301435</v>
      </c>
      <c r="AP18" s="100">
        <v>23</v>
      </c>
      <c r="AQ18" s="100">
        <v>15014.4</v>
      </c>
      <c r="AR18" s="100">
        <v>23.237020903553702</v>
      </c>
      <c r="AS18" s="100">
        <v>15169.127245839856</v>
      </c>
      <c r="AT18" s="100">
        <v>20</v>
      </c>
      <c r="AU18" s="100">
        <v>13056</v>
      </c>
      <c r="AV18" s="100">
        <v>15.262000097927938</v>
      </c>
      <c r="AW18" s="100">
        <v>9963.0336639273573</v>
      </c>
      <c r="AX18" s="100">
        <v>4.8246685011842585</v>
      </c>
      <c r="AY18" s="100">
        <v>3149.5435975730838</v>
      </c>
      <c r="AZ18" s="100">
        <v>8.4579737194294928</v>
      </c>
      <c r="BA18" s="100">
        <v>5521.3652440435726</v>
      </c>
      <c r="BB18" s="100">
        <v>6.8491823662277413</v>
      </c>
      <c r="BC18" s="100">
        <v>4471.146248673469</v>
      </c>
      <c r="BD18" s="100">
        <v>6.9169383623028295</v>
      </c>
      <c r="BE18" s="100">
        <v>4515.3773629112866</v>
      </c>
      <c r="BF18" s="100">
        <v>6.2869571777463502</v>
      </c>
      <c r="BG18" s="100">
        <v>4104.1256456328174</v>
      </c>
      <c r="BH18" s="100">
        <v>6.6078911754422727</v>
      </c>
      <c r="BI18" s="100">
        <v>4313.631359328715</v>
      </c>
      <c r="BJ18" s="100">
        <v>6.7166009797249355</v>
      </c>
      <c r="BK18" s="100">
        <v>4384.5971195644379</v>
      </c>
      <c r="BL18" s="100">
        <v>5.3680769631390604</v>
      </c>
      <c r="BM18" s="100">
        <v>3504.2806415371783</v>
      </c>
      <c r="BN18" s="100">
        <v>5.7552545216598832</v>
      </c>
      <c r="BO18" s="100">
        <v>3757.0301517395715</v>
      </c>
      <c r="BP18" s="100">
        <v>4.7411380103550007</v>
      </c>
      <c r="BQ18" s="100">
        <v>3095.0148931597441</v>
      </c>
      <c r="BR18" s="100">
        <v>4.5909227288576071</v>
      </c>
      <c r="BS18" s="100">
        <v>2996.9543573982455</v>
      </c>
      <c r="BT18" s="100">
        <v>4.5274796859880482</v>
      </c>
      <c r="BU18" s="100">
        <v>2955.5387390129977</v>
      </c>
      <c r="BV18" s="100">
        <v>3.8334957796999292</v>
      </c>
      <c r="BW18" s="100">
        <v>2502.5060449881134</v>
      </c>
      <c r="BX18" s="100">
        <v>3.7761977602227987</v>
      </c>
      <c r="BY18" s="100">
        <v>2465.1018978734428</v>
      </c>
      <c r="BZ18" s="100">
        <v>3.9083228836094932</v>
      </c>
      <c r="CA18" s="100">
        <v>2551.3531784202769</v>
      </c>
      <c r="CB18" s="100">
        <v>3.6989515116567828</v>
      </c>
      <c r="CC18" s="100">
        <v>2414.6755468095475</v>
      </c>
      <c r="CD18" s="100">
        <v>3.6758346095811376</v>
      </c>
      <c r="CE18" s="100">
        <v>2399.5848331345665</v>
      </c>
      <c r="CF18" s="100">
        <v>3.7824179079441484</v>
      </c>
      <c r="CG18" s="100">
        <v>2469.1624103059398</v>
      </c>
      <c r="CH18" s="100">
        <v>5.4374849903215994</v>
      </c>
      <c r="CI18" s="100">
        <v>3549.59020168194</v>
      </c>
      <c r="CJ18" s="100">
        <v>3.4862966285068806</v>
      </c>
      <c r="CK18" s="100">
        <v>2275.8544390892916</v>
      </c>
      <c r="CL18" s="100">
        <v>5.8188006593020116</v>
      </c>
      <c r="CM18" s="100">
        <v>3798.5130703923528</v>
      </c>
      <c r="CN18" s="100">
        <v>6.3758754552280035</v>
      </c>
      <c r="CO18" s="100">
        <v>4162.1714971728406</v>
      </c>
      <c r="CP18" s="100">
        <v>6.3604679172742866</v>
      </c>
      <c r="CQ18" s="100">
        <v>4152.1134563966543</v>
      </c>
      <c r="CR18" s="100">
        <v>5.7195643810865349</v>
      </c>
      <c r="CS18" s="100">
        <v>3733.7316279732895</v>
      </c>
      <c r="CT18" s="100">
        <v>7.8237121565628076</v>
      </c>
      <c r="CU18" s="100">
        <v>5107.3192958042</v>
      </c>
    </row>
    <row r="19" spans="2:99">
      <c r="C19" s="99" t="s">
        <v>185</v>
      </c>
      <c r="D19" s="100">
        <v>17</v>
      </c>
      <c r="E19" s="100">
        <v>5610</v>
      </c>
      <c r="F19" s="100">
        <v>14</v>
      </c>
      <c r="G19" s="100">
        <v>4620</v>
      </c>
      <c r="H19" s="100">
        <v>20</v>
      </c>
      <c r="I19" s="100">
        <v>6600</v>
      </c>
      <c r="J19" s="100">
        <v>17</v>
      </c>
      <c r="K19" s="100">
        <v>5610</v>
      </c>
      <c r="L19" s="100">
        <v>13</v>
      </c>
      <c r="M19" s="100">
        <v>4290</v>
      </c>
      <c r="N19" s="100">
        <v>22.302070076843602</v>
      </c>
      <c r="O19" s="100">
        <v>7359.6831253583887</v>
      </c>
      <c r="P19" s="100">
        <v>18.244328749426305</v>
      </c>
      <c r="Q19" s="100">
        <v>6020.6284873106806</v>
      </c>
      <c r="R19" s="100">
        <v>22</v>
      </c>
      <c r="S19" s="100">
        <v>7260</v>
      </c>
      <c r="T19" s="100">
        <v>19.15912436756944</v>
      </c>
      <c r="U19" s="100">
        <v>6322.5110412979157</v>
      </c>
      <c r="V19" s="100">
        <v>16.245217046990209</v>
      </c>
      <c r="W19" s="100">
        <v>5360.9216255067695</v>
      </c>
      <c r="X19" s="100">
        <v>24.22970662378194</v>
      </c>
      <c r="Y19" s="100">
        <v>7995.8031858480399</v>
      </c>
      <c r="Z19" s="100">
        <v>17.137142683093764</v>
      </c>
      <c r="AA19" s="100">
        <v>5655.2570854209416</v>
      </c>
      <c r="AB19" s="100">
        <v>23.299998757984142</v>
      </c>
      <c r="AC19" s="100">
        <v>7688.9995901347665</v>
      </c>
      <c r="AD19" s="100">
        <v>18</v>
      </c>
      <c r="AE19" s="100">
        <v>5940</v>
      </c>
      <c r="AF19" s="100">
        <v>22.181274775163885</v>
      </c>
      <c r="AG19" s="100">
        <v>7319.8206758040824</v>
      </c>
      <c r="AH19" s="100">
        <v>23.273988257699269</v>
      </c>
      <c r="AI19" s="100">
        <v>7680.4161250407587</v>
      </c>
      <c r="AJ19" s="100">
        <v>24.382858066784859</v>
      </c>
      <c r="AK19" s="100">
        <v>8046.3431620390038</v>
      </c>
      <c r="AL19" s="100">
        <v>25</v>
      </c>
      <c r="AM19" s="100">
        <v>8250</v>
      </c>
      <c r="AN19" s="100">
        <v>19.170387148133326</v>
      </c>
      <c r="AO19" s="100">
        <v>6326.2277588839979</v>
      </c>
      <c r="AP19" s="100">
        <v>22</v>
      </c>
      <c r="AQ19" s="100">
        <v>7260</v>
      </c>
      <c r="AR19" s="100">
        <v>21.237020903553702</v>
      </c>
      <c r="AS19" s="100">
        <v>7008.2168981727218</v>
      </c>
      <c r="AT19" s="100">
        <v>21</v>
      </c>
      <c r="AU19" s="100">
        <v>6930</v>
      </c>
      <c r="AV19" s="100">
        <v>16.04901421606197</v>
      </c>
      <c r="AW19" s="100">
        <v>5296.1746913004499</v>
      </c>
      <c r="AX19" s="100">
        <v>4.8246685011842585</v>
      </c>
      <c r="AY19" s="100">
        <v>1592.1406053908054</v>
      </c>
      <c r="AZ19" s="100">
        <v>8.0770688715084944</v>
      </c>
      <c r="BA19" s="100">
        <v>2665.432727597803</v>
      </c>
      <c r="BB19" s="100">
        <v>7.4397129474931996</v>
      </c>
      <c r="BC19" s="100">
        <v>2455.1052726727557</v>
      </c>
      <c r="BD19" s="100">
        <v>7.2534093107603681</v>
      </c>
      <c r="BE19" s="100">
        <v>2393.6250725509217</v>
      </c>
      <c r="BF19" s="100">
        <v>7.0509188934441402</v>
      </c>
      <c r="BG19" s="100">
        <v>2326.8032348365664</v>
      </c>
      <c r="BH19" s="100">
        <v>7.2289855383317008</v>
      </c>
      <c r="BI19" s="100">
        <v>2385.5652276494611</v>
      </c>
      <c r="BJ19" s="100">
        <v>6.7166009797249355</v>
      </c>
      <c r="BK19" s="100">
        <v>2216.4783233092289</v>
      </c>
      <c r="BL19" s="100">
        <v>4.9366198062411373</v>
      </c>
      <c r="BM19" s="100">
        <v>1629.0845360595754</v>
      </c>
      <c r="BN19" s="100">
        <v>5.7552545216598832</v>
      </c>
      <c r="BO19" s="100">
        <v>1899.2339921477615</v>
      </c>
      <c r="BP19" s="100">
        <v>4.7411380103550007</v>
      </c>
      <c r="BQ19" s="100">
        <v>1564.5755434171501</v>
      </c>
      <c r="BR19" s="100">
        <v>5.0741777529478815</v>
      </c>
      <c r="BS19" s="100">
        <v>1674.4786584728008</v>
      </c>
      <c r="BT19" s="100">
        <v>4.6497576051361138</v>
      </c>
      <c r="BU19" s="100">
        <v>1534.4200096949176</v>
      </c>
      <c r="BV19" s="100">
        <v>3.8334957796999292</v>
      </c>
      <c r="BW19" s="100">
        <v>1265.0536073009766</v>
      </c>
      <c r="BX19" s="100">
        <v>4.4561521416667551</v>
      </c>
      <c r="BY19" s="100">
        <v>1470.5302067500293</v>
      </c>
      <c r="BZ19" s="100">
        <v>4.5597100308777421</v>
      </c>
      <c r="CA19" s="100">
        <v>1504.704310189655</v>
      </c>
      <c r="CB19" s="100">
        <v>3.6989515116567828</v>
      </c>
      <c r="CC19" s="100">
        <v>1220.6539988467384</v>
      </c>
      <c r="CD19" s="100">
        <v>4.411001531497365</v>
      </c>
      <c r="CE19" s="100">
        <v>1455.6305053941305</v>
      </c>
      <c r="CF19" s="100">
        <v>4.276851769928153</v>
      </c>
      <c r="CG19" s="100">
        <v>1411.3610840762906</v>
      </c>
      <c r="CH19" s="100">
        <v>4.5674873918701433</v>
      </c>
      <c r="CI19" s="100">
        <v>1507.2708393171472</v>
      </c>
      <c r="CJ19" s="100">
        <v>3.2602876160010128</v>
      </c>
      <c r="CK19" s="100">
        <v>1075.8949132803343</v>
      </c>
      <c r="CL19" s="100">
        <v>5.8188006593020116</v>
      </c>
      <c r="CM19" s="100">
        <v>1920.2042175696638</v>
      </c>
      <c r="CN19" s="100">
        <v>7.6885750731230829</v>
      </c>
      <c r="CO19" s="100">
        <v>2537.2297741306174</v>
      </c>
      <c r="CP19" s="100">
        <v>6.3604679172742866</v>
      </c>
      <c r="CQ19" s="100">
        <v>2098.9544127005147</v>
      </c>
      <c r="CR19" s="100">
        <v>5.7195643810865349</v>
      </c>
      <c r="CS19" s="100">
        <v>1887.4562457585564</v>
      </c>
      <c r="CT19" s="100">
        <v>8.1119026279340183</v>
      </c>
      <c r="CU19" s="100">
        <v>2676.9278672182259</v>
      </c>
    </row>
    <row r="20" spans="2:99">
      <c r="B20" s="99" t="s">
        <v>127</v>
      </c>
      <c r="C20" s="99" t="s">
        <v>186</v>
      </c>
      <c r="D20" s="100">
        <v>28</v>
      </c>
      <c r="E20" s="100">
        <v>8030.4000000000005</v>
      </c>
      <c r="F20" s="100">
        <v>29</v>
      </c>
      <c r="G20" s="100">
        <v>8317.2000000000007</v>
      </c>
      <c r="H20" s="100">
        <v>21</v>
      </c>
      <c r="I20" s="100">
        <v>6022.8</v>
      </c>
      <c r="J20" s="100">
        <v>23</v>
      </c>
      <c r="K20" s="100">
        <v>6596.4000000000005</v>
      </c>
      <c r="L20" s="100">
        <v>29</v>
      </c>
      <c r="M20" s="100">
        <v>8317.2000000000007</v>
      </c>
      <c r="N20" s="100">
        <v>32.604140153687204</v>
      </c>
      <c r="O20" s="100">
        <v>9350.8673960774904</v>
      </c>
      <c r="P20" s="100">
        <v>21.314136963548108</v>
      </c>
      <c r="Q20" s="100">
        <v>6112.8944811455976</v>
      </c>
      <c r="R20" s="100">
        <v>36</v>
      </c>
      <c r="S20" s="100">
        <v>10324.800000000001</v>
      </c>
      <c r="T20" s="100">
        <v>18.572847723249978</v>
      </c>
      <c r="U20" s="100">
        <v>5326.6927270280939</v>
      </c>
      <c r="V20" s="100">
        <v>19.315279060415982</v>
      </c>
      <c r="W20" s="100">
        <v>5539.6220345273041</v>
      </c>
      <c r="X20" s="100">
        <v>19.45941324756388</v>
      </c>
      <c r="Y20" s="100">
        <v>5580.9597194013213</v>
      </c>
      <c r="Z20" s="100">
        <v>18.438856585900041</v>
      </c>
      <c r="AA20" s="100">
        <v>5288.2640688361316</v>
      </c>
      <c r="AB20" s="100">
        <v>26.549997722970925</v>
      </c>
      <c r="AC20" s="100">
        <v>7614.5393469480614</v>
      </c>
      <c r="AD20" s="100">
        <v>21</v>
      </c>
      <c r="AE20" s="100">
        <v>6022.8</v>
      </c>
      <c r="AF20" s="100">
        <v>28.483399400437026</v>
      </c>
      <c r="AG20" s="100">
        <v>8169.0389480453396</v>
      </c>
      <c r="AH20" s="100">
        <v>27.304431397443633</v>
      </c>
      <c r="AI20" s="100">
        <v>7830.9109247868346</v>
      </c>
      <c r="AJ20" s="100">
        <v>36.574287100177287</v>
      </c>
      <c r="AK20" s="100">
        <v>10489.505540330847</v>
      </c>
      <c r="AL20" s="100">
        <v>24</v>
      </c>
      <c r="AM20" s="100">
        <v>6883.2000000000007</v>
      </c>
      <c r="AN20" s="100">
        <v>29.408929155519985</v>
      </c>
      <c r="AO20" s="100">
        <v>8434.4808818031324</v>
      </c>
      <c r="AP20" s="100">
        <v>23</v>
      </c>
      <c r="AQ20" s="100">
        <v>6596.4000000000005</v>
      </c>
      <c r="AR20" s="100">
        <v>31.616254349239622</v>
      </c>
      <c r="AS20" s="100">
        <v>9067.5417473619236</v>
      </c>
      <c r="AT20" s="100">
        <v>23</v>
      </c>
      <c r="AU20" s="100">
        <v>6596.4000000000005</v>
      </c>
      <c r="AV20" s="100">
        <v>17.623042452330033</v>
      </c>
      <c r="AW20" s="100">
        <v>5054.2885753282535</v>
      </c>
      <c r="AX20" s="100">
        <v>10.391593694858402</v>
      </c>
      <c r="AY20" s="100">
        <v>2980.3090716853899</v>
      </c>
      <c r="AZ20" s="100">
        <v>8.8909232774621749</v>
      </c>
      <c r="BA20" s="100">
        <v>2549.9167959761517</v>
      </c>
      <c r="BB20" s="100">
        <v>8.3642292738413673</v>
      </c>
      <c r="BC20" s="100">
        <v>2398.8609557377044</v>
      </c>
      <c r="BD20" s="100">
        <v>8.3323328819422198</v>
      </c>
      <c r="BE20" s="100">
        <v>2389.7130705410286</v>
      </c>
      <c r="BF20" s="100">
        <v>7.9385959871400624</v>
      </c>
      <c r="BG20" s="100">
        <v>2276.7893291117698</v>
      </c>
      <c r="BH20" s="100">
        <v>9.5180162952490672</v>
      </c>
      <c r="BI20" s="100">
        <v>2729.7670734774324</v>
      </c>
      <c r="BJ20" s="100">
        <v>7.3562772635082627</v>
      </c>
      <c r="BK20" s="100">
        <v>2109.78031917417</v>
      </c>
      <c r="BL20" s="100">
        <v>8.3366685799556581</v>
      </c>
      <c r="BM20" s="100">
        <v>2390.956548731283</v>
      </c>
      <c r="BN20" s="100">
        <v>8.3712793042325586</v>
      </c>
      <c r="BO20" s="100">
        <v>2400.8829044538979</v>
      </c>
      <c r="BP20" s="100">
        <v>7.3395802774346537</v>
      </c>
      <c r="BQ20" s="100">
        <v>2104.9916235682585</v>
      </c>
      <c r="BR20" s="100">
        <v>7.4904528733992537</v>
      </c>
      <c r="BS20" s="100">
        <v>2148.2618840909058</v>
      </c>
      <c r="BT20" s="100">
        <v>8.8040179983309468</v>
      </c>
      <c r="BU20" s="100">
        <v>2524.9923619213155</v>
      </c>
      <c r="BV20" s="100">
        <v>7.1558587887732017</v>
      </c>
      <c r="BW20" s="100">
        <v>2052.3003006201543</v>
      </c>
      <c r="BX20" s="100">
        <v>8.8914055308886208</v>
      </c>
      <c r="BY20" s="100">
        <v>2550.0551062588565</v>
      </c>
      <c r="BZ20" s="100">
        <v>8.6851619635766522</v>
      </c>
      <c r="CA20" s="100">
        <v>2490.9044511537841</v>
      </c>
      <c r="CB20" s="100">
        <v>7.0492324981600278</v>
      </c>
      <c r="CC20" s="100">
        <v>2021.7198804722962</v>
      </c>
      <c r="CD20" s="100">
        <v>7.8417805004397607</v>
      </c>
      <c r="CE20" s="100">
        <v>2249.0226475261234</v>
      </c>
      <c r="CF20" s="100">
        <v>9.0357767446629556</v>
      </c>
      <c r="CG20" s="100">
        <v>2591.4607703693359</v>
      </c>
      <c r="CH20" s="100">
        <v>8.699975984514559</v>
      </c>
      <c r="CI20" s="100">
        <v>2495.1531123587756</v>
      </c>
      <c r="CJ20" s="100">
        <v>8.0705845059034758</v>
      </c>
      <c r="CK20" s="100">
        <v>2314.6436362931167</v>
      </c>
      <c r="CL20" s="100">
        <v>8.5570597930911951</v>
      </c>
      <c r="CM20" s="100">
        <v>2454.1647486585548</v>
      </c>
      <c r="CN20" s="100">
        <v>6.9608891338513343</v>
      </c>
      <c r="CO20" s="100">
        <v>1996.3830035885628</v>
      </c>
      <c r="CP20" s="100">
        <v>8.6468992308125969</v>
      </c>
      <c r="CQ20" s="100">
        <v>2479.9306993970531</v>
      </c>
      <c r="CR20" s="100">
        <v>7.3083322647216837</v>
      </c>
      <c r="CS20" s="100">
        <v>2096.0296935221791</v>
      </c>
      <c r="CT20" s="100">
        <v>7.3947038389190256</v>
      </c>
      <c r="CU20" s="100">
        <v>2120.8010610019764</v>
      </c>
    </row>
    <row r="21" spans="2:99">
      <c r="C21" s="99" t="s">
        <v>187</v>
      </c>
      <c r="D21" s="100">
        <v>25</v>
      </c>
      <c r="E21" s="100">
        <v>1560</v>
      </c>
      <c r="F21" s="100">
        <v>29</v>
      </c>
      <c r="G21" s="100">
        <v>1809.6</v>
      </c>
      <c r="H21" s="100">
        <v>21</v>
      </c>
      <c r="I21" s="100">
        <v>1310.3999999999999</v>
      </c>
      <c r="J21" s="100">
        <v>26</v>
      </c>
      <c r="K21" s="100">
        <v>1622.3999999999999</v>
      </c>
      <c r="L21" s="100">
        <v>28</v>
      </c>
      <c r="M21" s="100">
        <v>1747.2</v>
      </c>
      <c r="N21" s="100">
        <v>33.528622634476307</v>
      </c>
      <c r="O21" s="100">
        <v>2092.1860523913215</v>
      </c>
      <c r="P21" s="100">
        <v>23.349041070609008</v>
      </c>
      <c r="Q21" s="100">
        <v>1456.980162806002</v>
      </c>
      <c r="R21" s="100">
        <v>32</v>
      </c>
      <c r="S21" s="100">
        <v>1996.8</v>
      </c>
      <c r="T21" s="100">
        <v>20.541022849736091</v>
      </c>
      <c r="U21" s="100">
        <v>1281.7598258235321</v>
      </c>
      <c r="V21" s="100">
        <v>22.35031006712887</v>
      </c>
      <c r="W21" s="100">
        <v>1394.6593481888415</v>
      </c>
      <c r="X21" s="100">
        <v>18.488126575536622</v>
      </c>
      <c r="Y21" s="100">
        <v>1153.6590983134852</v>
      </c>
      <c r="Z21" s="100">
        <v>18.466285122518794</v>
      </c>
      <c r="AA21" s="100">
        <v>1152.2961916451727</v>
      </c>
      <c r="AB21" s="100">
        <v>24.549997722970925</v>
      </c>
      <c r="AC21" s="100">
        <v>1531.9198579133856</v>
      </c>
      <c r="AD21" s="100">
        <v>23</v>
      </c>
      <c r="AE21" s="100">
        <v>1435.2</v>
      </c>
      <c r="AF21" s="100">
        <v>30.483399400437026</v>
      </c>
      <c r="AG21" s="100">
        <v>1902.1641225872704</v>
      </c>
      <c r="AH21" s="100">
        <v>25.36531767693236</v>
      </c>
      <c r="AI21" s="100">
        <v>1582.7958230405793</v>
      </c>
      <c r="AJ21" s="100">
        <v>33.526429841829184</v>
      </c>
      <c r="AK21" s="100">
        <v>2092.0492221301411</v>
      </c>
      <c r="AL21" s="100">
        <v>27</v>
      </c>
      <c r="AM21" s="100">
        <v>1684.8</v>
      </c>
      <c r="AN21" s="100">
        <v>34.443006585146648</v>
      </c>
      <c r="AO21" s="100">
        <v>2149.2436109131509</v>
      </c>
      <c r="AP21" s="100">
        <v>26</v>
      </c>
      <c r="AQ21" s="100">
        <v>1622.3999999999999</v>
      </c>
      <c r="AR21" s="100">
        <v>32.568850168528883</v>
      </c>
      <c r="AS21" s="100">
        <v>2032.2962505162022</v>
      </c>
      <c r="AT21" s="100">
        <v>24</v>
      </c>
      <c r="AU21" s="100">
        <v>1497.6</v>
      </c>
      <c r="AV21" s="100">
        <v>18.410056570464064</v>
      </c>
      <c r="AW21" s="100">
        <v>1148.7875299969576</v>
      </c>
      <c r="AX21" s="100">
        <v>9.649337002368517</v>
      </c>
      <c r="AY21" s="100">
        <v>602.1186289477954</v>
      </c>
      <c r="AZ21" s="100">
        <v>8.8779120999342531</v>
      </c>
      <c r="BA21" s="100">
        <v>553.98171503589742</v>
      </c>
      <c r="BB21" s="100">
        <v>7.1928482249229431</v>
      </c>
      <c r="BC21" s="100">
        <v>448.83372923519164</v>
      </c>
      <c r="BD21" s="100">
        <v>8.985414571483231</v>
      </c>
      <c r="BE21" s="100">
        <v>560.68986926055356</v>
      </c>
      <c r="BF21" s="100">
        <v>8.3154220375723682</v>
      </c>
      <c r="BG21" s="100">
        <v>518.88233514451576</v>
      </c>
      <c r="BH21" s="100">
        <v>10.167910779839586</v>
      </c>
      <c r="BI21" s="100">
        <v>634.47763266199013</v>
      </c>
      <c r="BJ21" s="100">
        <v>6.7166009797249355</v>
      </c>
      <c r="BK21" s="100">
        <v>419.11590113483595</v>
      </c>
      <c r="BL21" s="100">
        <v>9.0103252986864302</v>
      </c>
      <c r="BM21" s="100">
        <v>562.24429863803323</v>
      </c>
      <c r="BN21" s="100">
        <v>8.3712793042325586</v>
      </c>
      <c r="BO21" s="100">
        <v>522.36782858411163</v>
      </c>
      <c r="BP21" s="100">
        <v>7.5862176077091581</v>
      </c>
      <c r="BQ21" s="100">
        <v>473.37997872105143</v>
      </c>
      <c r="BR21" s="100">
        <v>7.2488253613541165</v>
      </c>
      <c r="BS21" s="100">
        <v>452.32670254849688</v>
      </c>
      <c r="BT21" s="100">
        <v>8.3714155726929214</v>
      </c>
      <c r="BU21" s="100">
        <v>522.37633173603831</v>
      </c>
      <c r="BV21" s="100">
        <v>8.4336907153398446</v>
      </c>
      <c r="BW21" s="100">
        <v>526.26230063720629</v>
      </c>
      <c r="BX21" s="100">
        <v>9.8119438744438234</v>
      </c>
      <c r="BY21" s="100">
        <v>612.26529776529458</v>
      </c>
      <c r="BZ21" s="100">
        <v>9.1194200617554841</v>
      </c>
      <c r="CA21" s="100">
        <v>569.05181185354218</v>
      </c>
      <c r="CB21" s="100">
        <v>7.0492324981600278</v>
      </c>
      <c r="CC21" s="100">
        <v>439.8721078851857</v>
      </c>
      <c r="CD21" s="100">
        <v>7.596724859801018</v>
      </c>
      <c r="CE21" s="100">
        <v>474.03563125158354</v>
      </c>
      <c r="CF21" s="100">
        <v>8.788559813670954</v>
      </c>
      <c r="CG21" s="100">
        <v>548.40613237306752</v>
      </c>
      <c r="CH21" s="100">
        <v>8.699975984514559</v>
      </c>
      <c r="CI21" s="100">
        <v>542.87850143370849</v>
      </c>
      <c r="CJ21" s="100">
        <v>7.8232062843045256</v>
      </c>
      <c r="CK21" s="100">
        <v>488.16807214060236</v>
      </c>
      <c r="CL21" s="100">
        <v>9.5839069682621378</v>
      </c>
      <c r="CM21" s="100">
        <v>598.0357948195574</v>
      </c>
      <c r="CN21" s="100">
        <v>6.6983492102723181</v>
      </c>
      <c r="CO21" s="100">
        <v>417.97699072099266</v>
      </c>
      <c r="CP21" s="100">
        <v>8.3320962379828227</v>
      </c>
      <c r="CQ21" s="100">
        <v>519.92280525012814</v>
      </c>
      <c r="CR21" s="100">
        <v>8.8971001483568326</v>
      </c>
      <c r="CS21" s="100">
        <v>555.17904925746632</v>
      </c>
      <c r="CT21" s="100">
        <v>7.6460511540155762</v>
      </c>
      <c r="CU21" s="100">
        <v>477.11359201057195</v>
      </c>
    </row>
    <row r="22" spans="2:99">
      <c r="C22" s="99" t="s">
        <v>188</v>
      </c>
      <c r="D22" s="100">
        <v>28</v>
      </c>
      <c r="E22" s="100">
        <v>5241.5999999999995</v>
      </c>
      <c r="F22" s="100">
        <v>27</v>
      </c>
      <c r="G22" s="100">
        <v>5054.3999999999996</v>
      </c>
      <c r="H22" s="100">
        <v>23</v>
      </c>
      <c r="I22" s="100">
        <v>4305.5999999999995</v>
      </c>
      <c r="J22" s="100">
        <v>24</v>
      </c>
      <c r="K22" s="100">
        <v>4492.7999999999993</v>
      </c>
      <c r="L22" s="100">
        <v>27</v>
      </c>
      <c r="M22" s="100">
        <v>5054.3999999999996</v>
      </c>
      <c r="N22" s="100">
        <v>34.604140153687204</v>
      </c>
      <c r="O22" s="100">
        <v>6477.8950367702446</v>
      </c>
      <c r="P22" s="100">
        <v>19.314136963548108</v>
      </c>
      <c r="Q22" s="100">
        <v>3615.6064395762055</v>
      </c>
      <c r="R22" s="100">
        <v>35</v>
      </c>
      <c r="S22" s="100">
        <v>6552</v>
      </c>
      <c r="T22" s="100">
        <v>18.509197976222204</v>
      </c>
      <c r="U22" s="100">
        <v>3464.9218611487963</v>
      </c>
      <c r="V22" s="100">
        <v>22.35031006712887</v>
      </c>
      <c r="W22" s="100">
        <v>4183.9780445665237</v>
      </c>
      <c r="X22" s="100">
        <v>21.430699919591138</v>
      </c>
      <c r="Y22" s="100">
        <v>4011.8270249474608</v>
      </c>
      <c r="Z22" s="100">
        <v>18.411428049281291</v>
      </c>
      <c r="AA22" s="100">
        <v>3446.6193308254574</v>
      </c>
      <c r="AB22" s="100">
        <v>24.549997722970925</v>
      </c>
      <c r="AC22" s="100">
        <v>4595.7595737401571</v>
      </c>
      <c r="AD22" s="100">
        <v>21</v>
      </c>
      <c r="AE22" s="100">
        <v>3931.2</v>
      </c>
      <c r="AF22" s="100">
        <v>27.45318693790971</v>
      </c>
      <c r="AG22" s="100">
        <v>5139.2365947766975</v>
      </c>
      <c r="AH22" s="100">
        <v>26.36531767693236</v>
      </c>
      <c r="AI22" s="100">
        <v>4935.5874691217377</v>
      </c>
      <c r="AJ22" s="100">
        <v>30.478572583481075</v>
      </c>
      <c r="AK22" s="100">
        <v>5705.5887876276565</v>
      </c>
      <c r="AL22" s="100">
        <v>26</v>
      </c>
      <c r="AM22" s="100">
        <v>4867.2</v>
      </c>
      <c r="AN22" s="100">
        <v>34.408929155519985</v>
      </c>
      <c r="AO22" s="100">
        <v>6441.3515379133405</v>
      </c>
      <c r="AP22" s="100">
        <v>24</v>
      </c>
      <c r="AQ22" s="100">
        <v>4492.7999999999993</v>
      </c>
      <c r="AR22" s="100">
        <v>34.616254349239625</v>
      </c>
      <c r="AS22" s="100">
        <v>6480.1628141776573</v>
      </c>
      <c r="AT22" s="100">
        <v>27</v>
      </c>
      <c r="AU22" s="100">
        <v>5054.3999999999996</v>
      </c>
      <c r="AV22" s="100">
        <v>19.160279745155581</v>
      </c>
      <c r="AW22" s="100">
        <v>3586.8043682931243</v>
      </c>
      <c r="AX22" s="100">
        <v>9.2782086561235744</v>
      </c>
      <c r="AY22" s="100">
        <v>1736.880660426333</v>
      </c>
      <c r="AZ22" s="100">
        <v>7.7612199112271005</v>
      </c>
      <c r="BA22" s="100">
        <v>1452.9003673817131</v>
      </c>
      <c r="BB22" s="100">
        <v>7.4784334019431791</v>
      </c>
      <c r="BC22" s="100">
        <v>1399.962732843763</v>
      </c>
      <c r="BD22" s="100">
        <v>8.0157221408587489</v>
      </c>
      <c r="BE22" s="100">
        <v>1500.5431847687578</v>
      </c>
      <c r="BF22" s="100">
        <v>7.9179767574737072</v>
      </c>
      <c r="BG22" s="100">
        <v>1482.2452489990778</v>
      </c>
      <c r="BH22" s="100">
        <v>9.2362692355054445</v>
      </c>
      <c r="BI22" s="100">
        <v>1729.0296008866192</v>
      </c>
      <c r="BJ22" s="100">
        <v>7.3562772635082627</v>
      </c>
      <c r="BK22" s="100">
        <v>1377.0951037287466</v>
      </c>
      <c r="BL22" s="100">
        <v>8.5682797484349518</v>
      </c>
      <c r="BM22" s="100">
        <v>1603.981968907023</v>
      </c>
      <c r="BN22" s="100">
        <v>8.3712793042325586</v>
      </c>
      <c r="BO22" s="100">
        <v>1567.1034857523348</v>
      </c>
      <c r="BP22" s="100">
        <v>8.0904980152860517</v>
      </c>
      <c r="BQ22" s="100">
        <v>1514.5412284615488</v>
      </c>
      <c r="BR22" s="100">
        <v>8.2153354095346653</v>
      </c>
      <c r="BS22" s="100">
        <v>1537.9107886648892</v>
      </c>
      <c r="BT22" s="100">
        <v>7.7571520950620245</v>
      </c>
      <c r="BU22" s="100">
        <v>1452.1388721956109</v>
      </c>
      <c r="BV22" s="100">
        <v>8.4336907153398446</v>
      </c>
      <c r="BW22" s="100">
        <v>1578.7869019116188</v>
      </c>
      <c r="BX22" s="100">
        <v>8.6403721925549331</v>
      </c>
      <c r="BY22" s="100">
        <v>1617.4776744462833</v>
      </c>
      <c r="BZ22" s="100">
        <v>8.4680329144872353</v>
      </c>
      <c r="CA22" s="100">
        <v>1585.2157615920103</v>
      </c>
      <c r="CB22" s="100">
        <v>7.81310996878039</v>
      </c>
      <c r="CC22" s="100">
        <v>1462.6141861556889</v>
      </c>
      <c r="CD22" s="100">
        <v>7.8417805004397607</v>
      </c>
      <c r="CE22" s="100">
        <v>1467.9813096823232</v>
      </c>
      <c r="CF22" s="100">
        <v>8.7761991564936039</v>
      </c>
      <c r="CG22" s="100">
        <v>1642.9044820956026</v>
      </c>
      <c r="CH22" s="100">
        <v>8.4824765849016952</v>
      </c>
      <c r="CI22" s="100">
        <v>1587.9196166935972</v>
      </c>
      <c r="CJ22" s="100">
        <v>7.8338908888510677</v>
      </c>
      <c r="CK22" s="100">
        <v>1466.5043743929198</v>
      </c>
      <c r="CL22" s="100">
        <v>10.268471751709432</v>
      </c>
      <c r="CM22" s="100">
        <v>1922.2579119200057</v>
      </c>
      <c r="CN22" s="100">
        <v>6.7058409392054807</v>
      </c>
      <c r="CO22" s="100">
        <v>1255.3334238192658</v>
      </c>
      <c r="CP22" s="100">
        <v>8.9617022236423711</v>
      </c>
      <c r="CQ22" s="100">
        <v>1677.6306562658517</v>
      </c>
      <c r="CR22" s="100">
        <v>8.8971001483568326</v>
      </c>
      <c r="CS22" s="100">
        <v>1665.5371477723991</v>
      </c>
      <c r="CT22" s="100">
        <v>6.5792566331716102</v>
      </c>
      <c r="CU22" s="100">
        <v>1231.6368417297253</v>
      </c>
    </row>
    <row r="23" spans="2:99">
      <c r="C23" s="99" t="s">
        <v>189</v>
      </c>
      <c r="D23" s="100">
        <v>28</v>
      </c>
      <c r="E23" s="100">
        <v>8232</v>
      </c>
      <c r="F23" s="100">
        <v>29</v>
      </c>
      <c r="G23" s="100">
        <v>8526</v>
      </c>
      <c r="H23" s="100">
        <v>25</v>
      </c>
      <c r="I23" s="100">
        <v>7350</v>
      </c>
      <c r="J23" s="100">
        <v>26</v>
      </c>
      <c r="K23" s="100">
        <v>7644</v>
      </c>
      <c r="L23" s="100">
        <v>26</v>
      </c>
      <c r="M23" s="100">
        <v>7644</v>
      </c>
      <c r="N23" s="100">
        <v>33.641898913292657</v>
      </c>
      <c r="O23" s="100">
        <v>9890.7182805080411</v>
      </c>
      <c r="P23" s="100">
        <v>20.314136963548108</v>
      </c>
      <c r="Q23" s="100">
        <v>5972.356267283144</v>
      </c>
      <c r="R23" s="100">
        <v>36</v>
      </c>
      <c r="S23" s="100">
        <v>10584</v>
      </c>
      <c r="T23" s="100">
        <v>18.572847723249978</v>
      </c>
      <c r="U23" s="100">
        <v>5460.417230635494</v>
      </c>
      <c r="V23" s="100">
        <v>22.35031006712887</v>
      </c>
      <c r="W23" s="100">
        <v>6570.9911597358878</v>
      </c>
      <c r="X23" s="100">
        <v>19.430699919591138</v>
      </c>
      <c r="Y23" s="100">
        <v>5712.6257763597941</v>
      </c>
      <c r="Z23" s="100">
        <v>18.466285122518794</v>
      </c>
      <c r="AA23" s="100">
        <v>5429.0878260205254</v>
      </c>
      <c r="AB23" s="100">
        <v>27.549997722970925</v>
      </c>
      <c r="AC23" s="100">
        <v>8099.6993305534525</v>
      </c>
      <c r="AD23" s="100">
        <v>21</v>
      </c>
      <c r="AE23" s="100">
        <v>6174</v>
      </c>
      <c r="AF23" s="100">
        <v>30.45318693790971</v>
      </c>
      <c r="AG23" s="100">
        <v>8953.2369597454544</v>
      </c>
      <c r="AH23" s="100">
        <v>26.36531767693236</v>
      </c>
      <c r="AI23" s="100">
        <v>7751.4033970181135</v>
      </c>
      <c r="AJ23" s="100">
        <v>35.574287100177287</v>
      </c>
      <c r="AK23" s="100">
        <v>10458.840407452122</v>
      </c>
      <c r="AL23" s="100">
        <v>28</v>
      </c>
      <c r="AM23" s="100">
        <v>8232</v>
      </c>
      <c r="AN23" s="100">
        <v>33.408929155519985</v>
      </c>
      <c r="AO23" s="100">
        <v>9822.2251717228755</v>
      </c>
      <c r="AP23" s="100">
        <v>26</v>
      </c>
      <c r="AQ23" s="100">
        <v>7644</v>
      </c>
      <c r="AR23" s="100">
        <v>29.616254349239622</v>
      </c>
      <c r="AS23" s="100">
        <v>8707.1787786764489</v>
      </c>
      <c r="AT23" s="100">
        <v>27</v>
      </c>
      <c r="AU23" s="100">
        <v>7938</v>
      </c>
      <c r="AV23" s="100">
        <v>15.445954815140512</v>
      </c>
      <c r="AW23" s="100">
        <v>4541.1107156513108</v>
      </c>
      <c r="AX23" s="100">
        <v>10.391593694858402</v>
      </c>
      <c r="AY23" s="100">
        <v>3055.1285462883702</v>
      </c>
      <c r="AZ23" s="100">
        <v>7.3673038857781803</v>
      </c>
      <c r="BA23" s="100">
        <v>2165.9873424187849</v>
      </c>
      <c r="BB23" s="100">
        <v>6.8975829342902149</v>
      </c>
      <c r="BC23" s="100">
        <v>2027.8893826813232</v>
      </c>
      <c r="BD23" s="100">
        <v>8.6489436230256924</v>
      </c>
      <c r="BE23" s="100">
        <v>2542.7894251695534</v>
      </c>
      <c r="BF23" s="100">
        <v>7.5411507070414006</v>
      </c>
      <c r="BG23" s="100">
        <v>2217.0983078701715</v>
      </c>
      <c r="BH23" s="100">
        <v>9.8285634766937822</v>
      </c>
      <c r="BI23" s="100">
        <v>2889.5976621479717</v>
      </c>
      <c r="BJ23" s="100">
        <v>6.7166009797249355</v>
      </c>
      <c r="BK23" s="100">
        <v>1974.6806880391312</v>
      </c>
      <c r="BL23" s="100">
        <v>8.3472569733092143</v>
      </c>
      <c r="BM23" s="100">
        <v>2454.0935501529088</v>
      </c>
      <c r="BN23" s="100">
        <v>8.6328817824898252</v>
      </c>
      <c r="BO23" s="100">
        <v>2538.0672440520084</v>
      </c>
      <c r="BP23" s="100">
        <v>7.5972233547370429</v>
      </c>
      <c r="BQ23" s="100">
        <v>2233.5836662926904</v>
      </c>
      <c r="BR23" s="100">
        <v>7.2488253613541165</v>
      </c>
      <c r="BS23" s="100">
        <v>2131.1546562381104</v>
      </c>
      <c r="BT23" s="100">
        <v>7.1230942398161909</v>
      </c>
      <c r="BU23" s="100">
        <v>2094.1897065059602</v>
      </c>
      <c r="BV23" s="100">
        <v>7.4114251740865305</v>
      </c>
      <c r="BW23" s="100">
        <v>2178.9590011814398</v>
      </c>
      <c r="BX23" s="100">
        <v>9.7910451219989341</v>
      </c>
      <c r="BY23" s="100">
        <v>2878.5672658676867</v>
      </c>
      <c r="BZ23" s="100">
        <v>9.770807209023733</v>
      </c>
      <c r="CA23" s="100">
        <v>2872.6173194529774</v>
      </c>
      <c r="CB23" s="100">
        <v>8.0597067362241752</v>
      </c>
      <c r="CC23" s="100">
        <v>2369.5537804499077</v>
      </c>
      <c r="CD23" s="100">
        <v>7.596724859801018</v>
      </c>
      <c r="CE23" s="100">
        <v>2233.4371087814993</v>
      </c>
      <c r="CF23" s="100">
        <v>9.7774275376389621</v>
      </c>
      <c r="CG23" s="100">
        <v>2874.5636960658549</v>
      </c>
      <c r="CH23" s="100">
        <v>9.787472982578878</v>
      </c>
      <c r="CI23" s="100">
        <v>2877.51705687819</v>
      </c>
      <c r="CJ23" s="100">
        <v>8.7379269388745371</v>
      </c>
      <c r="CK23" s="100">
        <v>2568.9505200291137</v>
      </c>
      <c r="CL23" s="100">
        <v>10.268471751709432</v>
      </c>
      <c r="CM23" s="100">
        <v>3018.930695002573</v>
      </c>
      <c r="CN23" s="100">
        <v>6.1882528209806118</v>
      </c>
      <c r="CO23" s="100">
        <v>1819.3463293682998</v>
      </c>
      <c r="CP23" s="100">
        <v>7.6932891007977311</v>
      </c>
      <c r="CQ23" s="100">
        <v>2261.826995634533</v>
      </c>
      <c r="CR23" s="100">
        <v>8.2615929949027738</v>
      </c>
      <c r="CS23" s="100">
        <v>2428.9083405014153</v>
      </c>
      <c r="CT23" s="100">
        <v>6.5546945289885024</v>
      </c>
      <c r="CU23" s="100">
        <v>1927.0801915226198</v>
      </c>
    </row>
    <row r="24" spans="2:99">
      <c r="C24" s="99" t="s">
        <v>190</v>
      </c>
      <c r="D24" s="100">
        <v>25</v>
      </c>
      <c r="E24" s="100">
        <v>9180</v>
      </c>
      <c r="F24" s="100">
        <v>28</v>
      </c>
      <c r="G24" s="100">
        <v>10281.6</v>
      </c>
      <c r="H24" s="100">
        <v>24</v>
      </c>
      <c r="I24" s="100">
        <v>8812.7999999999993</v>
      </c>
      <c r="J24" s="100">
        <v>24</v>
      </c>
      <c r="K24" s="100">
        <v>8812.7999999999993</v>
      </c>
      <c r="L24" s="100">
        <v>26</v>
      </c>
      <c r="M24" s="100">
        <v>9547.1999999999989</v>
      </c>
      <c r="N24" s="100">
        <v>34.604140153687204</v>
      </c>
      <c r="O24" s="100">
        <v>12706.640264433941</v>
      </c>
      <c r="P24" s="100">
        <v>21.314136963548108</v>
      </c>
      <c r="Q24" s="100">
        <v>7826.5510930148648</v>
      </c>
      <c r="R24" s="100">
        <v>36</v>
      </c>
      <c r="S24" s="100">
        <v>13219.199999999999</v>
      </c>
      <c r="T24" s="100">
        <v>17.509197976222204</v>
      </c>
      <c r="U24" s="100">
        <v>6429.3774968687931</v>
      </c>
      <c r="V24" s="100">
        <v>21.315279060415982</v>
      </c>
      <c r="W24" s="100">
        <v>7826.9704709847483</v>
      </c>
      <c r="X24" s="100">
        <v>18.488126575536622</v>
      </c>
      <c r="Y24" s="100">
        <v>6788.8400785370477</v>
      </c>
      <c r="Z24" s="100">
        <v>20.466285122518794</v>
      </c>
      <c r="AA24" s="100">
        <v>7515.2198969889014</v>
      </c>
      <c r="AB24" s="100">
        <v>24.499997929973567</v>
      </c>
      <c r="AC24" s="100">
        <v>8996.3992398862938</v>
      </c>
      <c r="AD24" s="100">
        <v>22</v>
      </c>
      <c r="AE24" s="100">
        <v>8078.4</v>
      </c>
      <c r="AF24" s="100">
        <v>27.45318693790971</v>
      </c>
      <c r="AG24" s="100">
        <v>10080.810243600445</v>
      </c>
      <c r="AH24" s="100">
        <v>25.36531767693236</v>
      </c>
      <c r="AI24" s="100">
        <v>9314.1446509695616</v>
      </c>
      <c r="AJ24" s="100">
        <v>33.526429841829184</v>
      </c>
      <c r="AK24" s="100">
        <v>12310.905037919676</v>
      </c>
      <c r="AL24" s="100">
        <v>25</v>
      </c>
      <c r="AM24" s="100">
        <v>9180</v>
      </c>
      <c r="AN24" s="100">
        <v>32.443006585146648</v>
      </c>
      <c r="AO24" s="100">
        <v>11913.072018065848</v>
      </c>
      <c r="AP24" s="100">
        <v>25</v>
      </c>
      <c r="AQ24" s="100">
        <v>9180</v>
      </c>
      <c r="AR24" s="100">
        <v>31.568850168528883</v>
      </c>
      <c r="AS24" s="100">
        <v>11592.081781883806</v>
      </c>
      <c r="AT24" s="100">
        <v>24</v>
      </c>
      <c r="AU24" s="100">
        <v>8812.7999999999993</v>
      </c>
      <c r="AV24" s="100">
        <v>17.659833395772548</v>
      </c>
      <c r="AW24" s="100">
        <v>6484.6908229276796</v>
      </c>
      <c r="AX24" s="100">
        <v>9.649337002368517</v>
      </c>
      <c r="AY24" s="100">
        <v>3543.2365472697193</v>
      </c>
      <c r="AZ24" s="100">
        <v>7.7612199112271005</v>
      </c>
      <c r="BA24" s="100">
        <v>2849.9199514025913</v>
      </c>
      <c r="BB24" s="100">
        <v>8.0786440968211313</v>
      </c>
      <c r="BC24" s="100">
        <v>2966.4781123527191</v>
      </c>
      <c r="BD24" s="100">
        <v>7.3427802439436691</v>
      </c>
      <c r="BE24" s="100">
        <v>2696.2689055761152</v>
      </c>
      <c r="BF24" s="100">
        <v>7.5411507070414006</v>
      </c>
      <c r="BG24" s="100">
        <v>2769.1105396256021</v>
      </c>
      <c r="BH24" s="100">
        <v>9.2362692355054445</v>
      </c>
      <c r="BI24" s="100">
        <v>3391.5580632775991</v>
      </c>
      <c r="BJ24" s="100">
        <v>7.9959535472915908</v>
      </c>
      <c r="BK24" s="100">
        <v>2936.1141425654719</v>
      </c>
      <c r="BL24" s="100">
        <v>9.2313480738121694</v>
      </c>
      <c r="BM24" s="100">
        <v>3389.7510127038286</v>
      </c>
      <c r="BN24" s="100">
        <v>7.8480743477180228</v>
      </c>
      <c r="BO24" s="100">
        <v>2881.812900482058</v>
      </c>
      <c r="BP24" s="100">
        <v>7.3615917714904233</v>
      </c>
      <c r="BQ24" s="100">
        <v>2703.1764984912834</v>
      </c>
      <c r="BR24" s="100">
        <v>7.4904528733992537</v>
      </c>
      <c r="BS24" s="100">
        <v>2750.4942951122057</v>
      </c>
      <c r="BT24" s="100">
        <v>7.9685047134773024</v>
      </c>
      <c r="BU24" s="100">
        <v>2926.0349307888655</v>
      </c>
      <c r="BV24" s="100">
        <v>8.1781243300265167</v>
      </c>
      <c r="BW24" s="100">
        <v>3003.007253985737</v>
      </c>
      <c r="BX24" s="100">
        <v>8.8809561546661797</v>
      </c>
      <c r="BY24" s="100">
        <v>3261.0870999934209</v>
      </c>
      <c r="BZ24" s="100">
        <v>8.902291012666069</v>
      </c>
      <c r="CA24" s="100">
        <v>3268.9212598509803</v>
      </c>
      <c r="CB24" s="100">
        <v>7.0612760823045297</v>
      </c>
      <c r="CC24" s="100">
        <v>2592.9005774222233</v>
      </c>
      <c r="CD24" s="100">
        <v>7.3516692191622752</v>
      </c>
      <c r="CE24" s="100">
        <v>2699.5329372763872</v>
      </c>
      <c r="CF24" s="100">
        <v>9.7650668804616121</v>
      </c>
      <c r="CG24" s="100">
        <v>3585.7325585055037</v>
      </c>
      <c r="CH24" s="100">
        <v>8.4824765849016952</v>
      </c>
      <c r="CI24" s="100">
        <v>3114.7654019759025</v>
      </c>
      <c r="CJ24" s="100">
        <v>8.7379269388745371</v>
      </c>
      <c r="CK24" s="100">
        <v>3208.56677195473</v>
      </c>
      <c r="CL24" s="100">
        <v>8.8993421848148433</v>
      </c>
      <c r="CM24" s="100">
        <v>3267.8384502640101</v>
      </c>
      <c r="CN24" s="100">
        <v>6.4433010156264645</v>
      </c>
      <c r="CO24" s="100">
        <v>2365.9801329380375</v>
      </c>
      <c r="CP24" s="100">
        <v>7.3692849564424137</v>
      </c>
      <c r="CQ24" s="100">
        <v>2706.0014360056543</v>
      </c>
      <c r="CR24" s="100">
        <v>7.626085841448714</v>
      </c>
      <c r="CS24" s="100">
        <v>2800.2987209799676</v>
      </c>
      <c r="CT24" s="100">
        <v>6.8306039482681591</v>
      </c>
      <c r="CU24" s="100">
        <v>2508.1977698040678</v>
      </c>
    </row>
    <row r="25" spans="2:99">
      <c r="C25" s="99" t="s">
        <v>191</v>
      </c>
      <c r="D25" s="100">
        <v>29</v>
      </c>
      <c r="E25" s="100">
        <v>15381.599999999999</v>
      </c>
      <c r="F25" s="100">
        <v>26</v>
      </c>
      <c r="G25" s="100">
        <v>13790.4</v>
      </c>
      <c r="H25" s="100">
        <v>21</v>
      </c>
      <c r="I25" s="100">
        <v>11138.4</v>
      </c>
      <c r="J25" s="100">
        <v>24</v>
      </c>
      <c r="K25" s="100">
        <v>12729.599999999999</v>
      </c>
      <c r="L25" s="100">
        <v>25</v>
      </c>
      <c r="M25" s="100">
        <v>13260</v>
      </c>
      <c r="N25" s="100">
        <v>35.528622634476307</v>
      </c>
      <c r="O25" s="100">
        <v>18844.381445326231</v>
      </c>
      <c r="P25" s="100">
        <v>22.314136963548108</v>
      </c>
      <c r="Q25" s="100">
        <v>11835.418245465917</v>
      </c>
      <c r="R25" s="100">
        <v>33</v>
      </c>
      <c r="S25" s="100">
        <v>17503.2</v>
      </c>
      <c r="T25" s="100">
        <v>20.509197976222204</v>
      </c>
      <c r="U25" s="100">
        <v>10878.078606588257</v>
      </c>
      <c r="V25" s="100">
        <v>20.35031006712887</v>
      </c>
      <c r="W25" s="100">
        <v>10793.804459605151</v>
      </c>
      <c r="X25" s="100">
        <v>20.488126575536622</v>
      </c>
      <c r="Y25" s="100">
        <v>10866.902335664625</v>
      </c>
      <c r="Z25" s="100">
        <v>19.466285122518794</v>
      </c>
      <c r="AA25" s="100">
        <v>10324.917628983969</v>
      </c>
      <c r="AB25" s="100">
        <v>27.549997722970925</v>
      </c>
      <c r="AC25" s="100">
        <v>14612.518792263778</v>
      </c>
      <c r="AD25" s="100">
        <v>21</v>
      </c>
      <c r="AE25" s="100">
        <v>11138.4</v>
      </c>
      <c r="AF25" s="100">
        <v>30.45318693790971</v>
      </c>
      <c r="AG25" s="100">
        <v>16152.37035186731</v>
      </c>
      <c r="AH25" s="100">
        <v>22.334874537187996</v>
      </c>
      <c r="AI25" s="100">
        <v>11846.417454524513</v>
      </c>
      <c r="AJ25" s="100">
        <v>33.478572583481075</v>
      </c>
      <c r="AK25" s="100">
        <v>17757.034898278362</v>
      </c>
      <c r="AL25" s="100">
        <v>28</v>
      </c>
      <c r="AM25" s="100">
        <v>14851.199999999999</v>
      </c>
      <c r="AN25" s="100">
        <v>28.374851725893318</v>
      </c>
      <c r="AO25" s="100">
        <v>15050.021355413815</v>
      </c>
      <c r="AP25" s="100">
        <v>25</v>
      </c>
      <c r="AQ25" s="100">
        <v>13260</v>
      </c>
      <c r="AR25" s="100">
        <v>34.616254349239625</v>
      </c>
      <c r="AS25" s="100">
        <v>18360.461306836696</v>
      </c>
      <c r="AT25" s="100">
        <v>27</v>
      </c>
      <c r="AU25" s="100">
        <v>14320.8</v>
      </c>
      <c r="AV25" s="100">
        <v>17.659833395772548</v>
      </c>
      <c r="AW25" s="100">
        <v>9366.7756331177588</v>
      </c>
      <c r="AX25" s="100">
        <v>10.02046534861346</v>
      </c>
      <c r="AY25" s="100">
        <v>5314.8548209045784</v>
      </c>
      <c r="AZ25" s="100">
        <v>7.7482087336991787</v>
      </c>
      <c r="BA25" s="100">
        <v>4109.6499123540443</v>
      </c>
      <c r="BB25" s="100">
        <v>8.0786440968211313</v>
      </c>
      <c r="BC25" s="100">
        <v>4284.9128289539276</v>
      </c>
      <c r="BD25" s="100">
        <v>8.3224027782551868</v>
      </c>
      <c r="BE25" s="100">
        <v>4414.2024335865508</v>
      </c>
      <c r="BF25" s="100">
        <v>7.5514603218745782</v>
      </c>
      <c r="BG25" s="100">
        <v>4005.2945547222762</v>
      </c>
      <c r="BH25" s="100">
        <v>9.8573635983948726</v>
      </c>
      <c r="BI25" s="100">
        <v>5228.3456525886404</v>
      </c>
      <c r="BJ25" s="100">
        <v>7.0364391216165991</v>
      </c>
      <c r="BK25" s="100">
        <v>3732.1273101054439</v>
      </c>
      <c r="BL25" s="100">
        <v>9.2101712871050587</v>
      </c>
      <c r="BM25" s="100">
        <v>4885.074850680523</v>
      </c>
      <c r="BN25" s="100">
        <v>8.6328817824898252</v>
      </c>
      <c r="BO25" s="100">
        <v>4578.8804974326031</v>
      </c>
      <c r="BP25" s="100">
        <v>6.8463056168856458</v>
      </c>
      <c r="BQ25" s="100">
        <v>3631.2804991961461</v>
      </c>
      <c r="BR25" s="100">
        <v>7.0071978493089784</v>
      </c>
      <c r="BS25" s="100">
        <v>3716.6177392734821</v>
      </c>
      <c r="BT25" s="100">
        <v>8.1501657654701773</v>
      </c>
      <c r="BU25" s="100">
        <v>4322.8479220053823</v>
      </c>
      <c r="BV25" s="100">
        <v>8.1781243300265167</v>
      </c>
      <c r="BW25" s="100">
        <v>4337.6771446460643</v>
      </c>
      <c r="BX25" s="100">
        <v>8.6612709449998206</v>
      </c>
      <c r="BY25" s="100">
        <v>4593.9381092279045</v>
      </c>
      <c r="BZ25" s="100">
        <v>8.6851619635766522</v>
      </c>
      <c r="CA25" s="100">
        <v>4606.6099054810566</v>
      </c>
      <c r="CB25" s="100">
        <v>7.3199164338928187</v>
      </c>
      <c r="CC25" s="100">
        <v>3882.4836765367509</v>
      </c>
      <c r="CD25" s="100">
        <v>8.3318917817172462</v>
      </c>
      <c r="CE25" s="100">
        <v>4419.2354010228273</v>
      </c>
      <c r="CF25" s="100">
        <v>10.012283811453614</v>
      </c>
      <c r="CG25" s="100">
        <v>5310.5153335949963</v>
      </c>
      <c r="CH25" s="100">
        <v>8.0474777856759658</v>
      </c>
      <c r="CI25" s="100">
        <v>4268.3822175225323</v>
      </c>
      <c r="CJ25" s="100">
        <v>8.5119179263686711</v>
      </c>
      <c r="CK25" s="100">
        <v>4514.7212681459432</v>
      </c>
      <c r="CL25" s="100">
        <v>8.5570597930911951</v>
      </c>
      <c r="CM25" s="100">
        <v>4538.6645142555699</v>
      </c>
      <c r="CN25" s="100">
        <v>6.1882528209806118</v>
      </c>
      <c r="CO25" s="100">
        <v>3282.2492962481165</v>
      </c>
      <c r="CP25" s="100">
        <v>7.6840879492721879</v>
      </c>
      <c r="CQ25" s="100">
        <v>4075.6402482939684</v>
      </c>
      <c r="CR25" s="100">
        <v>7.626085841448714</v>
      </c>
      <c r="CS25" s="100">
        <v>4044.8759303043976</v>
      </c>
      <c r="CT25" s="100">
        <v>6.8551660524512661</v>
      </c>
      <c r="CU25" s="100">
        <v>3635.9800742201514</v>
      </c>
    </row>
    <row r="26" spans="2:99">
      <c r="C26" s="99" t="s">
        <v>192</v>
      </c>
      <c r="D26" s="100">
        <v>25</v>
      </c>
      <c r="E26" s="100">
        <v>12150</v>
      </c>
      <c r="F26" s="100">
        <v>30</v>
      </c>
      <c r="G26" s="100">
        <v>14580</v>
      </c>
      <c r="H26" s="100">
        <v>22</v>
      </c>
      <c r="I26" s="100">
        <v>10692</v>
      </c>
      <c r="J26" s="100">
        <v>24</v>
      </c>
      <c r="K26" s="100">
        <v>11664</v>
      </c>
      <c r="L26" s="100">
        <v>29</v>
      </c>
      <c r="M26" s="100">
        <v>14094</v>
      </c>
      <c r="N26" s="100">
        <v>31.604140153687204</v>
      </c>
      <c r="O26" s="100">
        <v>15359.612114691981</v>
      </c>
      <c r="P26" s="100">
        <v>22.383945177669908</v>
      </c>
      <c r="Q26" s="100">
        <v>10878.597356347575</v>
      </c>
      <c r="R26" s="100">
        <v>37</v>
      </c>
      <c r="S26" s="100">
        <v>17982</v>
      </c>
      <c r="T26" s="100">
        <v>19.509197976222204</v>
      </c>
      <c r="U26" s="100">
        <v>9481.4702164439914</v>
      </c>
      <c r="V26" s="100">
        <v>20.35031006712887</v>
      </c>
      <c r="W26" s="100">
        <v>9890.2506926246315</v>
      </c>
      <c r="X26" s="100">
        <v>18.45941324756388</v>
      </c>
      <c r="Y26" s="100">
        <v>8971.2748383160451</v>
      </c>
      <c r="Z26" s="100">
        <v>18.466285122518794</v>
      </c>
      <c r="AA26" s="100">
        <v>8974.6145695441337</v>
      </c>
      <c r="AB26" s="100">
        <v>27.599997515968283</v>
      </c>
      <c r="AC26" s="100">
        <v>13413.598792760586</v>
      </c>
      <c r="AD26" s="100">
        <v>19</v>
      </c>
      <c r="AE26" s="100">
        <v>9234</v>
      </c>
      <c r="AF26" s="100">
        <v>30.483399400437026</v>
      </c>
      <c r="AG26" s="100">
        <v>14814.932108612395</v>
      </c>
      <c r="AH26" s="100">
        <v>25.36531767693236</v>
      </c>
      <c r="AI26" s="100">
        <v>12327.544390989127</v>
      </c>
      <c r="AJ26" s="100">
        <v>35.478572583481075</v>
      </c>
      <c r="AK26" s="100">
        <v>17242.586275571801</v>
      </c>
      <c r="AL26" s="100">
        <v>23</v>
      </c>
      <c r="AM26" s="100">
        <v>11178</v>
      </c>
      <c r="AN26" s="100">
        <v>31.408929155519985</v>
      </c>
      <c r="AO26" s="100">
        <v>15264.739569582713</v>
      </c>
      <c r="AP26" s="100">
        <v>27</v>
      </c>
      <c r="AQ26" s="100">
        <v>13122</v>
      </c>
      <c r="AR26" s="100">
        <v>32.568850168528883</v>
      </c>
      <c r="AS26" s="100">
        <v>15828.461181905037</v>
      </c>
      <c r="AT26" s="100">
        <v>27</v>
      </c>
      <c r="AU26" s="100">
        <v>13122</v>
      </c>
      <c r="AV26" s="100">
        <v>16.872819277638516</v>
      </c>
      <c r="AW26" s="100">
        <v>8200.1901689323186</v>
      </c>
      <c r="AX26" s="100">
        <v>10.02046534861346</v>
      </c>
      <c r="AY26" s="100">
        <v>4869.9461594261411</v>
      </c>
      <c r="AZ26" s="100">
        <v>7.7482087336991787</v>
      </c>
      <c r="BA26" s="100">
        <v>3765.6294445778008</v>
      </c>
      <c r="BB26" s="100">
        <v>7.1831681113104491</v>
      </c>
      <c r="BC26" s="100">
        <v>3491.0197020968781</v>
      </c>
      <c r="BD26" s="100">
        <v>7.3527103476307012</v>
      </c>
      <c r="BE26" s="100">
        <v>3573.4172289485209</v>
      </c>
      <c r="BF26" s="100">
        <v>9.1000029829365161</v>
      </c>
      <c r="BG26" s="100">
        <v>4422.6014497071465</v>
      </c>
      <c r="BH26" s="100">
        <v>8.9257220540607314</v>
      </c>
      <c r="BI26" s="100">
        <v>4337.9009182735153</v>
      </c>
      <c r="BJ26" s="100">
        <v>7.0364391216165991</v>
      </c>
      <c r="BK26" s="100">
        <v>3419.709413105667</v>
      </c>
      <c r="BL26" s="100">
        <v>8.3260801866021037</v>
      </c>
      <c r="BM26" s="100">
        <v>4046.4749706886223</v>
      </c>
      <c r="BN26" s="100">
        <v>7.5864718694607554</v>
      </c>
      <c r="BO26" s="100">
        <v>3687.025328557927</v>
      </c>
      <c r="BP26" s="100">
        <v>7.5972233547370429</v>
      </c>
      <c r="BQ26" s="100">
        <v>3692.2505504022029</v>
      </c>
      <c r="BR26" s="100">
        <v>7.4904528733992537</v>
      </c>
      <c r="BS26" s="100">
        <v>3640.3600964720372</v>
      </c>
      <c r="BT26" s="100">
        <v>7.9586075246698345</v>
      </c>
      <c r="BU26" s="100">
        <v>3867.8832569895394</v>
      </c>
      <c r="BV26" s="100">
        <v>7.1558587887732017</v>
      </c>
      <c r="BW26" s="100">
        <v>3477.7473713437762</v>
      </c>
      <c r="BX26" s="100">
        <v>8.6508215687773777</v>
      </c>
      <c r="BY26" s="100">
        <v>4204.2992824258054</v>
      </c>
      <c r="BZ26" s="100">
        <v>8.6851619635766522</v>
      </c>
      <c r="CA26" s="100">
        <v>4220.9887142982534</v>
      </c>
      <c r="CB26" s="100">
        <v>8.3063035036679604</v>
      </c>
      <c r="CC26" s="100">
        <v>4036.863502782629</v>
      </c>
      <c r="CD26" s="100">
        <v>7.8417805004397607</v>
      </c>
      <c r="CE26" s="100">
        <v>3811.1053232137238</v>
      </c>
      <c r="CF26" s="100">
        <v>9.2829936756549589</v>
      </c>
      <c r="CG26" s="100">
        <v>4511.5349263683102</v>
      </c>
      <c r="CH26" s="100">
        <v>9.3524741833531504</v>
      </c>
      <c r="CI26" s="100">
        <v>4545.3024531096307</v>
      </c>
      <c r="CJ26" s="100">
        <v>7.6078818763452007</v>
      </c>
      <c r="CK26" s="100">
        <v>3697.4305919037674</v>
      </c>
      <c r="CL26" s="100">
        <v>9.926189359985786</v>
      </c>
      <c r="CM26" s="100">
        <v>4824.1280289530923</v>
      </c>
      <c r="CN26" s="100">
        <v>6.1732693631142874</v>
      </c>
      <c r="CO26" s="100">
        <v>3000.2089104735437</v>
      </c>
      <c r="CP26" s="100">
        <v>8.3228950864572777</v>
      </c>
      <c r="CQ26" s="100">
        <v>4044.9270120182368</v>
      </c>
      <c r="CR26" s="100">
        <v>6.9905786879946543</v>
      </c>
      <c r="CS26" s="100">
        <v>3397.4212423654021</v>
      </c>
      <c r="CT26" s="100">
        <v>7.3947038389190256</v>
      </c>
      <c r="CU26" s="100">
        <v>3593.8260657146466</v>
      </c>
    </row>
    <row r="27" spans="2:99">
      <c r="C27" s="99" t="s">
        <v>193</v>
      </c>
      <c r="D27" s="100">
        <v>26</v>
      </c>
      <c r="E27" s="100">
        <v>11107.199999999999</v>
      </c>
      <c r="F27" s="100">
        <v>30</v>
      </c>
      <c r="G27" s="100">
        <v>12816</v>
      </c>
      <c r="H27" s="100">
        <v>24</v>
      </c>
      <c r="I27" s="100">
        <v>10252.799999999999</v>
      </c>
      <c r="J27" s="100">
        <v>23</v>
      </c>
      <c r="K27" s="100">
        <v>9825.6</v>
      </c>
      <c r="L27" s="100">
        <v>29</v>
      </c>
      <c r="M27" s="100">
        <v>12388.8</v>
      </c>
      <c r="N27" s="100">
        <v>30.528622634476303</v>
      </c>
      <c r="O27" s="100">
        <v>13041.827589448276</v>
      </c>
      <c r="P27" s="100">
        <v>19.349041070609008</v>
      </c>
      <c r="Q27" s="100">
        <v>8265.9103453641674</v>
      </c>
      <c r="R27" s="100">
        <v>36</v>
      </c>
      <c r="S27" s="100">
        <v>15379.199999999999</v>
      </c>
      <c r="T27" s="100">
        <v>18.509197976222204</v>
      </c>
      <c r="U27" s="100">
        <v>7907.1293754421249</v>
      </c>
      <c r="V27" s="100">
        <v>21.35031006712887</v>
      </c>
      <c r="W27" s="100">
        <v>9120.8524606774536</v>
      </c>
      <c r="X27" s="100">
        <v>19.45941324756388</v>
      </c>
      <c r="Y27" s="100">
        <v>8313.0613393592885</v>
      </c>
      <c r="Z27" s="100">
        <v>17.411428049281291</v>
      </c>
      <c r="AA27" s="100">
        <v>7438.1620626529675</v>
      </c>
      <c r="AB27" s="100">
        <v>24.549997722970925</v>
      </c>
      <c r="AC27" s="100">
        <v>10487.75902725318</v>
      </c>
      <c r="AD27" s="100">
        <v>19</v>
      </c>
      <c r="AE27" s="100">
        <v>8116.8</v>
      </c>
      <c r="AF27" s="100">
        <v>28.45318693790971</v>
      </c>
      <c r="AG27" s="100">
        <v>12155.201459875028</v>
      </c>
      <c r="AH27" s="100">
        <v>26.304431397443633</v>
      </c>
      <c r="AI27" s="100">
        <v>11237.253092987919</v>
      </c>
      <c r="AJ27" s="100">
        <v>33.574287100177287</v>
      </c>
      <c r="AK27" s="100">
        <v>14342.935449195737</v>
      </c>
      <c r="AL27" s="100">
        <v>28</v>
      </c>
      <c r="AM27" s="100">
        <v>11961.6</v>
      </c>
      <c r="AN27" s="100">
        <v>30.408929155519985</v>
      </c>
      <c r="AO27" s="100">
        <v>12990.694535238137</v>
      </c>
      <c r="AP27" s="100">
        <v>23</v>
      </c>
      <c r="AQ27" s="100">
        <v>9825.6</v>
      </c>
      <c r="AR27" s="100">
        <v>32.616254349239625</v>
      </c>
      <c r="AS27" s="100">
        <v>13933.663857995167</v>
      </c>
      <c r="AT27" s="100">
        <v>27</v>
      </c>
      <c r="AU27" s="100">
        <v>11534.4</v>
      </c>
      <c r="AV27" s="100">
        <v>16.909610221081032</v>
      </c>
      <c r="AW27" s="100">
        <v>7223.7854864458168</v>
      </c>
      <c r="AX27" s="100">
        <v>9.2782086561235744</v>
      </c>
      <c r="AY27" s="100">
        <v>3963.6507378959909</v>
      </c>
      <c r="AZ27" s="100">
        <v>7.3673038857781803</v>
      </c>
      <c r="BA27" s="100">
        <v>3147.3122200044386</v>
      </c>
      <c r="BB27" s="100">
        <v>8.0786440968211313</v>
      </c>
      <c r="BC27" s="100">
        <v>3451.196758161987</v>
      </c>
      <c r="BD27" s="100">
        <v>8.0057920371717142</v>
      </c>
      <c r="BE27" s="100">
        <v>3420.0743582797563</v>
      </c>
      <c r="BF27" s="100">
        <v>9.1000029829365161</v>
      </c>
      <c r="BG27" s="100">
        <v>3887.5212743104794</v>
      </c>
      <c r="BH27" s="100">
        <v>9.8285634766937822</v>
      </c>
      <c r="BI27" s="100">
        <v>4198.7623172435833</v>
      </c>
      <c r="BJ27" s="100">
        <v>7.0364391216165991</v>
      </c>
      <c r="BK27" s="100">
        <v>3005.9667927546111</v>
      </c>
      <c r="BL27" s="100">
        <v>8.1262341981834751</v>
      </c>
      <c r="BM27" s="100">
        <v>3471.5272494639803</v>
      </c>
      <c r="BN27" s="100">
        <v>8.8944842607470935</v>
      </c>
      <c r="BO27" s="100">
        <v>3799.7236761911581</v>
      </c>
      <c r="BP27" s="100">
        <v>7.0929429471601502</v>
      </c>
      <c r="BQ27" s="100">
        <v>3030.105227026816</v>
      </c>
      <c r="BR27" s="100">
        <v>7.7320803854443909</v>
      </c>
      <c r="BS27" s="100">
        <v>3303.1447406618436</v>
      </c>
      <c r="BT27" s="100">
        <v>8.1600629542776453</v>
      </c>
      <c r="BU27" s="100">
        <v>3485.9788940674098</v>
      </c>
      <c r="BV27" s="100">
        <v>8.1781243300265167</v>
      </c>
      <c r="BW27" s="100">
        <v>3493.6947137873281</v>
      </c>
      <c r="BX27" s="100">
        <v>9.3516747026662213</v>
      </c>
      <c r="BY27" s="100">
        <v>3995.0354329790098</v>
      </c>
      <c r="BZ27" s="100">
        <v>8.6851619635766522</v>
      </c>
      <c r="CA27" s="100">
        <v>3710.3011908399458</v>
      </c>
      <c r="CB27" s="100">
        <v>7.7890228004913844</v>
      </c>
      <c r="CC27" s="100">
        <v>3327.4705403699195</v>
      </c>
      <c r="CD27" s="100">
        <v>8.3318917817172462</v>
      </c>
      <c r="CE27" s="100">
        <v>3559.3841691496073</v>
      </c>
      <c r="CF27" s="100">
        <v>9.0234160874856055</v>
      </c>
      <c r="CG27" s="100">
        <v>3854.8033525738506</v>
      </c>
      <c r="CH27" s="100">
        <v>9.5699735829660142</v>
      </c>
      <c r="CI27" s="100">
        <v>4088.2927146430811</v>
      </c>
      <c r="CJ27" s="100">
        <v>8.9425667422873225</v>
      </c>
      <c r="CK27" s="100">
        <v>3820.2645123051439</v>
      </c>
      <c r="CL27" s="100">
        <v>9.2416245765384897</v>
      </c>
      <c r="CM27" s="100">
        <v>3948.0220190972427</v>
      </c>
      <c r="CN27" s="100">
        <v>6.9758725917176587</v>
      </c>
      <c r="CO27" s="100">
        <v>2980.0927711817835</v>
      </c>
      <c r="CP27" s="100">
        <v>8.0080920936275053</v>
      </c>
      <c r="CQ27" s="100">
        <v>3421.0569423976704</v>
      </c>
      <c r="CR27" s="100">
        <v>8.5793465716298023</v>
      </c>
      <c r="CS27" s="100">
        <v>3665.0968554002516</v>
      </c>
      <c r="CT27" s="100">
        <v>6.5424134768969493</v>
      </c>
      <c r="CU27" s="100">
        <v>2794.9190373303768</v>
      </c>
    </row>
    <row r="28" spans="2:99">
      <c r="C28" s="99" t="s">
        <v>194</v>
      </c>
      <c r="D28" s="100">
        <v>28</v>
      </c>
      <c r="E28" s="100">
        <v>20664</v>
      </c>
      <c r="F28" s="100">
        <v>26</v>
      </c>
      <c r="G28" s="100">
        <v>19188</v>
      </c>
      <c r="H28" s="100">
        <v>20</v>
      </c>
      <c r="I28" s="100">
        <v>14760</v>
      </c>
      <c r="J28" s="100">
        <v>23</v>
      </c>
      <c r="K28" s="100">
        <v>16974</v>
      </c>
      <c r="L28" s="100">
        <v>25</v>
      </c>
      <c r="M28" s="100">
        <v>18450</v>
      </c>
      <c r="N28" s="100">
        <v>32.566381394081752</v>
      </c>
      <c r="O28" s="100">
        <v>24033.989468832333</v>
      </c>
      <c r="P28" s="100">
        <v>20.314136963548108</v>
      </c>
      <c r="Q28" s="100">
        <v>14991.833079098504</v>
      </c>
      <c r="R28" s="100">
        <v>36</v>
      </c>
      <c r="S28" s="100">
        <v>26568</v>
      </c>
      <c r="T28" s="100">
        <v>18.509197976222204</v>
      </c>
      <c r="U28" s="100">
        <v>13659.788106451986</v>
      </c>
      <c r="V28" s="100">
        <v>19.35031006712887</v>
      </c>
      <c r="W28" s="100">
        <v>14280.528829541106</v>
      </c>
      <c r="X28" s="100">
        <v>17.45941324756388</v>
      </c>
      <c r="Y28" s="100">
        <v>12885.046976702144</v>
      </c>
      <c r="Z28" s="100">
        <v>17.383999512662538</v>
      </c>
      <c r="AA28" s="100">
        <v>12829.391640344953</v>
      </c>
      <c r="AB28" s="100">
        <v>26.499997929973567</v>
      </c>
      <c r="AC28" s="100">
        <v>19556.998472320491</v>
      </c>
      <c r="AD28" s="100">
        <v>18</v>
      </c>
      <c r="AE28" s="100">
        <v>13284</v>
      </c>
      <c r="AF28" s="100">
        <v>30.45318693790971</v>
      </c>
      <c r="AG28" s="100">
        <v>22474.451960177365</v>
      </c>
      <c r="AH28" s="100">
        <v>24.36531767693236</v>
      </c>
      <c r="AI28" s="100">
        <v>17981.604445576082</v>
      </c>
      <c r="AJ28" s="100">
        <v>31.478572583481075</v>
      </c>
      <c r="AK28" s="100">
        <v>23231.186566609034</v>
      </c>
      <c r="AL28" s="100">
        <v>24</v>
      </c>
      <c r="AM28" s="100">
        <v>17712</v>
      </c>
      <c r="AN28" s="100">
        <v>31.408929155519985</v>
      </c>
      <c r="AO28" s="100">
        <v>23179.78971677375</v>
      </c>
      <c r="AP28" s="100">
        <v>22</v>
      </c>
      <c r="AQ28" s="100">
        <v>16236</v>
      </c>
      <c r="AR28" s="100">
        <v>33.568850168528883</v>
      </c>
      <c r="AS28" s="100">
        <v>24773.811424374315</v>
      </c>
      <c r="AT28" s="100">
        <v>25</v>
      </c>
      <c r="AU28" s="100">
        <v>18450</v>
      </c>
      <c r="AV28" s="100">
        <v>16.159387046389512</v>
      </c>
      <c r="AW28" s="100">
        <v>11925.62764023546</v>
      </c>
      <c r="AX28" s="100">
        <v>8.9070803098786318</v>
      </c>
      <c r="AY28" s="100">
        <v>6573.4252686904301</v>
      </c>
      <c r="AZ28" s="100">
        <v>7.3542927082502594</v>
      </c>
      <c r="BA28" s="100">
        <v>5427.4680186886917</v>
      </c>
      <c r="BB28" s="100">
        <v>8.0786440968211313</v>
      </c>
      <c r="BC28" s="100">
        <v>5962.0393434539947</v>
      </c>
      <c r="BD28" s="100">
        <v>7.9958619334846812</v>
      </c>
      <c r="BE28" s="100">
        <v>5900.9461069116951</v>
      </c>
      <c r="BF28" s="100">
        <v>7.9076671426405305</v>
      </c>
      <c r="BG28" s="100">
        <v>5835.8583512687119</v>
      </c>
      <c r="BH28" s="100">
        <v>8.8969219323596391</v>
      </c>
      <c r="BI28" s="100">
        <v>6565.9283860814139</v>
      </c>
      <c r="BJ28" s="100">
        <v>7.3562772635082627</v>
      </c>
      <c r="BK28" s="100">
        <v>5428.9326204690979</v>
      </c>
      <c r="BL28" s="100">
        <v>9.4311940622307979</v>
      </c>
      <c r="BM28" s="100">
        <v>6960.2212179263288</v>
      </c>
      <c r="BN28" s="100">
        <v>7.3248693912034879</v>
      </c>
      <c r="BO28" s="100">
        <v>5405.7536107081742</v>
      </c>
      <c r="BP28" s="100">
        <v>7.0819372001322654</v>
      </c>
      <c r="BQ28" s="100">
        <v>5226.4696536976116</v>
      </c>
      <c r="BR28" s="100">
        <v>7.0071978493089784</v>
      </c>
      <c r="BS28" s="100">
        <v>5171.3120127900256</v>
      </c>
      <c r="BT28" s="100">
        <v>7.5260050990318099</v>
      </c>
      <c r="BU28" s="100">
        <v>5554.1917630854759</v>
      </c>
      <c r="BV28" s="100">
        <v>7.6669915593998583</v>
      </c>
      <c r="BW28" s="100">
        <v>5658.2397708370954</v>
      </c>
      <c r="BX28" s="100">
        <v>8.8809561546661797</v>
      </c>
      <c r="BY28" s="100">
        <v>6554.1456421436405</v>
      </c>
      <c r="BZ28" s="100">
        <v>8.902291012666069</v>
      </c>
      <c r="CA28" s="100">
        <v>6569.8907673475587</v>
      </c>
      <c r="CB28" s="100">
        <v>7.3078728497483159</v>
      </c>
      <c r="CC28" s="100">
        <v>5393.2101631142568</v>
      </c>
      <c r="CD28" s="100">
        <v>7.1066135785235334</v>
      </c>
      <c r="CE28" s="100">
        <v>5244.6808209503679</v>
      </c>
      <c r="CF28" s="100">
        <v>9.2706330184776071</v>
      </c>
      <c r="CG28" s="100">
        <v>6841.7271676364744</v>
      </c>
      <c r="CH28" s="100">
        <v>9.1349747837402866</v>
      </c>
      <c r="CI28" s="100">
        <v>6741.6113904003314</v>
      </c>
      <c r="CJ28" s="100">
        <v>8.9639359513804049</v>
      </c>
      <c r="CK28" s="100">
        <v>6615.3847321187386</v>
      </c>
      <c r="CL28" s="100">
        <v>9.2416245765384897</v>
      </c>
      <c r="CM28" s="100">
        <v>6820.3189374854055</v>
      </c>
      <c r="CN28" s="100">
        <v>6.1657776341811239</v>
      </c>
      <c r="CO28" s="100">
        <v>4550.3438940256692</v>
      </c>
      <c r="CP28" s="100">
        <v>8.6468992308125969</v>
      </c>
      <c r="CQ28" s="100">
        <v>6381.4116323396966</v>
      </c>
      <c r="CR28" s="100">
        <v>7.3083322647216837</v>
      </c>
      <c r="CS28" s="100">
        <v>5393.5492113646023</v>
      </c>
      <c r="CT28" s="100">
        <v>7.1065133675478158</v>
      </c>
      <c r="CU28" s="100">
        <v>5244.6068652502881</v>
      </c>
    </row>
    <row r="29" spans="2:99">
      <c r="C29" s="99" t="s">
        <v>195</v>
      </c>
      <c r="D29" s="100">
        <v>27</v>
      </c>
      <c r="E29" s="100">
        <v>9136.7999999999993</v>
      </c>
      <c r="F29" s="100">
        <v>28</v>
      </c>
      <c r="G29" s="100">
        <v>9475.1999999999989</v>
      </c>
      <c r="H29" s="100">
        <v>21</v>
      </c>
      <c r="I29" s="100">
        <v>7106.4</v>
      </c>
      <c r="J29" s="100">
        <v>25</v>
      </c>
      <c r="K29" s="100">
        <v>8460</v>
      </c>
      <c r="L29" s="100">
        <v>29</v>
      </c>
      <c r="M29" s="100">
        <v>9813.5999999999985</v>
      </c>
      <c r="N29" s="100">
        <v>32.604140153687204</v>
      </c>
      <c r="O29" s="100">
        <v>11033.241028007749</v>
      </c>
      <c r="P29" s="100">
        <v>22.349041070609008</v>
      </c>
      <c r="Q29" s="100">
        <v>7562.9154982940881</v>
      </c>
      <c r="R29" s="100">
        <v>35</v>
      </c>
      <c r="S29" s="100">
        <v>11844</v>
      </c>
      <c r="T29" s="100">
        <v>19.541022849736091</v>
      </c>
      <c r="U29" s="100">
        <v>6612.6821323506929</v>
      </c>
      <c r="V29" s="100">
        <v>18.35031006712887</v>
      </c>
      <c r="W29" s="100">
        <v>6209.7449267164093</v>
      </c>
      <c r="X29" s="100">
        <v>19.516839903509364</v>
      </c>
      <c r="Y29" s="100">
        <v>6604.4986233475684</v>
      </c>
      <c r="Z29" s="100">
        <v>19.438856585900041</v>
      </c>
      <c r="AA29" s="100">
        <v>6578.1090686685729</v>
      </c>
      <c r="AB29" s="100">
        <v>23.549997722970925</v>
      </c>
      <c r="AC29" s="100">
        <v>7969.319229453361</v>
      </c>
      <c r="AD29" s="100">
        <v>21</v>
      </c>
      <c r="AE29" s="100">
        <v>7106.4</v>
      </c>
      <c r="AF29" s="100">
        <v>27.483399400437026</v>
      </c>
      <c r="AG29" s="100">
        <v>9300.3823571078883</v>
      </c>
      <c r="AH29" s="100">
        <v>24.334874537187996</v>
      </c>
      <c r="AI29" s="100">
        <v>8234.9215433844183</v>
      </c>
      <c r="AJ29" s="100">
        <v>36.526429841829184</v>
      </c>
      <c r="AK29" s="100">
        <v>12360.543858474995</v>
      </c>
      <c r="AL29" s="100">
        <v>25</v>
      </c>
      <c r="AM29" s="100">
        <v>8460</v>
      </c>
      <c r="AN29" s="100">
        <v>33.443006585146648</v>
      </c>
      <c r="AO29" s="100">
        <v>11317.113428413624</v>
      </c>
      <c r="AP29" s="100">
        <v>24</v>
      </c>
      <c r="AQ29" s="100">
        <v>8121.5999999999995</v>
      </c>
      <c r="AR29" s="100">
        <v>29.521445987818144</v>
      </c>
      <c r="AS29" s="100">
        <v>9990.0573222776584</v>
      </c>
      <c r="AT29" s="100">
        <v>25</v>
      </c>
      <c r="AU29" s="100">
        <v>8460</v>
      </c>
      <c r="AV29" s="100">
        <v>18.373265627021549</v>
      </c>
      <c r="AW29" s="100">
        <v>6217.5130881840914</v>
      </c>
      <c r="AX29" s="100">
        <v>10.02046534861346</v>
      </c>
      <c r="AY29" s="100">
        <v>3390.9254739707944</v>
      </c>
      <c r="AZ29" s="100">
        <v>7.7612199112271005</v>
      </c>
      <c r="BA29" s="100">
        <v>2626.3968179592507</v>
      </c>
      <c r="BB29" s="100">
        <v>7.2025283385354379</v>
      </c>
      <c r="BC29" s="100">
        <v>2437.3355897603919</v>
      </c>
      <c r="BD29" s="100">
        <v>7.3427802439436691</v>
      </c>
      <c r="BE29" s="100">
        <v>2484.7968345505374</v>
      </c>
      <c r="BF29" s="100">
        <v>8.7025577028378542</v>
      </c>
      <c r="BG29" s="100">
        <v>2944.9455266403297</v>
      </c>
      <c r="BH29" s="100">
        <v>9.8429635375443283</v>
      </c>
      <c r="BI29" s="100">
        <v>3330.8588611050004</v>
      </c>
      <c r="BJ29" s="100">
        <v>7.0364391216165991</v>
      </c>
      <c r="BK29" s="100">
        <v>2381.1309987550571</v>
      </c>
      <c r="BL29" s="100">
        <v>9.6522168373565354</v>
      </c>
      <c r="BM29" s="100">
        <v>3266.3101777614515</v>
      </c>
      <c r="BN29" s="100">
        <v>7.8480743477180228</v>
      </c>
      <c r="BO29" s="100">
        <v>2655.7883592677786</v>
      </c>
      <c r="BP29" s="100">
        <v>7.5972233547370429</v>
      </c>
      <c r="BQ29" s="100">
        <v>2570.9003832430153</v>
      </c>
      <c r="BR29" s="100">
        <v>7.0071978493089784</v>
      </c>
      <c r="BS29" s="100">
        <v>2371.2357522061579</v>
      </c>
      <c r="BT29" s="100">
        <v>7.9487103358623665</v>
      </c>
      <c r="BU29" s="100">
        <v>2689.8435776558244</v>
      </c>
      <c r="BV29" s="100">
        <v>7.922557944713188</v>
      </c>
      <c r="BW29" s="100">
        <v>2680.9936084909427</v>
      </c>
      <c r="BX29" s="100">
        <v>9.5818092885550215</v>
      </c>
      <c r="BY29" s="100">
        <v>3242.484263247019</v>
      </c>
      <c r="BZ29" s="100">
        <v>9.1194200617554841</v>
      </c>
      <c r="CA29" s="100">
        <v>3086.0117488980554</v>
      </c>
      <c r="CB29" s="100">
        <v>7.5424260330475992</v>
      </c>
      <c r="CC29" s="100">
        <v>2552.3569695833075</v>
      </c>
      <c r="CD29" s="100">
        <v>8.5769474223559889</v>
      </c>
      <c r="CE29" s="100">
        <v>2902.4390077252665</v>
      </c>
      <c r="CF29" s="100">
        <v>9.2706330184776071</v>
      </c>
      <c r="CG29" s="100">
        <v>3137.182213452822</v>
      </c>
      <c r="CH29" s="100">
        <v>8.9174753841274228</v>
      </c>
      <c r="CI29" s="100">
        <v>3017.6736699887197</v>
      </c>
      <c r="CJ29" s="100">
        <v>7.5865126672521175</v>
      </c>
      <c r="CK29" s="100">
        <v>2567.2758865981164</v>
      </c>
      <c r="CL29" s="100">
        <v>8.8993421848148433</v>
      </c>
      <c r="CM29" s="100">
        <v>3011.5373953413427</v>
      </c>
      <c r="CN29" s="100">
        <v>6.4582844734927889</v>
      </c>
      <c r="CO29" s="100">
        <v>2185.4834658299596</v>
      </c>
      <c r="CP29" s="100">
        <v>7.3784861079679569</v>
      </c>
      <c r="CQ29" s="100">
        <v>2496.8796989363564</v>
      </c>
      <c r="CR29" s="100">
        <v>8.5793465716298023</v>
      </c>
      <c r="CS29" s="100">
        <v>2903.2508798395247</v>
      </c>
      <c r="CT29" s="100">
        <v>6.8551660524512661</v>
      </c>
      <c r="CU29" s="100">
        <v>2319.7881921495082</v>
      </c>
    </row>
    <row r="30" spans="2:99">
      <c r="C30" s="99" t="s">
        <v>196</v>
      </c>
      <c r="D30" s="100">
        <v>29</v>
      </c>
      <c r="E30" s="100">
        <v>4036.7999999999997</v>
      </c>
      <c r="F30" s="100">
        <v>27</v>
      </c>
      <c r="G30" s="100">
        <v>3758.3999999999996</v>
      </c>
      <c r="H30" s="100">
        <v>25</v>
      </c>
      <c r="I30" s="100">
        <v>3479.9999999999995</v>
      </c>
      <c r="J30" s="100">
        <v>24</v>
      </c>
      <c r="K30" s="100">
        <v>3340.7999999999997</v>
      </c>
      <c r="L30" s="100">
        <v>27</v>
      </c>
      <c r="M30" s="100">
        <v>3758.3999999999996</v>
      </c>
      <c r="N30" s="100">
        <v>34.566381394081752</v>
      </c>
      <c r="O30" s="100">
        <v>4811.6402900561798</v>
      </c>
      <c r="P30" s="100">
        <v>20.349041070609008</v>
      </c>
      <c r="Q30" s="100">
        <v>2832.5865170287739</v>
      </c>
      <c r="R30" s="100">
        <v>33</v>
      </c>
      <c r="S30" s="100">
        <v>4593.5999999999995</v>
      </c>
      <c r="T30" s="100">
        <v>19.604672596763869</v>
      </c>
      <c r="U30" s="100">
        <v>2728.9704254695303</v>
      </c>
      <c r="V30" s="100">
        <v>22.35031006712887</v>
      </c>
      <c r="W30" s="100">
        <v>3111.1631613443383</v>
      </c>
      <c r="X30" s="100">
        <v>19.45941324756388</v>
      </c>
      <c r="Y30" s="100">
        <v>2708.7503240608917</v>
      </c>
      <c r="Z30" s="100">
        <v>19.411428049281291</v>
      </c>
      <c r="AA30" s="100">
        <v>2702.0707844599556</v>
      </c>
      <c r="AB30" s="100">
        <v>29.499997929973567</v>
      </c>
      <c r="AC30" s="100">
        <v>4106.3997118523203</v>
      </c>
      <c r="AD30" s="100">
        <v>22</v>
      </c>
      <c r="AE30" s="100">
        <v>3062.3999999999996</v>
      </c>
      <c r="AF30" s="100">
        <v>30.513611862964339</v>
      </c>
      <c r="AG30" s="100">
        <v>4247.4947713246356</v>
      </c>
      <c r="AH30" s="100">
        <v>27.334874537187996</v>
      </c>
      <c r="AI30" s="100">
        <v>3805.014535576569</v>
      </c>
      <c r="AJ30" s="100">
        <v>35.526429841829184</v>
      </c>
      <c r="AK30" s="100">
        <v>4945.2790339826224</v>
      </c>
      <c r="AL30" s="100">
        <v>24</v>
      </c>
      <c r="AM30" s="100">
        <v>3340.7999999999997</v>
      </c>
      <c r="AN30" s="100">
        <v>29.408929155519985</v>
      </c>
      <c r="AO30" s="100">
        <v>4093.7229384483817</v>
      </c>
      <c r="AP30" s="100">
        <v>27</v>
      </c>
      <c r="AQ30" s="100">
        <v>3758.3999999999996</v>
      </c>
      <c r="AR30" s="100">
        <v>33.52144598781814</v>
      </c>
      <c r="AS30" s="100">
        <v>4666.1852815042848</v>
      </c>
      <c r="AT30" s="100">
        <v>24</v>
      </c>
      <c r="AU30" s="100">
        <v>3340.7999999999997</v>
      </c>
      <c r="AV30" s="100">
        <v>18.410056570464064</v>
      </c>
      <c r="AW30" s="100">
        <v>2562.6798746085974</v>
      </c>
      <c r="AX30" s="100">
        <v>8.9070803098786318</v>
      </c>
      <c r="AY30" s="100">
        <v>1239.8655791351055</v>
      </c>
      <c r="AZ30" s="100">
        <v>8.5100184295411765</v>
      </c>
      <c r="BA30" s="100">
        <v>1184.5945653921317</v>
      </c>
      <c r="BB30" s="100">
        <v>7.4881135155556731</v>
      </c>
      <c r="BC30" s="100">
        <v>1042.3454013653495</v>
      </c>
      <c r="BD30" s="100">
        <v>8.0057920371717142</v>
      </c>
      <c r="BE30" s="100">
        <v>1114.4062515743026</v>
      </c>
      <c r="BF30" s="100">
        <v>8.6922480880046766</v>
      </c>
      <c r="BG30" s="100">
        <v>1209.960933850251</v>
      </c>
      <c r="BH30" s="100">
        <v>10.182310840690134</v>
      </c>
      <c r="BI30" s="100">
        <v>1417.3776690240666</v>
      </c>
      <c r="BJ30" s="100">
        <v>7.0364391216165991</v>
      </c>
      <c r="BK30" s="100">
        <v>979.47232572903056</v>
      </c>
      <c r="BL30" s="100">
        <v>8.7681257368535821</v>
      </c>
      <c r="BM30" s="100">
        <v>1220.5231025700186</v>
      </c>
      <c r="BN30" s="100">
        <v>8.6328817824898252</v>
      </c>
      <c r="BO30" s="100">
        <v>1201.6971441225835</v>
      </c>
      <c r="BP30" s="100">
        <v>8.1015037623139339</v>
      </c>
      <c r="BQ30" s="100">
        <v>1127.7293237140996</v>
      </c>
      <c r="BR30" s="100">
        <v>7.7320803854443909</v>
      </c>
      <c r="BS30" s="100">
        <v>1076.3055896538592</v>
      </c>
      <c r="BT30" s="100">
        <v>8.8139151871384147</v>
      </c>
      <c r="BU30" s="100">
        <v>1226.8969940496672</v>
      </c>
      <c r="BV30" s="100">
        <v>7.922557944713188</v>
      </c>
      <c r="BW30" s="100">
        <v>1102.8200659040756</v>
      </c>
      <c r="BX30" s="100">
        <v>8.6403721925549331</v>
      </c>
      <c r="BY30" s="100">
        <v>1202.7398092036465</v>
      </c>
      <c r="BZ30" s="100">
        <v>8.902291012666069</v>
      </c>
      <c r="CA30" s="100">
        <v>1239.1989089631168</v>
      </c>
      <c r="CB30" s="100">
        <v>7.7890228004913844</v>
      </c>
      <c r="CC30" s="100">
        <v>1084.2319738284007</v>
      </c>
      <c r="CD30" s="100">
        <v>7.3516692191622752</v>
      </c>
      <c r="CE30" s="100">
        <v>1023.3523553073886</v>
      </c>
      <c r="CF30" s="100">
        <v>9.0357767446629556</v>
      </c>
      <c r="CG30" s="100">
        <v>1257.7801228570834</v>
      </c>
      <c r="CH30" s="100">
        <v>9.1349747837402866</v>
      </c>
      <c r="CI30" s="100">
        <v>1271.5884898966478</v>
      </c>
      <c r="CJ30" s="100">
        <v>7.8125216797579853</v>
      </c>
      <c r="CK30" s="100">
        <v>1087.5030178223114</v>
      </c>
      <c r="CL30" s="100">
        <v>9.5839069682621378</v>
      </c>
      <c r="CM30" s="100">
        <v>1334.0798499820894</v>
      </c>
      <c r="CN30" s="100">
        <v>6.450792744559628</v>
      </c>
      <c r="CO30" s="100">
        <v>897.95035004270017</v>
      </c>
      <c r="CP30" s="100">
        <v>8.0172932451530485</v>
      </c>
      <c r="CQ30" s="100">
        <v>1116.0072197253044</v>
      </c>
      <c r="CR30" s="100">
        <v>8.2615929949027738</v>
      </c>
      <c r="CS30" s="100">
        <v>1150.0137448904661</v>
      </c>
      <c r="CT30" s="100">
        <v>6.5669755810800554</v>
      </c>
      <c r="CU30" s="100">
        <v>914.12300088634368</v>
      </c>
    </row>
    <row r="31" spans="2:99">
      <c r="C31" s="99" t="s">
        <v>197</v>
      </c>
      <c r="D31" s="100">
        <v>29</v>
      </c>
      <c r="E31" s="100">
        <v>9883.2000000000007</v>
      </c>
      <c r="F31" s="100">
        <v>27</v>
      </c>
      <c r="G31" s="100">
        <v>9201.6</v>
      </c>
      <c r="H31" s="100">
        <v>21</v>
      </c>
      <c r="I31" s="100">
        <v>7156.8</v>
      </c>
      <c r="J31" s="100">
        <v>22</v>
      </c>
      <c r="K31" s="100">
        <v>7497.6</v>
      </c>
      <c r="L31" s="100">
        <v>26</v>
      </c>
      <c r="M31" s="100">
        <v>8860.8000000000011</v>
      </c>
      <c r="N31" s="100">
        <v>32.604140153687204</v>
      </c>
      <c r="O31" s="100">
        <v>11111.4909643766</v>
      </c>
      <c r="P31" s="100">
        <v>21.349041070609008</v>
      </c>
      <c r="Q31" s="100">
        <v>7275.7531968635503</v>
      </c>
      <c r="R31" s="100">
        <v>37</v>
      </c>
      <c r="S31" s="100">
        <v>12609.6</v>
      </c>
      <c r="T31" s="100">
        <v>19.509197976222204</v>
      </c>
      <c r="U31" s="100">
        <v>6648.7346702965269</v>
      </c>
      <c r="V31" s="100">
        <v>22.35031006712887</v>
      </c>
      <c r="W31" s="100">
        <v>7616.9856708775187</v>
      </c>
      <c r="X31" s="100">
        <v>19.45941324756388</v>
      </c>
      <c r="Y31" s="100">
        <v>6631.7680347697706</v>
      </c>
      <c r="Z31" s="100">
        <v>19.383999512662538</v>
      </c>
      <c r="AA31" s="100">
        <v>6606.067033915393</v>
      </c>
      <c r="AB31" s="100">
        <v>28.599997515968283</v>
      </c>
      <c r="AC31" s="100">
        <v>9746.8791534419906</v>
      </c>
      <c r="AD31" s="100">
        <v>19</v>
      </c>
      <c r="AE31" s="100">
        <v>6475.2</v>
      </c>
      <c r="AF31" s="100">
        <v>30.422974475382397</v>
      </c>
      <c r="AG31" s="100">
        <v>10368.149701210321</v>
      </c>
      <c r="AH31" s="100">
        <v>23.36531767693236</v>
      </c>
      <c r="AI31" s="100">
        <v>7962.9002642985488</v>
      </c>
      <c r="AJ31" s="100">
        <v>36.574287100177287</v>
      </c>
      <c r="AK31" s="100">
        <v>12464.517043740419</v>
      </c>
      <c r="AL31" s="100">
        <v>27</v>
      </c>
      <c r="AM31" s="100">
        <v>9201.6</v>
      </c>
      <c r="AN31" s="100">
        <v>32.443006585146648</v>
      </c>
      <c r="AO31" s="100">
        <v>11056.576644217977</v>
      </c>
      <c r="AP31" s="100">
        <v>25</v>
      </c>
      <c r="AQ31" s="100">
        <v>8520</v>
      </c>
      <c r="AR31" s="100">
        <v>31.521445987818144</v>
      </c>
      <c r="AS31" s="100">
        <v>10742.508792648423</v>
      </c>
      <c r="AT31" s="100">
        <v>27</v>
      </c>
      <c r="AU31" s="100">
        <v>9201.6</v>
      </c>
      <c r="AV31" s="100">
        <v>16.946401164523547</v>
      </c>
      <c r="AW31" s="100">
        <v>5775.3335168696249</v>
      </c>
      <c r="AX31" s="100">
        <v>9.649337002368517</v>
      </c>
      <c r="AY31" s="100">
        <v>3288.4940504071906</v>
      </c>
      <c r="AZ31" s="100">
        <v>8.1291135816201781</v>
      </c>
      <c r="BA31" s="100">
        <v>2770.4019086161566</v>
      </c>
      <c r="BB31" s="100">
        <v>8.0786440968211313</v>
      </c>
      <c r="BC31" s="100">
        <v>2753.2019081966419</v>
      </c>
      <c r="BD31" s="100">
        <v>7.6792511924012077</v>
      </c>
      <c r="BE31" s="100">
        <v>2617.0888063703314</v>
      </c>
      <c r="BF31" s="100">
        <v>7.94890560197324</v>
      </c>
      <c r="BG31" s="100">
        <v>2708.9870291524803</v>
      </c>
      <c r="BH31" s="100">
        <v>9.8573635983948726</v>
      </c>
      <c r="BI31" s="100">
        <v>3359.3895143329728</v>
      </c>
      <c r="BJ31" s="100">
        <v>6.7166009797249355</v>
      </c>
      <c r="BK31" s="100">
        <v>2289.017613890258</v>
      </c>
      <c r="BL31" s="100">
        <v>8.1050574114763645</v>
      </c>
      <c r="BM31" s="100">
        <v>2762.2035658311452</v>
      </c>
      <c r="BN31" s="100">
        <v>8.3712793042325586</v>
      </c>
      <c r="BO31" s="100">
        <v>2852.9319868824559</v>
      </c>
      <c r="BP31" s="100">
        <v>8.1015037623139339</v>
      </c>
      <c r="BQ31" s="100">
        <v>2760.9924821965888</v>
      </c>
      <c r="BR31" s="100">
        <v>6.765570337263842</v>
      </c>
      <c r="BS31" s="100">
        <v>2305.7063709395175</v>
      </c>
      <c r="BT31" s="100">
        <v>7.1032998622012551</v>
      </c>
      <c r="BU31" s="100">
        <v>2420.8045930381877</v>
      </c>
      <c r="BV31" s="100">
        <v>7.4114251740865305</v>
      </c>
      <c r="BW31" s="100">
        <v>2525.8136993286898</v>
      </c>
      <c r="BX31" s="100">
        <v>9.7910451219989341</v>
      </c>
      <c r="BY31" s="100">
        <v>3336.7881775772366</v>
      </c>
      <c r="BZ31" s="100">
        <v>8.902291012666069</v>
      </c>
      <c r="CA31" s="100">
        <v>3033.9007771165966</v>
      </c>
      <c r="CB31" s="100">
        <v>6.838766483149751</v>
      </c>
      <c r="CC31" s="100">
        <v>2330.6516174574353</v>
      </c>
      <c r="CD31" s="100">
        <v>7.8417805004397607</v>
      </c>
      <c r="CE31" s="100">
        <v>2672.4787945498706</v>
      </c>
      <c r="CF31" s="100">
        <v>8.788559813670954</v>
      </c>
      <c r="CG31" s="100">
        <v>2995.1411844990612</v>
      </c>
      <c r="CH31" s="100">
        <v>8.699975984514559</v>
      </c>
      <c r="CI31" s="100">
        <v>2964.9518155225619</v>
      </c>
      <c r="CJ31" s="100">
        <v>7.5865126672521175</v>
      </c>
      <c r="CK31" s="100">
        <v>2585.4835169995217</v>
      </c>
      <c r="CL31" s="100">
        <v>9.5839069682621378</v>
      </c>
      <c r="CM31" s="100">
        <v>3266.1954947837366</v>
      </c>
      <c r="CN31" s="100">
        <v>6.7133326681386434</v>
      </c>
      <c r="CO31" s="100">
        <v>2287.9037733016498</v>
      </c>
      <c r="CP31" s="100">
        <v>8.9525010721168261</v>
      </c>
      <c r="CQ31" s="100">
        <v>3051.0123653774144</v>
      </c>
      <c r="CR31" s="100">
        <v>7.626085841448714</v>
      </c>
      <c r="CS31" s="100">
        <v>2598.9700547657217</v>
      </c>
      <c r="CT31" s="100">
        <v>7.3947038389190256</v>
      </c>
      <c r="CU31" s="100">
        <v>2520.1150683036039</v>
      </c>
    </row>
    <row r="32" spans="2:99">
      <c r="C32" s="99" t="s">
        <v>198</v>
      </c>
      <c r="D32" s="100">
        <v>27</v>
      </c>
      <c r="E32" s="100">
        <v>22680</v>
      </c>
      <c r="F32" s="100">
        <v>27</v>
      </c>
      <c r="G32" s="100">
        <v>22680</v>
      </c>
      <c r="H32" s="100">
        <v>21</v>
      </c>
      <c r="I32" s="100">
        <v>17640</v>
      </c>
      <c r="J32" s="100">
        <v>24</v>
      </c>
      <c r="K32" s="100">
        <v>20160</v>
      </c>
      <c r="L32" s="100">
        <v>26</v>
      </c>
      <c r="M32" s="100">
        <v>21840</v>
      </c>
      <c r="N32" s="100">
        <v>29.604140153687204</v>
      </c>
      <c r="O32" s="100">
        <v>24867.477729097252</v>
      </c>
      <c r="P32" s="100">
        <v>19.349041070609008</v>
      </c>
      <c r="Q32" s="100">
        <v>16253.194499311567</v>
      </c>
      <c r="R32" s="100">
        <v>33</v>
      </c>
      <c r="S32" s="100">
        <v>27720</v>
      </c>
      <c r="T32" s="100">
        <v>17.509197976222204</v>
      </c>
      <c r="U32" s="100">
        <v>14707.726300026652</v>
      </c>
      <c r="V32" s="100">
        <v>19.315279060415982</v>
      </c>
      <c r="W32" s="100">
        <v>16224.834410749425</v>
      </c>
      <c r="X32" s="100">
        <v>17.45941324756388</v>
      </c>
      <c r="Y32" s="100">
        <v>14665.90712795366</v>
      </c>
      <c r="Z32" s="100">
        <v>20.411428049281291</v>
      </c>
      <c r="AA32" s="100">
        <v>17145.599561396284</v>
      </c>
      <c r="AB32" s="100">
        <v>26.549997722970925</v>
      </c>
      <c r="AC32" s="100">
        <v>22301.998087295578</v>
      </c>
      <c r="AD32" s="100">
        <v>21</v>
      </c>
      <c r="AE32" s="100">
        <v>17640</v>
      </c>
      <c r="AF32" s="100">
        <v>27.483399400437026</v>
      </c>
      <c r="AG32" s="100">
        <v>23086.055496367102</v>
      </c>
      <c r="AH32" s="100">
        <v>24.334874537187996</v>
      </c>
      <c r="AI32" s="100">
        <v>20441.294611237918</v>
      </c>
      <c r="AJ32" s="100">
        <v>29.526429841829181</v>
      </c>
      <c r="AK32" s="100">
        <v>24802.201067136513</v>
      </c>
      <c r="AL32" s="100">
        <v>23</v>
      </c>
      <c r="AM32" s="100">
        <v>19320</v>
      </c>
      <c r="AN32" s="100">
        <v>32.443006585146648</v>
      </c>
      <c r="AO32" s="100">
        <v>27252.125531523183</v>
      </c>
      <c r="AP32" s="100">
        <v>25</v>
      </c>
      <c r="AQ32" s="100">
        <v>21000</v>
      </c>
      <c r="AR32" s="100">
        <v>30.568850168528883</v>
      </c>
      <c r="AS32" s="100">
        <v>25677.834141564261</v>
      </c>
      <c r="AT32" s="100">
        <v>23</v>
      </c>
      <c r="AU32" s="100">
        <v>19320</v>
      </c>
      <c r="AV32" s="100">
        <v>17.659833395772548</v>
      </c>
      <c r="AW32" s="100">
        <v>14834.260052448941</v>
      </c>
      <c r="AX32" s="100">
        <v>9.2782086561235744</v>
      </c>
      <c r="AY32" s="100">
        <v>7793.6952711438025</v>
      </c>
      <c r="AZ32" s="100">
        <v>8.4970072520132547</v>
      </c>
      <c r="BA32" s="100">
        <v>7137.4860916911339</v>
      </c>
      <c r="BB32" s="100">
        <v>7.4881135155556731</v>
      </c>
      <c r="BC32" s="100">
        <v>6290.0153530667658</v>
      </c>
      <c r="BD32" s="100">
        <v>7.3427802439436691</v>
      </c>
      <c r="BE32" s="100">
        <v>6167.9354049126823</v>
      </c>
      <c r="BF32" s="100">
        <v>8.3257316524055476</v>
      </c>
      <c r="BG32" s="100">
        <v>6993.6145880206595</v>
      </c>
      <c r="BH32" s="100">
        <v>9.8573635983948726</v>
      </c>
      <c r="BI32" s="100">
        <v>8280.1854226516934</v>
      </c>
      <c r="BJ32" s="100">
        <v>6.3967628378332719</v>
      </c>
      <c r="BK32" s="100">
        <v>5373.2807837799483</v>
      </c>
      <c r="BL32" s="100">
        <v>8.7681257368535821</v>
      </c>
      <c r="BM32" s="100">
        <v>7365.2256189570089</v>
      </c>
      <c r="BN32" s="100">
        <v>7.3248693912034879</v>
      </c>
      <c r="BO32" s="100">
        <v>6152.8902886109299</v>
      </c>
      <c r="BP32" s="100">
        <v>7.0929429471601502</v>
      </c>
      <c r="BQ32" s="100">
        <v>5958.0720756145265</v>
      </c>
      <c r="BR32" s="100">
        <v>7.2488253613541165</v>
      </c>
      <c r="BS32" s="100">
        <v>6089.0133035374574</v>
      </c>
      <c r="BT32" s="100">
        <v>7.5260050990318099</v>
      </c>
      <c r="BU32" s="100">
        <v>6321.8442831867205</v>
      </c>
      <c r="BV32" s="100">
        <v>7.4114251740865305</v>
      </c>
      <c r="BW32" s="100">
        <v>6225.5971462326852</v>
      </c>
      <c r="BX32" s="100">
        <v>8.4206869828885775</v>
      </c>
      <c r="BY32" s="100">
        <v>7073.3770656264051</v>
      </c>
      <c r="BZ32" s="100">
        <v>7.8166457672189864</v>
      </c>
      <c r="CA32" s="100">
        <v>6565.9824444639489</v>
      </c>
      <c r="CB32" s="100">
        <v>7.5544696171921011</v>
      </c>
      <c r="CC32" s="100">
        <v>6345.7544784413649</v>
      </c>
      <c r="CD32" s="100">
        <v>7.596724859801018</v>
      </c>
      <c r="CE32" s="100">
        <v>6381.2488822328551</v>
      </c>
      <c r="CF32" s="100">
        <v>9.5302106066469605</v>
      </c>
      <c r="CG32" s="100">
        <v>8005.3769095834468</v>
      </c>
      <c r="CH32" s="100">
        <v>8.0474777856759658</v>
      </c>
      <c r="CI32" s="100">
        <v>6759.8813399678111</v>
      </c>
      <c r="CJ32" s="100">
        <v>8.0492152968103934</v>
      </c>
      <c r="CK32" s="100">
        <v>6761.3408493207307</v>
      </c>
      <c r="CL32" s="100">
        <v>9.5839069682621378</v>
      </c>
      <c r="CM32" s="100">
        <v>8050.4818533401958</v>
      </c>
      <c r="CN32" s="100">
        <v>5.9182211684684329</v>
      </c>
      <c r="CO32" s="100">
        <v>4971.3057815134835</v>
      </c>
      <c r="CP32" s="100">
        <v>7.0636831151381827</v>
      </c>
      <c r="CQ32" s="100">
        <v>5933.4938167160735</v>
      </c>
      <c r="CR32" s="100">
        <v>7.626085841448714</v>
      </c>
      <c r="CS32" s="100">
        <v>6405.9121068169197</v>
      </c>
      <c r="CT32" s="100">
        <v>6.2910661618003987</v>
      </c>
      <c r="CU32" s="100">
        <v>5284.495575912335</v>
      </c>
    </row>
    <row r="33" spans="2:99">
      <c r="C33" s="99" t="s">
        <v>199</v>
      </c>
      <c r="D33" s="100">
        <v>27</v>
      </c>
      <c r="E33" s="100">
        <v>12798</v>
      </c>
      <c r="F33" s="100">
        <v>28</v>
      </c>
      <c r="G33" s="100">
        <v>13272</v>
      </c>
      <c r="H33" s="100">
        <v>21</v>
      </c>
      <c r="I33" s="100">
        <v>9954</v>
      </c>
      <c r="J33" s="100">
        <v>23</v>
      </c>
      <c r="K33" s="100">
        <v>10902</v>
      </c>
      <c r="L33" s="100">
        <v>28</v>
      </c>
      <c r="M33" s="100">
        <v>13272</v>
      </c>
      <c r="N33" s="100">
        <v>31.604140153687204</v>
      </c>
      <c r="O33" s="100">
        <v>14980.362432847734</v>
      </c>
      <c r="P33" s="100">
        <v>20.314136963548108</v>
      </c>
      <c r="Q33" s="100">
        <v>9628.9009207218041</v>
      </c>
      <c r="R33" s="100">
        <v>31</v>
      </c>
      <c r="S33" s="100">
        <v>14694</v>
      </c>
      <c r="T33" s="100">
        <v>19.477373102708317</v>
      </c>
      <c r="U33" s="100">
        <v>9232.2748506837415</v>
      </c>
      <c r="V33" s="100">
        <v>21.315279060415982</v>
      </c>
      <c r="W33" s="100">
        <v>10103.442274637175</v>
      </c>
      <c r="X33" s="100">
        <v>17.45941324756388</v>
      </c>
      <c r="Y33" s="100">
        <v>8275.7618793452784</v>
      </c>
      <c r="Z33" s="100">
        <v>19.466285122518794</v>
      </c>
      <c r="AA33" s="100">
        <v>9227.0191480739086</v>
      </c>
      <c r="AB33" s="100">
        <v>24.549997722970925</v>
      </c>
      <c r="AC33" s="100">
        <v>11636.698920688219</v>
      </c>
      <c r="AD33" s="100">
        <v>20</v>
      </c>
      <c r="AE33" s="100">
        <v>9480</v>
      </c>
      <c r="AF33" s="100">
        <v>29.422974475382397</v>
      </c>
      <c r="AG33" s="100">
        <v>13946.489901331255</v>
      </c>
      <c r="AH33" s="100">
        <v>23.334874537187996</v>
      </c>
      <c r="AI33" s="100">
        <v>11060.73053062711</v>
      </c>
      <c r="AJ33" s="100">
        <v>32.526429841829184</v>
      </c>
      <c r="AK33" s="100">
        <v>15417.527745027033</v>
      </c>
      <c r="AL33" s="100">
        <v>27</v>
      </c>
      <c r="AM33" s="100">
        <v>12798</v>
      </c>
      <c r="AN33" s="100">
        <v>33.408929155519985</v>
      </c>
      <c r="AO33" s="100">
        <v>15835.832419716473</v>
      </c>
      <c r="AP33" s="100">
        <v>26</v>
      </c>
      <c r="AQ33" s="100">
        <v>12324</v>
      </c>
      <c r="AR33" s="100">
        <v>32.52144598781814</v>
      </c>
      <c r="AS33" s="100">
        <v>15415.165398225798</v>
      </c>
      <c r="AT33" s="100">
        <v>22</v>
      </c>
      <c r="AU33" s="100">
        <v>10428</v>
      </c>
      <c r="AV33" s="100">
        <v>18.410056570464064</v>
      </c>
      <c r="AW33" s="100">
        <v>8726.3668143999657</v>
      </c>
      <c r="AX33" s="100">
        <v>10.391593694858402</v>
      </c>
      <c r="AY33" s="100">
        <v>4925.6154113628827</v>
      </c>
      <c r="AZ33" s="100">
        <v>7.7482087336991787</v>
      </c>
      <c r="BA33" s="100">
        <v>3672.6509397734108</v>
      </c>
      <c r="BB33" s="100">
        <v>6.8975829342902149</v>
      </c>
      <c r="BC33" s="100">
        <v>3269.4543108535618</v>
      </c>
      <c r="BD33" s="100">
        <v>7.3328501402566353</v>
      </c>
      <c r="BE33" s="100">
        <v>3475.7709664816452</v>
      </c>
      <c r="BF33" s="100">
        <v>8.3051124227391924</v>
      </c>
      <c r="BG33" s="100">
        <v>3936.6232883783773</v>
      </c>
      <c r="BH33" s="100">
        <v>9.5180162952490672</v>
      </c>
      <c r="BI33" s="100">
        <v>4511.5397239480581</v>
      </c>
      <c r="BJ33" s="100">
        <v>7.6761154053999263</v>
      </c>
      <c r="BK33" s="100">
        <v>3638.4787021595653</v>
      </c>
      <c r="BL33" s="100">
        <v>9.2101712871050587</v>
      </c>
      <c r="BM33" s="100">
        <v>4365.6211900877979</v>
      </c>
      <c r="BN33" s="100">
        <v>8.8944842607470935</v>
      </c>
      <c r="BO33" s="100">
        <v>4215.9855395941222</v>
      </c>
      <c r="BP33" s="100">
        <v>7.8548664320394312</v>
      </c>
      <c r="BQ33" s="100">
        <v>3723.2066887866904</v>
      </c>
      <c r="BR33" s="100">
        <v>7.4904528733992537</v>
      </c>
      <c r="BS33" s="100">
        <v>3550.4746619912462</v>
      </c>
      <c r="BT33" s="100">
        <v>8.1600629542776453</v>
      </c>
      <c r="BU33" s="100">
        <v>3867.8698403276039</v>
      </c>
      <c r="BV33" s="100">
        <v>7.922557944713188</v>
      </c>
      <c r="BW33" s="100">
        <v>3755.2924657940512</v>
      </c>
      <c r="BX33" s="100">
        <v>9.5818092885550215</v>
      </c>
      <c r="BY33" s="100">
        <v>4541.7776027750806</v>
      </c>
      <c r="BZ33" s="100">
        <v>9.5536781599343179</v>
      </c>
      <c r="CA33" s="100">
        <v>4528.4434478088669</v>
      </c>
      <c r="CB33" s="100">
        <v>7.3199164338928187</v>
      </c>
      <c r="CC33" s="100">
        <v>3469.6403896651959</v>
      </c>
      <c r="CD33" s="100">
        <v>7.596724859801018</v>
      </c>
      <c r="CE33" s="100">
        <v>3600.8475835456825</v>
      </c>
      <c r="CF33" s="100">
        <v>8.281765294509599</v>
      </c>
      <c r="CG33" s="100">
        <v>3925.5567495975497</v>
      </c>
      <c r="CH33" s="100">
        <v>9.1349747837402866</v>
      </c>
      <c r="CI33" s="100">
        <v>4329.9780474928957</v>
      </c>
      <c r="CJ33" s="100">
        <v>7.8338908888510677</v>
      </c>
      <c r="CK33" s="100">
        <v>3713.2642813154062</v>
      </c>
      <c r="CL33" s="100">
        <v>8.5570597930911951</v>
      </c>
      <c r="CM33" s="100">
        <v>4056.0463419252264</v>
      </c>
      <c r="CN33" s="100">
        <v>5.9107294395352712</v>
      </c>
      <c r="CO33" s="100">
        <v>2801.6857543397186</v>
      </c>
      <c r="CP33" s="100">
        <v>8.3136939349317363</v>
      </c>
      <c r="CQ33" s="100">
        <v>3940.6909251576431</v>
      </c>
      <c r="CR33" s="100">
        <v>8.2615929949027738</v>
      </c>
      <c r="CS33" s="100">
        <v>3915.995079583915</v>
      </c>
      <c r="CT33" s="100">
        <v>6.8551660524512661</v>
      </c>
      <c r="CU33" s="100">
        <v>3249.3487088618999</v>
      </c>
    </row>
    <row r="34" spans="2:99">
      <c r="C34" s="99" t="s">
        <v>200</v>
      </c>
      <c r="D34" s="100">
        <v>25</v>
      </c>
      <c r="E34" s="100">
        <v>13710</v>
      </c>
      <c r="F34" s="100">
        <v>32</v>
      </c>
      <c r="G34" s="100">
        <v>17548.8</v>
      </c>
      <c r="H34" s="100">
        <v>24</v>
      </c>
      <c r="I34" s="100">
        <v>13161.599999999999</v>
      </c>
      <c r="J34" s="100">
        <v>22</v>
      </c>
      <c r="K34" s="100">
        <v>12064.8</v>
      </c>
      <c r="L34" s="100">
        <v>25</v>
      </c>
      <c r="M34" s="100">
        <v>13710</v>
      </c>
      <c r="N34" s="100">
        <v>35.566381394081752</v>
      </c>
      <c r="O34" s="100">
        <v>19504.60355651443</v>
      </c>
      <c r="P34" s="100">
        <v>20.349041070609008</v>
      </c>
      <c r="Q34" s="100">
        <v>11159.41412312198</v>
      </c>
      <c r="R34" s="100">
        <v>35</v>
      </c>
      <c r="S34" s="100">
        <v>19194</v>
      </c>
      <c r="T34" s="100">
        <v>20.541022849736091</v>
      </c>
      <c r="U34" s="100">
        <v>11264.696930795271</v>
      </c>
      <c r="V34" s="100">
        <v>18.315279060415982</v>
      </c>
      <c r="W34" s="100">
        <v>10044.099036732125</v>
      </c>
      <c r="X34" s="100">
        <v>18.430699919591138</v>
      </c>
      <c r="Y34" s="100">
        <v>10107.395835903779</v>
      </c>
      <c r="Z34" s="100">
        <v>20.466285122518794</v>
      </c>
      <c r="AA34" s="100">
        <v>11223.710761189306</v>
      </c>
      <c r="AB34" s="100">
        <v>23.549997722970925</v>
      </c>
      <c r="AC34" s="100">
        <v>12914.818751277255</v>
      </c>
      <c r="AD34" s="100">
        <v>22</v>
      </c>
      <c r="AE34" s="100">
        <v>12064.8</v>
      </c>
      <c r="AF34" s="100">
        <v>26.422974475382397</v>
      </c>
      <c r="AG34" s="100">
        <v>14490.359202299705</v>
      </c>
      <c r="AH34" s="100">
        <v>24.36531767693236</v>
      </c>
      <c r="AI34" s="100">
        <v>13361.940214029706</v>
      </c>
      <c r="AJ34" s="100">
        <v>33.574287100177287</v>
      </c>
      <c r="AK34" s="100">
        <v>18412.139045737222</v>
      </c>
      <c r="AL34" s="100">
        <v>25</v>
      </c>
      <c r="AM34" s="100">
        <v>13710</v>
      </c>
      <c r="AN34" s="100">
        <v>30.408929155519985</v>
      </c>
      <c r="AO34" s="100">
        <v>16676.256748887157</v>
      </c>
      <c r="AP34" s="100">
        <v>25</v>
      </c>
      <c r="AQ34" s="100">
        <v>13710</v>
      </c>
      <c r="AR34" s="100">
        <v>33.568850168528883</v>
      </c>
      <c r="AS34" s="100">
        <v>18409.157432421238</v>
      </c>
      <c r="AT34" s="100">
        <v>26</v>
      </c>
      <c r="AU34" s="100">
        <v>14258.4</v>
      </c>
      <c r="AV34" s="100">
        <v>16.872819277638516</v>
      </c>
      <c r="AW34" s="100">
        <v>9253.0540918569623</v>
      </c>
      <c r="AX34" s="100">
        <v>9.2782086561235744</v>
      </c>
      <c r="AY34" s="100">
        <v>5088.1696270181683</v>
      </c>
      <c r="AZ34" s="100">
        <v>8.1161024040922563</v>
      </c>
      <c r="BA34" s="100">
        <v>4450.8705584041927</v>
      </c>
      <c r="BB34" s="100">
        <v>8.0689639832086382</v>
      </c>
      <c r="BC34" s="100">
        <v>4425.0198483916174</v>
      </c>
      <c r="BD34" s="100">
        <v>8.6390135193386612</v>
      </c>
      <c r="BE34" s="100">
        <v>4737.6350140053219</v>
      </c>
      <c r="BF34" s="100">
        <v>8.7025577028378542</v>
      </c>
      <c r="BG34" s="100">
        <v>4772.4826442362792</v>
      </c>
      <c r="BH34" s="100">
        <v>9.2074691138043541</v>
      </c>
      <c r="BI34" s="100">
        <v>5049.3760620103076</v>
      </c>
      <c r="BJ34" s="100">
        <v>7.3562772635082627</v>
      </c>
      <c r="BK34" s="100">
        <v>4034.1824513079309</v>
      </c>
      <c r="BL34" s="100">
        <v>9.2101712871050587</v>
      </c>
      <c r="BM34" s="100">
        <v>5050.8579338484142</v>
      </c>
      <c r="BN34" s="100">
        <v>8.8944842607470935</v>
      </c>
      <c r="BO34" s="100">
        <v>4877.7351685937056</v>
      </c>
      <c r="BP34" s="100">
        <v>7.3395802774346537</v>
      </c>
      <c r="BQ34" s="100">
        <v>4025.0258241451638</v>
      </c>
      <c r="BR34" s="100">
        <v>6.765570337263842</v>
      </c>
      <c r="BS34" s="100">
        <v>3710.2387729554907</v>
      </c>
      <c r="BT34" s="100">
        <v>7.9586075246698345</v>
      </c>
      <c r="BU34" s="100">
        <v>4364.5003665289369</v>
      </c>
      <c r="BV34" s="100">
        <v>6.9002924034598729</v>
      </c>
      <c r="BW34" s="100">
        <v>3784.1203540573943</v>
      </c>
      <c r="BX34" s="100">
        <v>9.3516747026662213</v>
      </c>
      <c r="BY34" s="100">
        <v>5128.4584069421553</v>
      </c>
      <c r="BZ34" s="100">
        <v>8.902291012666069</v>
      </c>
      <c r="CA34" s="100">
        <v>4882.0163913460719</v>
      </c>
      <c r="CB34" s="100">
        <v>8.2942599195234585</v>
      </c>
      <c r="CC34" s="100">
        <v>4548.5721398666647</v>
      </c>
      <c r="CD34" s="100">
        <v>8.3318917817172462</v>
      </c>
      <c r="CE34" s="100">
        <v>4569.2094530937375</v>
      </c>
      <c r="CF34" s="100">
        <v>9.5425712638243159</v>
      </c>
      <c r="CG34" s="100">
        <v>5233.146081081255</v>
      </c>
      <c r="CH34" s="100">
        <v>8.9174753841274228</v>
      </c>
      <c r="CI34" s="100">
        <v>4890.3435006554782</v>
      </c>
      <c r="CJ34" s="100">
        <v>8.2752243093162594</v>
      </c>
      <c r="CK34" s="100">
        <v>4538.1330112290361</v>
      </c>
      <c r="CL34" s="100">
        <v>8.5570597930911951</v>
      </c>
      <c r="CM34" s="100">
        <v>4692.6915905312117</v>
      </c>
      <c r="CN34" s="100">
        <v>6.9758725917176587</v>
      </c>
      <c r="CO34" s="100">
        <v>3825.5685292979638</v>
      </c>
      <c r="CP34" s="100">
        <v>8.3136939349317363</v>
      </c>
      <c r="CQ34" s="100">
        <v>4559.2297539165638</v>
      </c>
      <c r="CR34" s="100">
        <v>7.626085841448714</v>
      </c>
      <c r="CS34" s="100">
        <v>4182.1454754504748</v>
      </c>
      <c r="CT34" s="100">
        <v>7.1187944196393689</v>
      </c>
      <c r="CU34" s="100">
        <v>3903.9468597302298</v>
      </c>
    </row>
    <row r="35" spans="2:99">
      <c r="C35" s="99" t="s">
        <v>201</v>
      </c>
      <c r="D35" s="100">
        <v>25</v>
      </c>
      <c r="E35" s="100">
        <v>12569.999999999998</v>
      </c>
      <c r="F35" s="100">
        <v>29</v>
      </c>
      <c r="G35" s="100">
        <v>14581.199999999997</v>
      </c>
      <c r="H35" s="100">
        <v>21</v>
      </c>
      <c r="I35" s="100">
        <v>10558.799999999997</v>
      </c>
      <c r="J35" s="100">
        <v>26</v>
      </c>
      <c r="K35" s="100">
        <v>13072.799999999997</v>
      </c>
      <c r="L35" s="100">
        <v>25</v>
      </c>
      <c r="M35" s="100">
        <v>12569.999999999998</v>
      </c>
      <c r="N35" s="100">
        <v>30.604140153687204</v>
      </c>
      <c r="O35" s="100">
        <v>15387.761669273923</v>
      </c>
      <c r="P35" s="100">
        <v>19.349041070609008</v>
      </c>
      <c r="Q35" s="100">
        <v>9728.6978503022074</v>
      </c>
      <c r="R35" s="100">
        <v>33</v>
      </c>
      <c r="S35" s="100">
        <v>16592.399999999998</v>
      </c>
      <c r="T35" s="100">
        <v>19.572847723249978</v>
      </c>
      <c r="U35" s="100">
        <v>9841.2278352500871</v>
      </c>
      <c r="V35" s="100">
        <v>22.35031006712887</v>
      </c>
      <c r="W35" s="100">
        <v>11237.735901752394</v>
      </c>
      <c r="X35" s="100">
        <v>20.45941324756388</v>
      </c>
      <c r="Y35" s="100">
        <v>10286.992980875117</v>
      </c>
      <c r="Z35" s="100">
        <v>19.411428049281291</v>
      </c>
      <c r="AA35" s="100">
        <v>9760.0660231786314</v>
      </c>
      <c r="AB35" s="100">
        <v>25.499997929973567</v>
      </c>
      <c r="AC35" s="100">
        <v>12821.398959190707</v>
      </c>
      <c r="AD35" s="100">
        <v>21</v>
      </c>
      <c r="AE35" s="100">
        <v>10558.799999999997</v>
      </c>
      <c r="AF35" s="100">
        <v>29.483399400437026</v>
      </c>
      <c r="AG35" s="100">
        <v>14824.253218539734</v>
      </c>
      <c r="AH35" s="100">
        <v>24.304431397443633</v>
      </c>
      <c r="AI35" s="100">
        <v>12220.268106634656</v>
      </c>
      <c r="AJ35" s="100">
        <v>32.526429841829184</v>
      </c>
      <c r="AK35" s="100">
        <v>16354.28892447171</v>
      </c>
      <c r="AL35" s="100">
        <v>27</v>
      </c>
      <c r="AM35" s="100">
        <v>13575.599999999997</v>
      </c>
      <c r="AN35" s="100">
        <v>31.443006585146652</v>
      </c>
      <c r="AO35" s="100">
        <v>15809.543711011733</v>
      </c>
      <c r="AP35" s="100">
        <v>23</v>
      </c>
      <c r="AQ35" s="100">
        <v>11564.399999999998</v>
      </c>
      <c r="AR35" s="100">
        <v>28.521445987818144</v>
      </c>
      <c r="AS35" s="100">
        <v>14340.58304267496</v>
      </c>
      <c r="AT35" s="100">
        <v>25</v>
      </c>
      <c r="AU35" s="100">
        <v>12569.999999999998</v>
      </c>
      <c r="AV35" s="100">
        <v>16.196177989832027</v>
      </c>
      <c r="AW35" s="100">
        <v>8143.4382932875415</v>
      </c>
      <c r="AX35" s="100">
        <v>10.02046534861346</v>
      </c>
      <c r="AY35" s="100">
        <v>5038.2899772828468</v>
      </c>
      <c r="AZ35" s="100">
        <v>7.7482087336991787</v>
      </c>
      <c r="BA35" s="100">
        <v>3895.7993513039464</v>
      </c>
      <c r="BB35" s="100">
        <v>6.8879028206777209</v>
      </c>
      <c r="BC35" s="100">
        <v>3463.2375382367572</v>
      </c>
      <c r="BD35" s="100">
        <v>8.6588737267127254</v>
      </c>
      <c r="BE35" s="100">
        <v>4353.6817097911571</v>
      </c>
      <c r="BF35" s="100">
        <v>7.5411507070414006</v>
      </c>
      <c r="BG35" s="100">
        <v>3791.6905755004154</v>
      </c>
      <c r="BH35" s="100">
        <v>9.2506692963559907</v>
      </c>
      <c r="BI35" s="100">
        <v>4651.2365222077915</v>
      </c>
      <c r="BJ35" s="100">
        <v>7.0364391216165991</v>
      </c>
      <c r="BK35" s="100">
        <v>3537.9215903488252</v>
      </c>
      <c r="BL35" s="100">
        <v>9.2207596804586132</v>
      </c>
      <c r="BM35" s="100">
        <v>4636.1979673345895</v>
      </c>
      <c r="BN35" s="100">
        <v>8.6328817824898252</v>
      </c>
      <c r="BO35" s="100">
        <v>4340.6129602358833</v>
      </c>
      <c r="BP35" s="100">
        <v>8.0904980152860517</v>
      </c>
      <c r="BQ35" s="100">
        <v>4067.902402085826</v>
      </c>
      <c r="BR35" s="100">
        <v>7.4904528733992537</v>
      </c>
      <c r="BS35" s="100">
        <v>3766.1997047451441</v>
      </c>
      <c r="BT35" s="100">
        <v>7.7472549062545575</v>
      </c>
      <c r="BU35" s="100">
        <v>3895.3197668647908</v>
      </c>
      <c r="BV35" s="100">
        <v>8.1781243300265167</v>
      </c>
      <c r="BW35" s="100">
        <v>4111.9609131373318</v>
      </c>
      <c r="BX35" s="100">
        <v>8.6508215687773777</v>
      </c>
      <c r="BY35" s="100">
        <v>4349.6330847812642</v>
      </c>
      <c r="BZ35" s="100">
        <v>8.0337748163084033</v>
      </c>
      <c r="CA35" s="100">
        <v>4039.3819776398645</v>
      </c>
      <c r="CB35" s="100">
        <v>7.81310996878039</v>
      </c>
      <c r="CC35" s="100">
        <v>3928.4316923027791</v>
      </c>
      <c r="CD35" s="100">
        <v>7.8417805004397607</v>
      </c>
      <c r="CE35" s="100">
        <v>3942.8472356211109</v>
      </c>
      <c r="CF35" s="100">
        <v>9.0481374018403109</v>
      </c>
      <c r="CG35" s="100">
        <v>4549.4034856453072</v>
      </c>
      <c r="CH35" s="100">
        <v>8.4824765849016952</v>
      </c>
      <c r="CI35" s="100">
        <v>4264.9892268885715</v>
      </c>
      <c r="CJ35" s="100">
        <v>8.9532513468338628</v>
      </c>
      <c r="CK35" s="100">
        <v>4501.694777188065</v>
      </c>
      <c r="CL35" s="100">
        <v>9.5839069682621378</v>
      </c>
      <c r="CM35" s="100">
        <v>4818.7884236422024</v>
      </c>
      <c r="CN35" s="100">
        <v>6.9758725917176587</v>
      </c>
      <c r="CO35" s="100">
        <v>3507.4687391156381</v>
      </c>
      <c r="CP35" s="100">
        <v>8.0080920936275053</v>
      </c>
      <c r="CQ35" s="100">
        <v>4026.4687046759091</v>
      </c>
      <c r="CR35" s="100">
        <v>7.9438394181757435</v>
      </c>
      <c r="CS35" s="100">
        <v>3994.1624594587629</v>
      </c>
      <c r="CT35" s="100">
        <v>6.2665040576172926</v>
      </c>
      <c r="CU35" s="100">
        <v>3150.7982401699742</v>
      </c>
    </row>
    <row r="36" spans="2:99">
      <c r="C36" s="99" t="s">
        <v>202</v>
      </c>
      <c r="D36" s="100">
        <v>24</v>
      </c>
      <c r="E36" s="100">
        <v>18259.199999999997</v>
      </c>
      <c r="F36" s="100">
        <v>29</v>
      </c>
      <c r="G36" s="100">
        <v>22063.199999999997</v>
      </c>
      <c r="H36" s="100">
        <v>20</v>
      </c>
      <c r="I36" s="100">
        <v>15216</v>
      </c>
      <c r="J36" s="100">
        <v>25</v>
      </c>
      <c r="K36" s="100">
        <v>19020</v>
      </c>
      <c r="L36" s="100">
        <v>25</v>
      </c>
      <c r="M36" s="100">
        <v>19020</v>
      </c>
      <c r="N36" s="100">
        <v>31.604140153687204</v>
      </c>
      <c r="O36" s="100">
        <v>24044.429828925222</v>
      </c>
      <c r="P36" s="100">
        <v>20.314136963548108</v>
      </c>
      <c r="Q36" s="100">
        <v>15454.9954018674</v>
      </c>
      <c r="R36" s="100">
        <v>32</v>
      </c>
      <c r="S36" s="100">
        <v>24345.599999999999</v>
      </c>
      <c r="T36" s="100">
        <v>19.541022849736091</v>
      </c>
      <c r="U36" s="100">
        <v>14866.810184079217</v>
      </c>
      <c r="V36" s="100">
        <v>18.315279060415982</v>
      </c>
      <c r="W36" s="100">
        <v>13934.264309164479</v>
      </c>
      <c r="X36" s="100">
        <v>20.45941324756388</v>
      </c>
      <c r="Y36" s="100">
        <v>15565.5215987466</v>
      </c>
      <c r="Z36" s="100">
        <v>20.383999512662538</v>
      </c>
      <c r="AA36" s="100">
        <v>15508.146829233658</v>
      </c>
      <c r="AB36" s="100">
        <v>24.499997929973567</v>
      </c>
      <c r="AC36" s="100">
        <v>18639.598425123888</v>
      </c>
      <c r="AD36" s="100">
        <v>22</v>
      </c>
      <c r="AE36" s="100">
        <v>16737.599999999999</v>
      </c>
      <c r="AF36" s="100">
        <v>28.392762012855083</v>
      </c>
      <c r="AG36" s="100">
        <v>21601.213339380145</v>
      </c>
      <c r="AH36" s="100">
        <v>24.334874537187996</v>
      </c>
      <c r="AI36" s="100">
        <v>18513.972547892627</v>
      </c>
      <c r="AJ36" s="100">
        <v>34.478572583481075</v>
      </c>
      <c r="AK36" s="100">
        <v>26231.298021512401</v>
      </c>
      <c r="AL36" s="100">
        <v>26</v>
      </c>
      <c r="AM36" s="100">
        <v>19780.8</v>
      </c>
      <c r="AN36" s="100">
        <v>29.443006585146652</v>
      </c>
      <c r="AO36" s="100">
        <v>22400.239409979571</v>
      </c>
      <c r="AP36" s="100">
        <v>25</v>
      </c>
      <c r="AQ36" s="100">
        <v>19020</v>
      </c>
      <c r="AR36" s="100">
        <v>28.521445987818144</v>
      </c>
      <c r="AS36" s="100">
        <v>21699.116107532041</v>
      </c>
      <c r="AT36" s="100">
        <v>23</v>
      </c>
      <c r="AU36" s="100">
        <v>17498.399999999998</v>
      </c>
      <c r="AV36" s="100">
        <v>16.872819277638516</v>
      </c>
      <c r="AW36" s="100">
        <v>12836.840906427382</v>
      </c>
      <c r="AX36" s="100">
        <v>8.5359519636336874</v>
      </c>
      <c r="AY36" s="100">
        <v>6494.1522539325088</v>
      </c>
      <c r="AZ36" s="100">
        <v>8.1291135816201781</v>
      </c>
      <c r="BA36" s="100">
        <v>6184.6296128966314</v>
      </c>
      <c r="BB36" s="100">
        <v>6.5926375300449909</v>
      </c>
      <c r="BC36" s="100">
        <v>5015.6786328582284</v>
      </c>
      <c r="BD36" s="100">
        <v>7.9859318297976474</v>
      </c>
      <c r="BE36" s="100">
        <v>6075.69693611005</v>
      </c>
      <c r="BF36" s="100">
        <v>7.530841092208223</v>
      </c>
      <c r="BG36" s="100">
        <v>5729.4639029520158</v>
      </c>
      <c r="BH36" s="100">
        <v>9.8429635375443283</v>
      </c>
      <c r="BI36" s="100">
        <v>7488.5266593637243</v>
      </c>
      <c r="BJ36" s="100">
        <v>7.3562772635082627</v>
      </c>
      <c r="BK36" s="100">
        <v>5596.655742077086</v>
      </c>
      <c r="BL36" s="100">
        <v>8.5682797484349518</v>
      </c>
      <c r="BM36" s="100">
        <v>6518.7472326093111</v>
      </c>
      <c r="BN36" s="100">
        <v>7.3248693912034879</v>
      </c>
      <c r="BO36" s="100">
        <v>5572.7606328276133</v>
      </c>
      <c r="BP36" s="100">
        <v>6.8573113639135297</v>
      </c>
      <c r="BQ36" s="100">
        <v>5217.0424856654126</v>
      </c>
      <c r="BR36" s="100">
        <v>7.0071978493089784</v>
      </c>
      <c r="BS36" s="100">
        <v>5331.0761237542702</v>
      </c>
      <c r="BT36" s="100">
        <v>7.1032998622012551</v>
      </c>
      <c r="BU36" s="100">
        <v>5404.1905351627147</v>
      </c>
      <c r="BV36" s="100">
        <v>7.922557944713188</v>
      </c>
      <c r="BW36" s="100">
        <v>6027.4820843377929</v>
      </c>
      <c r="BX36" s="100">
        <v>8.8914055308886208</v>
      </c>
      <c r="BY36" s="100">
        <v>6764.5813279000622</v>
      </c>
      <c r="BZ36" s="100">
        <v>8.2509038653978184</v>
      </c>
      <c r="CA36" s="100">
        <v>6277.28766079466</v>
      </c>
      <c r="CB36" s="100">
        <v>7.0612760823045297</v>
      </c>
      <c r="CC36" s="100">
        <v>5372.2188434172858</v>
      </c>
      <c r="CD36" s="100">
        <v>8.0868361410785035</v>
      </c>
      <c r="CE36" s="100">
        <v>6152.4649361325255</v>
      </c>
      <c r="CF36" s="100">
        <v>8.5413428826789524</v>
      </c>
      <c r="CG36" s="100">
        <v>6498.2536651421469</v>
      </c>
      <c r="CH36" s="100">
        <v>8.2649771852888314</v>
      </c>
      <c r="CI36" s="100">
        <v>6287.9946425677426</v>
      </c>
      <c r="CJ36" s="100">
        <v>8.4905487172755869</v>
      </c>
      <c r="CK36" s="100">
        <v>6459.609464103266</v>
      </c>
      <c r="CL36" s="100">
        <v>8.5570597930911951</v>
      </c>
      <c r="CM36" s="100">
        <v>6510.2110905837808</v>
      </c>
      <c r="CN36" s="100">
        <v>6.1807610920474492</v>
      </c>
      <c r="CO36" s="100">
        <v>4702.3230388296988</v>
      </c>
      <c r="CP36" s="100">
        <v>7.6840879492721879</v>
      </c>
      <c r="CQ36" s="100">
        <v>5846.0541118062802</v>
      </c>
      <c r="CR36" s="100">
        <v>7.3083322647216837</v>
      </c>
      <c r="CS36" s="100">
        <v>5560.1791870002562</v>
      </c>
      <c r="CT36" s="100">
        <v>7.0942323154562628</v>
      </c>
      <c r="CU36" s="100">
        <v>5397.2919455991241</v>
      </c>
    </row>
    <row r="37" spans="2:99">
      <c r="B37" s="99" t="s">
        <v>128</v>
      </c>
      <c r="C37" s="99" t="s">
        <v>203</v>
      </c>
      <c r="D37" s="100">
        <v>10</v>
      </c>
      <c r="E37" s="100">
        <v>8604</v>
      </c>
      <c r="F37" s="100">
        <v>8</v>
      </c>
      <c r="G37" s="100">
        <v>6883.2</v>
      </c>
      <c r="H37" s="100">
        <v>9</v>
      </c>
      <c r="I37" s="100">
        <v>7743.5999999999995</v>
      </c>
      <c r="J37" s="100">
        <v>13</v>
      </c>
      <c r="K37" s="100">
        <v>11185.199999999999</v>
      </c>
      <c r="L37" s="100">
        <v>17</v>
      </c>
      <c r="M37" s="100">
        <v>14626.8</v>
      </c>
      <c r="N37" s="100">
        <v>10.717416432503555</v>
      </c>
      <c r="O37" s="100">
        <v>9221.2650985260589</v>
      </c>
      <c r="P37" s="100">
        <v>11.418849284730809</v>
      </c>
      <c r="Q37" s="100">
        <v>9824.7779245823876</v>
      </c>
      <c r="R37" s="100">
        <v>8</v>
      </c>
      <c r="S37" s="100">
        <v>6883.2</v>
      </c>
      <c r="T37" s="100">
        <v>10.318248735138878</v>
      </c>
      <c r="U37" s="100">
        <v>8877.8212117134899</v>
      </c>
      <c r="V37" s="100">
        <v>14.525465100693305</v>
      </c>
      <c r="W37" s="100">
        <v>12497.71017263652</v>
      </c>
      <c r="X37" s="100">
        <v>17.54555323148211</v>
      </c>
      <c r="Y37" s="100">
        <v>15096.194000367206</v>
      </c>
      <c r="Z37" s="100">
        <v>15.493713659137548</v>
      </c>
      <c r="AA37" s="100">
        <v>13330.791232321946</v>
      </c>
      <c r="AB37" s="100">
        <v>13.449998136976211</v>
      </c>
      <c r="AC37" s="100">
        <v>11572.378397054332</v>
      </c>
      <c r="AD37" s="100">
        <v>10</v>
      </c>
      <c r="AE37" s="100">
        <v>8604</v>
      </c>
      <c r="AF37" s="100">
        <v>18.45318693790971</v>
      </c>
      <c r="AG37" s="100">
        <v>15877.122041377514</v>
      </c>
      <c r="AH37" s="100">
        <v>10.365317676932358</v>
      </c>
      <c r="AI37" s="100">
        <v>8918.3193292326014</v>
      </c>
      <c r="AJ37" s="100">
        <v>15.574287100177289</v>
      </c>
      <c r="AK37" s="100">
        <v>13400.11662099254</v>
      </c>
      <c r="AL37" s="100">
        <v>14</v>
      </c>
      <c r="AM37" s="100">
        <v>12045.6</v>
      </c>
      <c r="AN37" s="100">
        <v>12.44300658514665</v>
      </c>
      <c r="AO37" s="100">
        <v>10705.962865860178</v>
      </c>
      <c r="AP37" s="100">
        <v>11</v>
      </c>
      <c r="AQ37" s="100">
        <v>9464.4</v>
      </c>
      <c r="AR37" s="100">
        <v>10.853275252793324</v>
      </c>
      <c r="AS37" s="100">
        <v>9338.1580275033757</v>
      </c>
      <c r="AT37" s="100">
        <v>11</v>
      </c>
      <c r="AU37" s="100">
        <v>9464.4</v>
      </c>
      <c r="AV37" s="100">
        <v>9.5545422479359257</v>
      </c>
      <c r="AW37" s="100">
        <v>8220.7281501240705</v>
      </c>
      <c r="AX37" s="100">
        <v>5.1957968474292011</v>
      </c>
      <c r="AY37" s="100">
        <v>4470.4636075280841</v>
      </c>
      <c r="AZ37" s="100">
        <v>3.6363224717357192</v>
      </c>
      <c r="BA37" s="100">
        <v>3128.6918546814127</v>
      </c>
      <c r="BB37" s="100">
        <v>4.8984866951485717</v>
      </c>
      <c r="BC37" s="100">
        <v>4214.6579525058314</v>
      </c>
      <c r="BD37" s="100">
        <v>4.7006631747185192</v>
      </c>
      <c r="BE37" s="100">
        <v>4044.4505955278137</v>
      </c>
      <c r="BF37" s="100">
        <v>5.5642339213812688</v>
      </c>
      <c r="BG37" s="100">
        <v>4787.4668659564431</v>
      </c>
      <c r="BH37" s="100">
        <v>4.2099140889878344</v>
      </c>
      <c r="BI37" s="100">
        <v>3622.2100821651325</v>
      </c>
      <c r="BJ37" s="100">
        <v>4.7975721283749539</v>
      </c>
      <c r="BK37" s="100">
        <v>4127.8310592538101</v>
      </c>
      <c r="BL37" s="100">
        <v>3.2319679653565569</v>
      </c>
      <c r="BM37" s="100">
        <v>2780.7852373927817</v>
      </c>
      <c r="BN37" s="100">
        <v>3.4008322173444769</v>
      </c>
      <c r="BO37" s="100">
        <v>2926.076039803188</v>
      </c>
      <c r="BP37" s="100">
        <v>4.681598379554532</v>
      </c>
      <c r="BQ37" s="100">
        <v>4028.0472457687192</v>
      </c>
      <c r="BR37" s="100">
        <v>4.3492952168124699</v>
      </c>
      <c r="BS37" s="100">
        <v>3742.1336045454491</v>
      </c>
      <c r="BT37" s="100">
        <v>3.127188867540847</v>
      </c>
      <c r="BU37" s="100">
        <v>2690.6333016321446</v>
      </c>
      <c r="BV37" s="100">
        <v>4.600194935639915</v>
      </c>
      <c r="BW37" s="100">
        <v>3958.0077226245826</v>
      </c>
      <c r="BX37" s="100">
        <v>2.7404679692256804</v>
      </c>
      <c r="BY37" s="100">
        <v>2357.8986407217753</v>
      </c>
      <c r="BZ37" s="100">
        <v>2.3884195399835795</v>
      </c>
      <c r="CA37" s="100">
        <v>2054.9961722018716</v>
      </c>
      <c r="CB37" s="100">
        <v>4.0780277046900979</v>
      </c>
      <c r="CC37" s="100">
        <v>3508.7350371153602</v>
      </c>
      <c r="CD37" s="100">
        <v>3.6758346095811376</v>
      </c>
      <c r="CE37" s="100">
        <v>3162.6880980836108</v>
      </c>
      <c r="CF37" s="100">
        <v>2.8429928126855493</v>
      </c>
      <c r="CG37" s="100">
        <v>2446.1110160346466</v>
      </c>
      <c r="CH37" s="100">
        <v>2.3924933957415035</v>
      </c>
      <c r="CI37" s="100">
        <v>2058.5013176959897</v>
      </c>
      <c r="CJ37" s="100">
        <v>4.4437557012630551</v>
      </c>
      <c r="CK37" s="100">
        <v>3823.4074053667323</v>
      </c>
      <c r="CL37" s="100">
        <v>2.7382591337891822</v>
      </c>
      <c r="CM37" s="100">
        <v>2355.9981587122124</v>
      </c>
      <c r="CN37" s="100">
        <v>4.5605711769743804</v>
      </c>
      <c r="CO37" s="100">
        <v>3923.9154406687567</v>
      </c>
      <c r="CP37" s="100">
        <v>3.2584437466042626</v>
      </c>
      <c r="CQ37" s="100">
        <v>2803.5649995783074</v>
      </c>
      <c r="CR37" s="100">
        <v>4.4485500741784163</v>
      </c>
      <c r="CS37" s="100">
        <v>3827.5324838231095</v>
      </c>
      <c r="CT37" s="100">
        <v>4.0469476512884874</v>
      </c>
      <c r="CU37" s="100">
        <v>3481.9937591686144</v>
      </c>
    </row>
    <row r="38" spans="2:99">
      <c r="C38" s="99" t="s">
        <v>204</v>
      </c>
      <c r="D38" s="100">
        <v>12</v>
      </c>
      <c r="E38" s="100">
        <v>14904</v>
      </c>
      <c r="F38" s="100">
        <v>8</v>
      </c>
      <c r="G38" s="100">
        <v>9936</v>
      </c>
      <c r="H38" s="100">
        <v>10</v>
      </c>
      <c r="I38" s="100">
        <v>12420</v>
      </c>
      <c r="J38" s="100">
        <v>15</v>
      </c>
      <c r="K38" s="100">
        <v>18630</v>
      </c>
      <c r="L38" s="100">
        <v>16</v>
      </c>
      <c r="M38" s="100">
        <v>19872</v>
      </c>
      <c r="N38" s="100">
        <v>11.604140153687204</v>
      </c>
      <c r="O38" s="100">
        <v>14412.342070879507</v>
      </c>
      <c r="P38" s="100">
        <v>11.38394517766991</v>
      </c>
      <c r="Q38" s="100">
        <v>14138.859910666028</v>
      </c>
      <c r="R38" s="100">
        <v>9</v>
      </c>
      <c r="S38" s="100">
        <v>11178</v>
      </c>
      <c r="T38" s="100">
        <v>10.318248735138878</v>
      </c>
      <c r="U38" s="100">
        <v>12815.264929042487</v>
      </c>
      <c r="V38" s="100">
        <v>14.560496107406191</v>
      </c>
      <c r="W38" s="100">
        <v>18084.13616539849</v>
      </c>
      <c r="X38" s="100">
        <v>16.54555323148211</v>
      </c>
      <c r="Y38" s="100">
        <v>20549.577113500782</v>
      </c>
      <c r="Z38" s="100">
        <v>15.575999268993804</v>
      </c>
      <c r="AA38" s="100">
        <v>19345.391092090304</v>
      </c>
      <c r="AB38" s="100">
        <v>14.449998136976211</v>
      </c>
      <c r="AC38" s="100">
        <v>17946.897686124456</v>
      </c>
      <c r="AD38" s="100">
        <v>9</v>
      </c>
      <c r="AE38" s="100">
        <v>11178</v>
      </c>
      <c r="AF38" s="100">
        <v>17.45318693790971</v>
      </c>
      <c r="AG38" s="100">
        <v>21676.858176883859</v>
      </c>
      <c r="AH38" s="100">
        <v>11.395760816676722</v>
      </c>
      <c r="AI38" s="100">
        <v>14153.534934312489</v>
      </c>
      <c r="AJ38" s="100">
        <v>15.622144358525397</v>
      </c>
      <c r="AK38" s="100">
        <v>19402.703293288541</v>
      </c>
      <c r="AL38" s="100">
        <v>12</v>
      </c>
      <c r="AM38" s="100">
        <v>14904</v>
      </c>
      <c r="AN38" s="100">
        <v>13.44300658514665</v>
      </c>
      <c r="AO38" s="100">
        <v>16696.21417875214</v>
      </c>
      <c r="AP38" s="100">
        <v>12</v>
      </c>
      <c r="AQ38" s="100">
        <v>14904</v>
      </c>
      <c r="AR38" s="100">
        <v>11.758466891371842</v>
      </c>
      <c r="AS38" s="100">
        <v>14604.015879083829</v>
      </c>
      <c r="AT38" s="100">
        <v>11</v>
      </c>
      <c r="AU38" s="100">
        <v>13662</v>
      </c>
      <c r="AV38" s="100">
        <v>10.231183535742412</v>
      </c>
      <c r="AW38" s="100">
        <v>12707.129951392075</v>
      </c>
      <c r="AX38" s="100">
        <v>5.1957968474292011</v>
      </c>
      <c r="AY38" s="100">
        <v>6453.1796845070676</v>
      </c>
      <c r="AZ38" s="100">
        <v>4.0042161421287972</v>
      </c>
      <c r="BA38" s="100">
        <v>4973.2364485239659</v>
      </c>
      <c r="BB38" s="100">
        <v>5.7842825670467599</v>
      </c>
      <c r="BC38" s="100">
        <v>7184.0789482720756</v>
      </c>
      <c r="BD38" s="100">
        <v>4.0376513814904733</v>
      </c>
      <c r="BE38" s="100">
        <v>5014.7630158111679</v>
      </c>
      <c r="BF38" s="100">
        <v>5.5745435362144455</v>
      </c>
      <c r="BG38" s="100">
        <v>6923.5830719783416</v>
      </c>
      <c r="BH38" s="100">
        <v>4.2099140889878344</v>
      </c>
      <c r="BI38" s="100">
        <v>5228.71329852289</v>
      </c>
      <c r="BJ38" s="100">
        <v>4.1578958445916268</v>
      </c>
      <c r="BK38" s="100">
        <v>5164.1066389828002</v>
      </c>
      <c r="BL38" s="100">
        <v>3.2107911786494472</v>
      </c>
      <c r="BM38" s="100">
        <v>3987.8026438826132</v>
      </c>
      <c r="BN38" s="100">
        <v>3.139229739087209</v>
      </c>
      <c r="BO38" s="100">
        <v>3898.9233359463137</v>
      </c>
      <c r="BP38" s="100">
        <v>4.3909380611684892</v>
      </c>
      <c r="BQ38" s="100">
        <v>5453.5450719712635</v>
      </c>
      <c r="BR38" s="100">
        <v>3.6244126806770582</v>
      </c>
      <c r="BS38" s="100">
        <v>4501.520549400906</v>
      </c>
      <c r="BT38" s="100">
        <v>3.127188867540847</v>
      </c>
      <c r="BU38" s="100">
        <v>3883.9685734857321</v>
      </c>
      <c r="BV38" s="100">
        <v>4.0890621650132584</v>
      </c>
      <c r="BW38" s="100">
        <v>5078.6152089464667</v>
      </c>
      <c r="BX38" s="100">
        <v>2.7404679692256804</v>
      </c>
      <c r="BY38" s="100">
        <v>3403.6612177782949</v>
      </c>
      <c r="BZ38" s="100">
        <v>2.6055485890729955</v>
      </c>
      <c r="CA38" s="100">
        <v>3236.0913476286605</v>
      </c>
      <c r="CB38" s="100">
        <v>4.0780277046900979</v>
      </c>
      <c r="CC38" s="100">
        <v>5064.9104092251018</v>
      </c>
      <c r="CD38" s="100">
        <v>4.1659458908586231</v>
      </c>
      <c r="CE38" s="100">
        <v>5174.1047964464096</v>
      </c>
      <c r="CF38" s="100">
        <v>2.360919607878897</v>
      </c>
      <c r="CG38" s="100">
        <v>2932.2621529855901</v>
      </c>
      <c r="CH38" s="100">
        <v>2.3924933957415035</v>
      </c>
      <c r="CI38" s="100">
        <v>2971.4767975109476</v>
      </c>
      <c r="CJ38" s="100">
        <v>4.2177466887571873</v>
      </c>
      <c r="CK38" s="100">
        <v>5238.4413874364263</v>
      </c>
      <c r="CL38" s="100">
        <v>3.0805415255128303</v>
      </c>
      <c r="CM38" s="100">
        <v>3826.0325746869353</v>
      </c>
      <c r="CN38" s="100">
        <v>4.5530794480412169</v>
      </c>
      <c r="CO38" s="100">
        <v>5654.9246744671909</v>
      </c>
      <c r="CP38" s="100">
        <v>3.2676448981298054</v>
      </c>
      <c r="CQ38" s="100">
        <v>4058.4149634772184</v>
      </c>
      <c r="CR38" s="100">
        <v>4.1307964974513869</v>
      </c>
      <c r="CS38" s="100">
        <v>5130.4492498346226</v>
      </c>
      <c r="CT38" s="100">
        <v>4.0469476512884874</v>
      </c>
      <c r="CU38" s="100">
        <v>5026.3089829003011</v>
      </c>
    </row>
    <row r="39" spans="2:99">
      <c r="C39" s="99" t="s">
        <v>205</v>
      </c>
      <c r="D39" s="100">
        <v>11</v>
      </c>
      <c r="E39" s="100">
        <v>15655.2</v>
      </c>
      <c r="F39" s="100">
        <v>9</v>
      </c>
      <c r="G39" s="100">
        <v>12808.800000000001</v>
      </c>
      <c r="H39" s="100">
        <v>11</v>
      </c>
      <c r="I39" s="100">
        <v>15655.2</v>
      </c>
      <c r="J39" s="100">
        <v>15</v>
      </c>
      <c r="K39" s="100">
        <v>21348</v>
      </c>
      <c r="L39" s="100">
        <v>15</v>
      </c>
      <c r="M39" s="100">
        <v>21348</v>
      </c>
      <c r="N39" s="100">
        <v>10.604140153687204</v>
      </c>
      <c r="O39" s="100">
        <v>15091.812266727629</v>
      </c>
      <c r="P39" s="100">
        <v>12.38394517766991</v>
      </c>
      <c r="Q39" s="100">
        <v>17624.830776859817</v>
      </c>
      <c r="R39" s="100">
        <v>9</v>
      </c>
      <c r="S39" s="100">
        <v>12808.800000000001</v>
      </c>
      <c r="T39" s="100">
        <v>9.2864238616249892</v>
      </c>
      <c r="U39" s="100">
        <v>13216.438439864685</v>
      </c>
      <c r="V39" s="100">
        <v>15.560496107406191</v>
      </c>
      <c r="W39" s="100">
        <v>22145.698060060491</v>
      </c>
      <c r="X39" s="100">
        <v>15.57426655945485</v>
      </c>
      <c r="Y39" s="100">
        <v>22165.296167416145</v>
      </c>
      <c r="Z39" s="100">
        <v>14.521142195756299</v>
      </c>
      <c r="AA39" s="100">
        <v>20666.489573000366</v>
      </c>
      <c r="AB39" s="100">
        <v>13.499997929973569</v>
      </c>
      <c r="AC39" s="100">
        <v>19213.197053938384</v>
      </c>
      <c r="AD39" s="100">
        <v>9</v>
      </c>
      <c r="AE39" s="100">
        <v>12808.800000000001</v>
      </c>
      <c r="AF39" s="100">
        <v>15.453186937909711</v>
      </c>
      <c r="AG39" s="100">
        <v>21992.975650033102</v>
      </c>
      <c r="AH39" s="100">
        <v>9.3653176769323583</v>
      </c>
      <c r="AI39" s="100">
        <v>13328.720117810133</v>
      </c>
      <c r="AJ39" s="100">
        <v>16.622144358525397</v>
      </c>
      <c r="AK39" s="100">
        <v>23656.635851053346</v>
      </c>
      <c r="AL39" s="100">
        <v>11</v>
      </c>
      <c r="AM39" s="100">
        <v>15655.2</v>
      </c>
      <c r="AN39" s="100">
        <v>12.408929155519985</v>
      </c>
      <c r="AO39" s="100">
        <v>17660.387974136043</v>
      </c>
      <c r="AP39" s="100">
        <v>12</v>
      </c>
      <c r="AQ39" s="100">
        <v>17078.400000000001</v>
      </c>
      <c r="AR39" s="100">
        <v>11.805871072082583</v>
      </c>
      <c r="AS39" s="100">
        <v>16802.115709787933</v>
      </c>
      <c r="AT39" s="100">
        <v>12</v>
      </c>
      <c r="AU39" s="100">
        <v>17078.400000000001</v>
      </c>
      <c r="AV39" s="100">
        <v>9.5545422479359257</v>
      </c>
      <c r="AW39" s="100">
        <v>13598.024527262411</v>
      </c>
      <c r="AX39" s="100">
        <v>5.1957968474292011</v>
      </c>
      <c r="AY39" s="100">
        <v>7394.6580732612392</v>
      </c>
      <c r="AZ39" s="100">
        <v>3.6363224717357192</v>
      </c>
      <c r="BA39" s="100">
        <v>5175.214141774276</v>
      </c>
      <c r="BB39" s="100">
        <v>5.2034320993937966</v>
      </c>
      <c r="BC39" s="100">
        <v>7405.5245638572515</v>
      </c>
      <c r="BD39" s="100">
        <v>4.0376513814904733</v>
      </c>
      <c r="BE39" s="100">
        <v>5746.3854461372421</v>
      </c>
      <c r="BF39" s="100">
        <v>5.1770982561157837</v>
      </c>
      <c r="BG39" s="100">
        <v>7368.0462381039833</v>
      </c>
      <c r="BH39" s="100">
        <v>4.1955140281372891</v>
      </c>
      <c r="BI39" s="100">
        <v>5971.0555648449899</v>
      </c>
      <c r="BJ39" s="100">
        <v>4.1578958445916268</v>
      </c>
      <c r="BK39" s="100">
        <v>5917.5173660228038</v>
      </c>
      <c r="BL39" s="100">
        <v>2.7793340217515246</v>
      </c>
      <c r="BM39" s="100">
        <v>3955.54817975677</v>
      </c>
      <c r="BN39" s="100">
        <v>2.8776272608299416</v>
      </c>
      <c r="BO39" s="100">
        <v>4095.439117613173</v>
      </c>
      <c r="BP39" s="100">
        <v>4.4129495552242579</v>
      </c>
      <c r="BQ39" s="100">
        <v>6280.5098069951637</v>
      </c>
      <c r="BR39" s="100">
        <v>3.6244126806770582</v>
      </c>
      <c r="BS39" s="100">
        <v>5158.2641271395896</v>
      </c>
      <c r="BT39" s="100">
        <v>2.6945864419028234</v>
      </c>
      <c r="BU39" s="100">
        <v>3834.9354241160981</v>
      </c>
      <c r="BV39" s="100">
        <v>4.0890621650132584</v>
      </c>
      <c r="BW39" s="100">
        <v>5819.5532732468691</v>
      </c>
      <c r="BX39" s="100">
        <v>2.9706025551144806</v>
      </c>
      <c r="BY39" s="100">
        <v>4227.7615564389289</v>
      </c>
      <c r="BZ39" s="100">
        <v>2.6055485890729955</v>
      </c>
      <c r="CA39" s="100">
        <v>3708.2167519686873</v>
      </c>
      <c r="CB39" s="100">
        <v>3.8434745213908159</v>
      </c>
      <c r="CC39" s="100">
        <v>5470.0329388434093</v>
      </c>
      <c r="CD39" s="100">
        <v>3.6758346095811376</v>
      </c>
      <c r="CE39" s="100">
        <v>5231.4478163558751</v>
      </c>
      <c r="CF39" s="100">
        <v>2.8553534698629015</v>
      </c>
      <c r="CG39" s="100">
        <v>4063.7390583088813</v>
      </c>
      <c r="CH39" s="100">
        <v>2.3924933957415035</v>
      </c>
      <c r="CI39" s="100">
        <v>3404.9966008193078</v>
      </c>
      <c r="CJ39" s="100">
        <v>4.0024222807978616</v>
      </c>
      <c r="CK39" s="100">
        <v>5696.2473900315172</v>
      </c>
      <c r="CL39" s="100">
        <v>3.4228239172364776</v>
      </c>
      <c r="CM39" s="100">
        <v>4871.3629990109548</v>
      </c>
      <c r="CN39" s="100">
        <v>4.2830477955290389</v>
      </c>
      <c r="CO39" s="100">
        <v>6095.633622596928</v>
      </c>
      <c r="CP39" s="100">
        <v>2.9528419053000312</v>
      </c>
      <c r="CQ39" s="100">
        <v>4202.4845996230042</v>
      </c>
      <c r="CR39" s="100">
        <v>4.1307964974513869</v>
      </c>
      <c r="CS39" s="100">
        <v>5878.9495751728136</v>
      </c>
      <c r="CT39" s="100">
        <v>3.7710382320088311</v>
      </c>
      <c r="CU39" s="100">
        <v>5366.9416117949686</v>
      </c>
    </row>
    <row r="40" spans="2:99">
      <c r="C40" s="99" t="s">
        <v>206</v>
      </c>
      <c r="D40" s="100">
        <v>10</v>
      </c>
      <c r="E40" s="100">
        <v>7248</v>
      </c>
      <c r="F40" s="100">
        <v>9</v>
      </c>
      <c r="G40" s="100">
        <v>6523.2</v>
      </c>
      <c r="H40" s="100">
        <v>12</v>
      </c>
      <c r="I40" s="100">
        <v>8697.5999999999985</v>
      </c>
      <c r="J40" s="100">
        <v>16</v>
      </c>
      <c r="K40" s="100">
        <v>11596.8</v>
      </c>
      <c r="L40" s="100">
        <v>18</v>
      </c>
      <c r="M40" s="100">
        <v>13046.4</v>
      </c>
      <c r="N40" s="100">
        <v>11.717416432503555</v>
      </c>
      <c r="O40" s="100">
        <v>8492.7834302785759</v>
      </c>
      <c r="P40" s="100">
        <v>13.38394517766991</v>
      </c>
      <c r="Q40" s="100">
        <v>9700.6834647751493</v>
      </c>
      <c r="R40" s="100">
        <v>9</v>
      </c>
      <c r="S40" s="100">
        <v>6523.2</v>
      </c>
      <c r="T40" s="100">
        <v>10.318248735138878</v>
      </c>
      <c r="U40" s="100">
        <v>7478.6666832286583</v>
      </c>
      <c r="V40" s="100">
        <v>14.560496107406191</v>
      </c>
      <c r="W40" s="100">
        <v>10553.447578648007</v>
      </c>
      <c r="X40" s="100">
        <v>17.54555323148211</v>
      </c>
      <c r="Y40" s="100">
        <v>12717.016982178233</v>
      </c>
      <c r="Z40" s="100">
        <v>16.548570732375051</v>
      </c>
      <c r="AA40" s="100">
        <v>11994.404066825437</v>
      </c>
      <c r="AB40" s="100">
        <v>13.449998136976211</v>
      </c>
      <c r="AC40" s="100">
        <v>9748.5586496803571</v>
      </c>
      <c r="AD40" s="100">
        <v>10</v>
      </c>
      <c r="AE40" s="100">
        <v>7248</v>
      </c>
      <c r="AF40" s="100">
        <v>19.483399400437026</v>
      </c>
      <c r="AG40" s="100">
        <v>14121.567885436756</v>
      </c>
      <c r="AH40" s="100">
        <v>10.365317676932358</v>
      </c>
      <c r="AI40" s="100">
        <v>7512.7822522405731</v>
      </c>
      <c r="AJ40" s="100">
        <v>14.574287100177289</v>
      </c>
      <c r="AK40" s="100">
        <v>10563.443290208497</v>
      </c>
      <c r="AL40" s="100">
        <v>12</v>
      </c>
      <c r="AM40" s="100">
        <v>8697.5999999999985</v>
      </c>
      <c r="AN40" s="100">
        <v>11.44300658514665</v>
      </c>
      <c r="AO40" s="100">
        <v>8293.891172914291</v>
      </c>
      <c r="AP40" s="100">
        <v>12</v>
      </c>
      <c r="AQ40" s="100">
        <v>8697.5999999999985</v>
      </c>
      <c r="AR40" s="100">
        <v>11.900679433504063</v>
      </c>
      <c r="AS40" s="100">
        <v>8625.6124534037444</v>
      </c>
      <c r="AT40" s="100">
        <v>11</v>
      </c>
      <c r="AU40" s="100">
        <v>7972.7999999999993</v>
      </c>
      <c r="AV40" s="100">
        <v>9.5545422479359257</v>
      </c>
      <c r="AW40" s="100">
        <v>6925.1322213039584</v>
      </c>
      <c r="AX40" s="100">
        <v>4.8246685011842585</v>
      </c>
      <c r="AY40" s="100">
        <v>3496.9197296583502</v>
      </c>
      <c r="AZ40" s="100">
        <v>4.4241545226335575</v>
      </c>
      <c r="BA40" s="100">
        <v>3206.6271980048023</v>
      </c>
      <c r="BB40" s="100">
        <v>5.7842825670467599</v>
      </c>
      <c r="BC40" s="100">
        <v>4192.4480045954915</v>
      </c>
      <c r="BD40" s="100">
        <v>4.0376513814904733</v>
      </c>
      <c r="BE40" s="100">
        <v>2926.489721304295</v>
      </c>
      <c r="BF40" s="100">
        <v>6.3488148667454141</v>
      </c>
      <c r="BG40" s="100">
        <v>4601.6210154170758</v>
      </c>
      <c r="BH40" s="100">
        <v>4.2243141498383805</v>
      </c>
      <c r="BI40" s="100">
        <v>3061.7828958028581</v>
      </c>
      <c r="BJ40" s="100">
        <v>4.7975721283749539</v>
      </c>
      <c r="BK40" s="100">
        <v>3477.2802786461666</v>
      </c>
      <c r="BL40" s="100">
        <v>3.4529907404822962</v>
      </c>
      <c r="BM40" s="100">
        <v>2502.7276887015682</v>
      </c>
      <c r="BN40" s="100">
        <v>2.8776272608299416</v>
      </c>
      <c r="BO40" s="100">
        <v>2085.7042386495414</v>
      </c>
      <c r="BP40" s="100">
        <v>4.4019438081963731</v>
      </c>
      <c r="BQ40" s="100">
        <v>3190.528872180731</v>
      </c>
      <c r="BR40" s="100">
        <v>4.3492952168124699</v>
      </c>
      <c r="BS40" s="100">
        <v>3152.3691731456779</v>
      </c>
      <c r="BT40" s="100">
        <v>3.3385414859561253</v>
      </c>
      <c r="BU40" s="100">
        <v>2419.7748690209996</v>
      </c>
      <c r="BV40" s="100">
        <v>4.3446285503265871</v>
      </c>
      <c r="BW40" s="100">
        <v>3148.9867732767102</v>
      </c>
      <c r="BX40" s="100">
        <v>2.9601531788920363</v>
      </c>
      <c r="BY40" s="100">
        <v>2145.5190240609477</v>
      </c>
      <c r="BZ40" s="100">
        <v>2.6055485890729955</v>
      </c>
      <c r="CA40" s="100">
        <v>1888.501617360107</v>
      </c>
      <c r="CB40" s="100">
        <v>4.1021148729791044</v>
      </c>
      <c r="CC40" s="100">
        <v>2973.2128599352545</v>
      </c>
      <c r="CD40" s="100">
        <v>4.1659458908586231</v>
      </c>
      <c r="CE40" s="100">
        <v>3019.4775816943297</v>
      </c>
      <c r="CF40" s="100">
        <v>2.8429928126855493</v>
      </c>
      <c r="CG40" s="100">
        <v>2060.6011906344861</v>
      </c>
      <c r="CH40" s="100">
        <v>2.1749939961286398</v>
      </c>
      <c r="CI40" s="100">
        <v>1576.435648394038</v>
      </c>
      <c r="CJ40" s="100">
        <v>3.7764132682919938</v>
      </c>
      <c r="CK40" s="100">
        <v>2737.1443368580367</v>
      </c>
      <c r="CL40" s="100">
        <v>3.4228239172364776</v>
      </c>
      <c r="CM40" s="100">
        <v>2480.8627752129987</v>
      </c>
      <c r="CN40" s="100">
        <v>4.5455877191080551</v>
      </c>
      <c r="CO40" s="100">
        <v>3294.6419788095182</v>
      </c>
      <c r="CP40" s="100">
        <v>3.2676448981298054</v>
      </c>
      <c r="CQ40" s="100">
        <v>2368.3890221644829</v>
      </c>
      <c r="CR40" s="100">
        <v>4.7663036509054457</v>
      </c>
      <c r="CS40" s="100">
        <v>3454.6168861762667</v>
      </c>
      <c r="CT40" s="100">
        <v>3.7710382320088311</v>
      </c>
      <c r="CU40" s="100">
        <v>2733.2485105600008</v>
      </c>
    </row>
    <row r="41" spans="2:99">
      <c r="C41" s="99" t="s">
        <v>207</v>
      </c>
      <c r="D41" s="100">
        <v>12</v>
      </c>
      <c r="E41" s="100">
        <v>7920</v>
      </c>
      <c r="F41" s="100">
        <v>9</v>
      </c>
      <c r="G41" s="100">
        <v>5940</v>
      </c>
      <c r="H41" s="100">
        <v>12</v>
      </c>
      <c r="I41" s="100">
        <v>7920</v>
      </c>
      <c r="J41" s="100">
        <v>16</v>
      </c>
      <c r="K41" s="100">
        <v>10560</v>
      </c>
      <c r="L41" s="100">
        <v>15</v>
      </c>
      <c r="M41" s="100">
        <v>9900</v>
      </c>
      <c r="N41" s="100">
        <v>11.717416432503555</v>
      </c>
      <c r="O41" s="100">
        <v>7733.4948454523465</v>
      </c>
      <c r="P41" s="100">
        <v>12.38394517766991</v>
      </c>
      <c r="Q41" s="100">
        <v>8173.4038172621404</v>
      </c>
      <c r="R41" s="100">
        <v>8</v>
      </c>
      <c r="S41" s="100">
        <v>5280</v>
      </c>
      <c r="T41" s="100">
        <v>10.318248735138878</v>
      </c>
      <c r="U41" s="100">
        <v>6810.0441651916599</v>
      </c>
      <c r="V41" s="100">
        <v>15.525465100693305</v>
      </c>
      <c r="W41" s="100">
        <v>10246.806966457581</v>
      </c>
      <c r="X41" s="100">
        <v>17.574266559454852</v>
      </c>
      <c r="Y41" s="100">
        <v>11599.015929240202</v>
      </c>
      <c r="Z41" s="100">
        <v>15.548570732375053</v>
      </c>
      <c r="AA41" s="100">
        <v>10262.056683367535</v>
      </c>
      <c r="AB41" s="100">
        <v>15.499997929973569</v>
      </c>
      <c r="AC41" s="100">
        <v>10229.998633782556</v>
      </c>
      <c r="AD41" s="100">
        <v>10</v>
      </c>
      <c r="AE41" s="100">
        <v>6600</v>
      </c>
      <c r="AF41" s="100">
        <v>16.483399400437026</v>
      </c>
      <c r="AG41" s="100">
        <v>10879.043604288438</v>
      </c>
      <c r="AH41" s="100">
        <v>10.426203956421086</v>
      </c>
      <c r="AI41" s="100">
        <v>6881.2946112379168</v>
      </c>
      <c r="AJ41" s="100">
        <v>16.526429841829181</v>
      </c>
      <c r="AK41" s="100">
        <v>10907.443695607259</v>
      </c>
      <c r="AL41" s="100">
        <v>12</v>
      </c>
      <c r="AM41" s="100">
        <v>7920</v>
      </c>
      <c r="AN41" s="100">
        <v>11.44300658514665</v>
      </c>
      <c r="AO41" s="100">
        <v>7552.384346196789</v>
      </c>
      <c r="AP41" s="100">
        <v>12</v>
      </c>
      <c r="AQ41" s="100">
        <v>7920</v>
      </c>
      <c r="AR41" s="100">
        <v>10.948083614214804</v>
      </c>
      <c r="AS41" s="100">
        <v>7225.7351853817709</v>
      </c>
      <c r="AT41" s="100">
        <v>11</v>
      </c>
      <c r="AU41" s="100">
        <v>7260</v>
      </c>
      <c r="AV41" s="100">
        <v>9.5545422479359257</v>
      </c>
      <c r="AW41" s="100">
        <v>6305.9978836377113</v>
      </c>
      <c r="AX41" s="100">
        <v>5.5669251936741437</v>
      </c>
      <c r="AY41" s="100">
        <v>3674.1706278249349</v>
      </c>
      <c r="AZ41" s="100">
        <v>4.3981321675777174</v>
      </c>
      <c r="BA41" s="100">
        <v>2902.7672306012937</v>
      </c>
      <c r="BB41" s="100">
        <v>5.4890172764140308</v>
      </c>
      <c r="BC41" s="100">
        <v>3622.7514024332604</v>
      </c>
      <c r="BD41" s="100">
        <v>4.3641922262609798</v>
      </c>
      <c r="BE41" s="100">
        <v>2880.3668693322466</v>
      </c>
      <c r="BF41" s="100">
        <v>6.3385052519122365</v>
      </c>
      <c r="BG41" s="100">
        <v>4183.4134662620763</v>
      </c>
      <c r="BH41" s="100">
        <v>3.5888197260984063</v>
      </c>
      <c r="BI41" s="100">
        <v>2368.6210192249482</v>
      </c>
      <c r="BJ41" s="100">
        <v>4.4777339864832904</v>
      </c>
      <c r="BK41" s="100">
        <v>2955.3044310789714</v>
      </c>
      <c r="BL41" s="100">
        <v>3.2213795720030025</v>
      </c>
      <c r="BM41" s="100">
        <v>2126.1105175219818</v>
      </c>
      <c r="BN41" s="100">
        <v>3.139229739087209</v>
      </c>
      <c r="BO41" s="100">
        <v>2071.8916277975582</v>
      </c>
      <c r="BP41" s="100">
        <v>4.4019438081963731</v>
      </c>
      <c r="BQ41" s="100">
        <v>2905.2829134096064</v>
      </c>
      <c r="BR41" s="100">
        <v>4.3492952168124699</v>
      </c>
      <c r="BS41" s="100">
        <v>2870.5348430962299</v>
      </c>
      <c r="BT41" s="100">
        <v>3.1469832451557833</v>
      </c>
      <c r="BU41" s="100">
        <v>2077.0089418028169</v>
      </c>
      <c r="BV41" s="100">
        <v>4.0890621650132584</v>
      </c>
      <c r="BW41" s="100">
        <v>2698.7810289087506</v>
      </c>
      <c r="BX41" s="100">
        <v>3.1693890123359485</v>
      </c>
      <c r="BY41" s="100">
        <v>2091.7967481417259</v>
      </c>
      <c r="BZ41" s="100">
        <v>2.8226776381624119</v>
      </c>
      <c r="CA41" s="100">
        <v>1862.9672411871918</v>
      </c>
      <c r="CB41" s="100">
        <v>4.0780277046900979</v>
      </c>
      <c r="CC41" s="100">
        <v>2691.4982850954648</v>
      </c>
      <c r="CD41" s="100">
        <v>4.1659458908586231</v>
      </c>
      <c r="CE41" s="100">
        <v>2749.5242879666912</v>
      </c>
      <c r="CF41" s="100">
        <v>2.608136538870899</v>
      </c>
      <c r="CG41" s="100">
        <v>1721.3701156547934</v>
      </c>
      <c r="CH41" s="100">
        <v>1.9574945965157757</v>
      </c>
      <c r="CI41" s="100">
        <v>1291.9464337004119</v>
      </c>
      <c r="CJ41" s="100">
        <v>4.2070620842106461</v>
      </c>
      <c r="CK41" s="100">
        <v>2776.6609755790264</v>
      </c>
      <c r="CL41" s="100">
        <v>2.7382591337891822</v>
      </c>
      <c r="CM41" s="100">
        <v>1807.2510283008603</v>
      </c>
      <c r="CN41" s="100">
        <v>4.0279996008831862</v>
      </c>
      <c r="CO41" s="100">
        <v>2658.4797365829031</v>
      </c>
      <c r="CP41" s="100">
        <v>3.5732467394340368</v>
      </c>
      <c r="CQ41" s="100">
        <v>2358.3428480264643</v>
      </c>
      <c r="CR41" s="100">
        <v>5.084057227632476</v>
      </c>
      <c r="CS41" s="100">
        <v>3355.477770237434</v>
      </c>
      <c r="CT41" s="100">
        <v>4.3351381226596981</v>
      </c>
      <c r="CU41" s="100">
        <v>2861.1911609554008</v>
      </c>
    </row>
    <row r="42" spans="2:99">
      <c r="C42" s="99" t="s">
        <v>208</v>
      </c>
      <c r="D42" s="100">
        <v>11</v>
      </c>
      <c r="E42" s="100">
        <v>9306</v>
      </c>
      <c r="F42" s="100">
        <v>9</v>
      </c>
      <c r="G42" s="100">
        <v>7614</v>
      </c>
      <c r="H42" s="100">
        <v>10</v>
      </c>
      <c r="I42" s="100">
        <v>8460</v>
      </c>
      <c r="J42" s="100">
        <v>16</v>
      </c>
      <c r="K42" s="100">
        <v>13536</v>
      </c>
      <c r="L42" s="100">
        <v>15</v>
      </c>
      <c r="M42" s="100">
        <v>12690</v>
      </c>
      <c r="N42" s="100">
        <v>10.641898913292655</v>
      </c>
      <c r="O42" s="100">
        <v>9003.0464806455857</v>
      </c>
      <c r="P42" s="100">
        <v>13.38394517766991</v>
      </c>
      <c r="Q42" s="100">
        <v>11322.817620308744</v>
      </c>
      <c r="R42" s="100">
        <v>9</v>
      </c>
      <c r="S42" s="100">
        <v>7614</v>
      </c>
      <c r="T42" s="100">
        <v>9.2864238616249892</v>
      </c>
      <c r="U42" s="100">
        <v>7856.3145869347409</v>
      </c>
      <c r="V42" s="100">
        <v>16.525465100693303</v>
      </c>
      <c r="W42" s="100">
        <v>13980.543475186534</v>
      </c>
      <c r="X42" s="100">
        <v>18.602979887427594</v>
      </c>
      <c r="Y42" s="100">
        <v>15738.120984763744</v>
      </c>
      <c r="Z42" s="100">
        <v>16.575999268993804</v>
      </c>
      <c r="AA42" s="100">
        <v>14023.295381568758</v>
      </c>
      <c r="AB42" s="100">
        <v>13.499997929973569</v>
      </c>
      <c r="AC42" s="100">
        <v>11420.99824875764</v>
      </c>
      <c r="AD42" s="100">
        <v>10</v>
      </c>
      <c r="AE42" s="100">
        <v>8460</v>
      </c>
      <c r="AF42" s="100">
        <v>17.45318693790971</v>
      </c>
      <c r="AG42" s="100">
        <v>14765.396149471615</v>
      </c>
      <c r="AH42" s="100">
        <v>11.395760816676722</v>
      </c>
      <c r="AI42" s="100">
        <v>9640.813650908507</v>
      </c>
      <c r="AJ42" s="100">
        <v>14.574287100177289</v>
      </c>
      <c r="AK42" s="100">
        <v>12329.846886749987</v>
      </c>
      <c r="AL42" s="100">
        <v>14</v>
      </c>
      <c r="AM42" s="100">
        <v>11844</v>
      </c>
      <c r="AN42" s="100">
        <v>11.44300658514665</v>
      </c>
      <c r="AO42" s="100">
        <v>9680.783571034066</v>
      </c>
      <c r="AP42" s="100">
        <v>11</v>
      </c>
      <c r="AQ42" s="100">
        <v>9306</v>
      </c>
      <c r="AR42" s="100">
        <v>11.758466891371842</v>
      </c>
      <c r="AS42" s="100">
        <v>9947.6629901005781</v>
      </c>
      <c r="AT42" s="100">
        <v>11</v>
      </c>
      <c r="AU42" s="100">
        <v>9306</v>
      </c>
      <c r="AV42" s="100">
        <v>10.341556366069957</v>
      </c>
      <c r="AW42" s="100">
        <v>8748.9566856951842</v>
      </c>
      <c r="AX42" s="100">
        <v>5.1957968474292011</v>
      </c>
      <c r="AY42" s="100">
        <v>4395.6441329251038</v>
      </c>
      <c r="AZ42" s="100">
        <v>4.0042161421287972</v>
      </c>
      <c r="BA42" s="100">
        <v>3387.5668562409624</v>
      </c>
      <c r="BB42" s="100">
        <v>5.7842825670467599</v>
      </c>
      <c r="BC42" s="100">
        <v>4893.5030517215591</v>
      </c>
      <c r="BD42" s="100">
        <v>4.0277212778034404</v>
      </c>
      <c r="BE42" s="100">
        <v>3407.4522010217106</v>
      </c>
      <c r="BF42" s="100">
        <v>5.1770982561157837</v>
      </c>
      <c r="BG42" s="100">
        <v>4379.8251246739528</v>
      </c>
      <c r="BH42" s="100">
        <v>3.5888197260984063</v>
      </c>
      <c r="BI42" s="100">
        <v>3036.1414882792519</v>
      </c>
      <c r="BJ42" s="100">
        <v>4.7975721283749539</v>
      </c>
      <c r="BK42" s="100">
        <v>4058.746020605211</v>
      </c>
      <c r="BL42" s="100">
        <v>3.2213795720030025</v>
      </c>
      <c r="BM42" s="100">
        <v>2725.28711791454</v>
      </c>
      <c r="BN42" s="100">
        <v>3.139229739087209</v>
      </c>
      <c r="BO42" s="100">
        <v>2655.788359267779</v>
      </c>
      <c r="BP42" s="100">
        <v>4.1663122249497544</v>
      </c>
      <c r="BQ42" s="100">
        <v>3524.7001423074921</v>
      </c>
      <c r="BR42" s="100">
        <v>4.3492952168124699</v>
      </c>
      <c r="BS42" s="100">
        <v>3679.5037534233497</v>
      </c>
      <c r="BT42" s="100">
        <v>3.1469832451557833</v>
      </c>
      <c r="BU42" s="100">
        <v>2662.3478254017928</v>
      </c>
      <c r="BV42" s="100">
        <v>3.8334957796999292</v>
      </c>
      <c r="BW42" s="100">
        <v>3243.1374296261401</v>
      </c>
      <c r="BX42" s="100">
        <v>3.1693890123359485</v>
      </c>
      <c r="BY42" s="100">
        <v>2681.3031044362124</v>
      </c>
      <c r="BZ42" s="100">
        <v>2.6055485890729955</v>
      </c>
      <c r="CA42" s="100">
        <v>2204.2941063557541</v>
      </c>
      <c r="CB42" s="100">
        <v>4.1021148729791044</v>
      </c>
      <c r="CC42" s="100">
        <v>3470.3891825403225</v>
      </c>
      <c r="CD42" s="100">
        <v>3.6758346095811376</v>
      </c>
      <c r="CE42" s="100">
        <v>3109.7560797056426</v>
      </c>
      <c r="CF42" s="100">
        <v>2.8429928126855493</v>
      </c>
      <c r="CG42" s="100">
        <v>2405.1719195319747</v>
      </c>
      <c r="CH42" s="100">
        <v>2.1749939961286398</v>
      </c>
      <c r="CI42" s="100">
        <v>1840.0449207248291</v>
      </c>
      <c r="CJ42" s="100">
        <v>4.4437557012630551</v>
      </c>
      <c r="CK42" s="100">
        <v>3759.4173232685448</v>
      </c>
      <c r="CL42" s="100">
        <v>3.0805415255128303</v>
      </c>
      <c r="CM42" s="100">
        <v>2606.1381305838545</v>
      </c>
      <c r="CN42" s="100">
        <v>4.5455877191080551</v>
      </c>
      <c r="CO42" s="100">
        <v>3845.5672103654147</v>
      </c>
      <c r="CP42" s="100">
        <v>2.9620430568255749</v>
      </c>
      <c r="CQ42" s="100">
        <v>2505.8884260744362</v>
      </c>
      <c r="CR42" s="100">
        <v>4.4485500741784163</v>
      </c>
      <c r="CS42" s="100">
        <v>3763.4733627549404</v>
      </c>
      <c r="CT42" s="100">
        <v>4.0592287033800405</v>
      </c>
      <c r="CU42" s="100">
        <v>3434.1074830595144</v>
      </c>
    </row>
    <row r="43" spans="2:99">
      <c r="C43" s="99" t="s">
        <v>209</v>
      </c>
      <c r="D43" s="100">
        <v>11</v>
      </c>
      <c r="E43" s="100">
        <v>11246.4</v>
      </c>
      <c r="F43" s="100">
        <v>10</v>
      </c>
      <c r="G43" s="100">
        <v>10224</v>
      </c>
      <c r="H43" s="100">
        <v>9</v>
      </c>
      <c r="I43" s="100">
        <v>9201.6</v>
      </c>
      <c r="J43" s="100">
        <v>16</v>
      </c>
      <c r="K43" s="100">
        <v>16358.4</v>
      </c>
      <c r="L43" s="100">
        <v>17</v>
      </c>
      <c r="M43" s="100">
        <v>17380.8</v>
      </c>
      <c r="N43" s="100">
        <v>11.755175192109006</v>
      </c>
      <c r="O43" s="100">
        <v>12018.491116412248</v>
      </c>
      <c r="P43" s="100">
        <v>11.38394517766991</v>
      </c>
      <c r="Q43" s="100">
        <v>11638.945549649716</v>
      </c>
      <c r="R43" s="100">
        <v>9</v>
      </c>
      <c r="S43" s="100">
        <v>9201.6</v>
      </c>
      <c r="T43" s="100">
        <v>9.3182487351388783</v>
      </c>
      <c r="U43" s="100">
        <v>9526.9775068059898</v>
      </c>
      <c r="V43" s="100">
        <v>15.560496107406191</v>
      </c>
      <c r="W43" s="100">
        <v>15909.05122021209</v>
      </c>
      <c r="X43" s="100">
        <v>16.54555323148211</v>
      </c>
      <c r="Y43" s="100">
        <v>16916.173623867307</v>
      </c>
      <c r="Z43" s="100">
        <v>14.493713659137548</v>
      </c>
      <c r="AA43" s="100">
        <v>14818.372845102229</v>
      </c>
      <c r="AB43" s="100">
        <v>13.549997722970925</v>
      </c>
      <c r="AC43" s="100">
        <v>13853.517671965474</v>
      </c>
      <c r="AD43" s="100">
        <v>9</v>
      </c>
      <c r="AE43" s="100">
        <v>9201.6</v>
      </c>
      <c r="AF43" s="100">
        <v>16.45318693790971</v>
      </c>
      <c r="AG43" s="100">
        <v>16821.738325318885</v>
      </c>
      <c r="AH43" s="100">
        <v>10.395760816676722</v>
      </c>
      <c r="AI43" s="100">
        <v>10628.625858970281</v>
      </c>
      <c r="AJ43" s="100">
        <v>15.526429841829183</v>
      </c>
      <c r="AK43" s="100">
        <v>15874.221870286156</v>
      </c>
      <c r="AL43" s="100">
        <v>12</v>
      </c>
      <c r="AM43" s="100">
        <v>12268.8</v>
      </c>
      <c r="AN43" s="100">
        <v>11.44300658514665</v>
      </c>
      <c r="AO43" s="100">
        <v>11699.329932653935</v>
      </c>
      <c r="AP43" s="100">
        <v>12</v>
      </c>
      <c r="AQ43" s="100">
        <v>12268.8</v>
      </c>
      <c r="AR43" s="100">
        <v>10</v>
      </c>
      <c r="AS43" s="100">
        <v>10224</v>
      </c>
      <c r="AT43" s="100">
        <v>11</v>
      </c>
      <c r="AU43" s="100">
        <v>11246.4</v>
      </c>
      <c r="AV43" s="100">
        <v>9.5545422479359257</v>
      </c>
      <c r="AW43" s="100">
        <v>9768.5639942896905</v>
      </c>
      <c r="AX43" s="100">
        <v>5.1957968474292011</v>
      </c>
      <c r="AY43" s="100">
        <v>5312.1826968116147</v>
      </c>
      <c r="AZ43" s="100">
        <v>3.6363224717357192</v>
      </c>
      <c r="BA43" s="100">
        <v>3717.7760951025994</v>
      </c>
      <c r="BB43" s="100">
        <v>4.8888065815360777</v>
      </c>
      <c r="BC43" s="100">
        <v>4998.3158489624857</v>
      </c>
      <c r="BD43" s="100">
        <v>4.6808029673444524</v>
      </c>
      <c r="BE43" s="100">
        <v>4785.652953812968</v>
      </c>
      <c r="BF43" s="100">
        <v>6.3488148667454141</v>
      </c>
      <c r="BG43" s="100">
        <v>6491.0283197605113</v>
      </c>
      <c r="BH43" s="100">
        <v>3.9137669683936664</v>
      </c>
      <c r="BI43" s="100">
        <v>4001.4353484856847</v>
      </c>
      <c r="BJ43" s="100">
        <v>4.4777339864832904</v>
      </c>
      <c r="BK43" s="100">
        <v>4578.0352277805159</v>
      </c>
      <c r="BL43" s="100">
        <v>3.2213795720030025</v>
      </c>
      <c r="BM43" s="100">
        <v>3293.5384744158696</v>
      </c>
      <c r="BN43" s="100">
        <v>3.139229739087209</v>
      </c>
      <c r="BO43" s="100">
        <v>3209.5484852427626</v>
      </c>
      <c r="BP43" s="100">
        <v>4.6595868854987623</v>
      </c>
      <c r="BQ43" s="100">
        <v>4763.9616317339342</v>
      </c>
      <c r="BR43" s="100">
        <v>4.1076677047673327</v>
      </c>
      <c r="BS43" s="100">
        <v>4199.6794613541206</v>
      </c>
      <c r="BT43" s="100">
        <v>3.1370860563483154</v>
      </c>
      <c r="BU43" s="100">
        <v>3207.3567840105175</v>
      </c>
      <c r="BV43" s="100">
        <v>4.3446285503265871</v>
      </c>
      <c r="BW43" s="100">
        <v>4441.9482298539024</v>
      </c>
      <c r="BX43" s="100">
        <v>2.7091198405583481</v>
      </c>
      <c r="BY43" s="100">
        <v>2769.8041249868552</v>
      </c>
      <c r="BZ43" s="100">
        <v>2.3884195399835795</v>
      </c>
      <c r="CA43" s="100">
        <v>2441.9201376792116</v>
      </c>
      <c r="CB43" s="100">
        <v>4.0900712888346016</v>
      </c>
      <c r="CC43" s="100">
        <v>4181.6888857044969</v>
      </c>
      <c r="CD43" s="100">
        <v>3.6758346095811376</v>
      </c>
      <c r="CE43" s="100">
        <v>3758.1733048357551</v>
      </c>
      <c r="CF43" s="100">
        <v>2.608136538870899</v>
      </c>
      <c r="CG43" s="100">
        <v>2666.5587973416073</v>
      </c>
      <c r="CH43" s="100">
        <v>2.1749939961286398</v>
      </c>
      <c r="CI43" s="100">
        <v>2223.7138616419211</v>
      </c>
      <c r="CJ43" s="100">
        <v>3.9917376762513199</v>
      </c>
      <c r="CK43" s="100">
        <v>4081.1526001993493</v>
      </c>
      <c r="CL43" s="100">
        <v>2.7382591337891822</v>
      </c>
      <c r="CM43" s="100">
        <v>2799.5961383860599</v>
      </c>
      <c r="CN43" s="100">
        <v>4.2905395244622015</v>
      </c>
      <c r="CO43" s="100">
        <v>4386.6476098101548</v>
      </c>
      <c r="CP43" s="100">
        <v>3.2676448981298054</v>
      </c>
      <c r="CQ43" s="100">
        <v>3340.8401438479132</v>
      </c>
      <c r="CR43" s="100">
        <v>5.084057227632476</v>
      </c>
      <c r="CS43" s="100">
        <v>5197.9401095314433</v>
      </c>
      <c r="CT43" s="100">
        <v>4.3228570705681451</v>
      </c>
      <c r="CU43" s="100">
        <v>4419.689068948871</v>
      </c>
    </row>
    <row r="44" spans="2:99">
      <c r="C44" s="99" t="s">
        <v>210</v>
      </c>
      <c r="D44" s="100">
        <v>12</v>
      </c>
      <c r="E44" s="100">
        <v>12268.8</v>
      </c>
      <c r="F44" s="100">
        <v>9</v>
      </c>
      <c r="G44" s="100">
        <v>9201.6</v>
      </c>
      <c r="H44" s="100">
        <v>11</v>
      </c>
      <c r="I44" s="100">
        <v>11246.4</v>
      </c>
      <c r="J44" s="100">
        <v>16</v>
      </c>
      <c r="K44" s="100">
        <v>16358.4</v>
      </c>
      <c r="L44" s="100">
        <v>15</v>
      </c>
      <c r="M44" s="100">
        <v>15336</v>
      </c>
      <c r="N44" s="100">
        <v>10.679657672898106</v>
      </c>
      <c r="O44" s="100">
        <v>10918.882004771023</v>
      </c>
      <c r="P44" s="100">
        <v>13.38394517766991</v>
      </c>
      <c r="Q44" s="100">
        <v>13683.745549649715</v>
      </c>
      <c r="R44" s="100">
        <v>8</v>
      </c>
      <c r="S44" s="100">
        <v>8179.2</v>
      </c>
      <c r="T44" s="100">
        <v>9.3182487351388783</v>
      </c>
      <c r="U44" s="100">
        <v>9526.9775068059898</v>
      </c>
      <c r="V44" s="100">
        <v>15.525465100693305</v>
      </c>
      <c r="W44" s="100">
        <v>15873.235518948835</v>
      </c>
      <c r="X44" s="100">
        <v>15.516839903509366</v>
      </c>
      <c r="Y44" s="100">
        <v>15864.417117347975</v>
      </c>
      <c r="Z44" s="100">
        <v>14.575999268993804</v>
      </c>
      <c r="AA44" s="100">
        <v>14902.501652619265</v>
      </c>
      <c r="AB44" s="100">
        <v>14.549997722970925</v>
      </c>
      <c r="AC44" s="100">
        <v>14875.917671965473</v>
      </c>
      <c r="AD44" s="100">
        <v>9</v>
      </c>
      <c r="AE44" s="100">
        <v>9201.6</v>
      </c>
      <c r="AF44" s="100">
        <v>16.483399400437026</v>
      </c>
      <c r="AG44" s="100">
        <v>16852.627547006814</v>
      </c>
      <c r="AH44" s="100">
        <v>10.365317676932358</v>
      </c>
      <c r="AI44" s="100">
        <v>10597.500792895642</v>
      </c>
      <c r="AJ44" s="100">
        <v>16.57428710017729</v>
      </c>
      <c r="AK44" s="100">
        <v>16945.551131221262</v>
      </c>
      <c r="AL44" s="100">
        <v>13</v>
      </c>
      <c r="AM44" s="100">
        <v>13291.199999999999</v>
      </c>
      <c r="AN44" s="100">
        <v>11.44300658514665</v>
      </c>
      <c r="AO44" s="100">
        <v>11699.329932653935</v>
      </c>
      <c r="AP44" s="100">
        <v>11</v>
      </c>
      <c r="AQ44" s="100">
        <v>11246.4</v>
      </c>
      <c r="AR44" s="100">
        <v>10.853275252793324</v>
      </c>
      <c r="AS44" s="100">
        <v>11096.388618455894</v>
      </c>
      <c r="AT44" s="100">
        <v>11</v>
      </c>
      <c r="AU44" s="100">
        <v>11246.4</v>
      </c>
      <c r="AV44" s="100">
        <v>9.4809603610508955</v>
      </c>
      <c r="AW44" s="100">
        <v>9693.3338731384356</v>
      </c>
      <c r="AX44" s="100">
        <v>5.1957968474292011</v>
      </c>
      <c r="AY44" s="100">
        <v>5312.1826968116147</v>
      </c>
      <c r="AZ44" s="100">
        <v>4.030238497184639</v>
      </c>
      <c r="BA44" s="100">
        <v>4120.5158395215749</v>
      </c>
      <c r="BB44" s="100">
        <v>5.1937519857813008</v>
      </c>
      <c r="BC44" s="100">
        <v>5310.0920302628019</v>
      </c>
      <c r="BD44" s="100">
        <v>4.354262122573946</v>
      </c>
      <c r="BE44" s="100">
        <v>4451.7975941196019</v>
      </c>
      <c r="BF44" s="100">
        <v>5.9616792014799298</v>
      </c>
      <c r="BG44" s="100">
        <v>6095.2208155930803</v>
      </c>
      <c r="BH44" s="100">
        <v>4.1955140281372891</v>
      </c>
      <c r="BI44" s="100">
        <v>4289.4935423675643</v>
      </c>
      <c r="BJ44" s="100">
        <v>4.7975721283749539</v>
      </c>
      <c r="BK44" s="100">
        <v>4905.0377440505526</v>
      </c>
      <c r="BL44" s="100">
        <v>3.2319679653565569</v>
      </c>
      <c r="BM44" s="100">
        <v>3304.3640477805438</v>
      </c>
      <c r="BN44" s="100">
        <v>3.4008322173444769</v>
      </c>
      <c r="BO44" s="100">
        <v>3477.010859012993</v>
      </c>
      <c r="BP44" s="100">
        <v>4.3909380611684892</v>
      </c>
      <c r="BQ44" s="100">
        <v>4489.2950737386636</v>
      </c>
      <c r="BR44" s="100">
        <v>3.8660401927221955</v>
      </c>
      <c r="BS44" s="100">
        <v>3952.6394930391725</v>
      </c>
      <c r="BT44" s="100">
        <v>3.127188867540847</v>
      </c>
      <c r="BU44" s="100">
        <v>3197.237898173762</v>
      </c>
      <c r="BV44" s="100">
        <v>3.8334957796999292</v>
      </c>
      <c r="BW44" s="100">
        <v>3919.3660851652076</v>
      </c>
      <c r="BX44" s="100">
        <v>2.9706025551144806</v>
      </c>
      <c r="BY44" s="100">
        <v>3037.1440523490451</v>
      </c>
      <c r="BZ44" s="100">
        <v>2.8226776381624119</v>
      </c>
      <c r="CA44" s="100">
        <v>2885.90561725725</v>
      </c>
      <c r="CB44" s="100">
        <v>3.5848341698025274</v>
      </c>
      <c r="CC44" s="100">
        <v>3665.1344552061041</v>
      </c>
      <c r="CD44" s="100">
        <v>3.6758346095811376</v>
      </c>
      <c r="CE44" s="100">
        <v>3758.1733048357551</v>
      </c>
      <c r="CF44" s="100">
        <v>2.5957758816935468</v>
      </c>
      <c r="CG44" s="100">
        <v>2653.9212614434823</v>
      </c>
      <c r="CH44" s="100">
        <v>2.3924933957415035</v>
      </c>
      <c r="CI44" s="100">
        <v>2446.0852478061133</v>
      </c>
      <c r="CJ44" s="100">
        <v>4.2070620842106461</v>
      </c>
      <c r="CK44" s="100">
        <v>4301.3002748969648</v>
      </c>
      <c r="CL44" s="100">
        <v>2.7382591337891822</v>
      </c>
      <c r="CM44" s="100">
        <v>2799.5961383860599</v>
      </c>
      <c r="CN44" s="100">
        <v>4.5455877191080551</v>
      </c>
      <c r="CO44" s="100">
        <v>4647.4088840160757</v>
      </c>
      <c r="CP44" s="100">
        <v>3.2584437466042626</v>
      </c>
      <c r="CQ44" s="100">
        <v>3331.4328865281982</v>
      </c>
      <c r="CR44" s="100">
        <v>4.4485500741784163</v>
      </c>
      <c r="CS44" s="100">
        <v>4548.1975958400126</v>
      </c>
      <c r="CT44" s="100">
        <v>3.7710382320088311</v>
      </c>
      <c r="CU44" s="100">
        <v>3855.509488405829</v>
      </c>
    </row>
    <row r="45" spans="2:99">
      <c r="C45" s="99" t="s">
        <v>211</v>
      </c>
      <c r="D45" s="100">
        <v>10</v>
      </c>
      <c r="E45" s="100">
        <v>12492</v>
      </c>
      <c r="F45" s="100">
        <v>9</v>
      </c>
      <c r="G45" s="100">
        <v>11242.800000000001</v>
      </c>
      <c r="H45" s="100">
        <v>10</v>
      </c>
      <c r="I45" s="100">
        <v>12492</v>
      </c>
      <c r="J45" s="100">
        <v>15</v>
      </c>
      <c r="K45" s="100">
        <v>18738</v>
      </c>
      <c r="L45" s="100">
        <v>17</v>
      </c>
      <c r="M45" s="100">
        <v>21236.400000000001</v>
      </c>
      <c r="N45" s="100">
        <v>10.717416432503555</v>
      </c>
      <c r="O45" s="100">
        <v>13388.196607483442</v>
      </c>
      <c r="P45" s="100">
        <v>11.418849284730809</v>
      </c>
      <c r="Q45" s="100">
        <v>14264.426526485728</v>
      </c>
      <c r="R45" s="100">
        <v>9</v>
      </c>
      <c r="S45" s="100">
        <v>11242.800000000001</v>
      </c>
      <c r="T45" s="100">
        <v>10.318248735138878</v>
      </c>
      <c r="U45" s="100">
        <v>12889.556319935487</v>
      </c>
      <c r="V45" s="100">
        <v>13.525465100693305</v>
      </c>
      <c r="W45" s="100">
        <v>16896.011003786076</v>
      </c>
      <c r="X45" s="100">
        <v>17.516839903509364</v>
      </c>
      <c r="Y45" s="100">
        <v>21882.0364074639</v>
      </c>
      <c r="Z45" s="100">
        <v>14.548570732375053</v>
      </c>
      <c r="AA45" s="100">
        <v>18174.074558882916</v>
      </c>
      <c r="AB45" s="100">
        <v>12.449998136976211</v>
      </c>
      <c r="AC45" s="100">
        <v>15552.537672710683</v>
      </c>
      <c r="AD45" s="100">
        <v>9</v>
      </c>
      <c r="AE45" s="100">
        <v>11242.800000000001</v>
      </c>
      <c r="AF45" s="100">
        <v>17.422974475382397</v>
      </c>
      <c r="AG45" s="100">
        <v>21764.779714647691</v>
      </c>
      <c r="AH45" s="100">
        <v>10.365317676932358</v>
      </c>
      <c r="AI45" s="100">
        <v>12948.354842023902</v>
      </c>
      <c r="AJ45" s="100">
        <v>14.574287100177289</v>
      </c>
      <c r="AK45" s="100">
        <v>18206.199445541468</v>
      </c>
      <c r="AL45" s="100">
        <v>12</v>
      </c>
      <c r="AM45" s="100">
        <v>14990.400000000001</v>
      </c>
      <c r="AN45" s="100">
        <v>12.408929155519985</v>
      </c>
      <c r="AO45" s="100">
        <v>15501.234301075567</v>
      </c>
      <c r="AP45" s="100">
        <v>12</v>
      </c>
      <c r="AQ45" s="100">
        <v>14990.400000000001</v>
      </c>
      <c r="AR45" s="100">
        <v>11.805871072082583</v>
      </c>
      <c r="AS45" s="100">
        <v>14747.894143245563</v>
      </c>
      <c r="AT45" s="100">
        <v>11</v>
      </c>
      <c r="AU45" s="100">
        <v>13741.2</v>
      </c>
      <c r="AV45" s="100">
        <v>8.730737186359379</v>
      </c>
      <c r="AW45" s="100">
        <v>10906.436893200136</v>
      </c>
      <c r="AX45" s="100">
        <v>5.5669251936741437</v>
      </c>
      <c r="AY45" s="100">
        <v>6954.2029519377402</v>
      </c>
      <c r="AZ45" s="100">
        <v>4.0172273196567181</v>
      </c>
      <c r="BA45" s="100">
        <v>5018.3203677151723</v>
      </c>
      <c r="BB45" s="100">
        <v>5.4986973900265257</v>
      </c>
      <c r="BC45" s="100">
        <v>6868.9727796211364</v>
      </c>
      <c r="BD45" s="100">
        <v>4.354262122573946</v>
      </c>
      <c r="BE45" s="100">
        <v>5439.3442435193738</v>
      </c>
      <c r="BF45" s="100">
        <v>5.5539243065480912</v>
      </c>
      <c r="BG45" s="100">
        <v>6937.9622437398757</v>
      </c>
      <c r="BH45" s="100">
        <v>3.9137669683936664</v>
      </c>
      <c r="BI45" s="100">
        <v>4889.0776969173685</v>
      </c>
      <c r="BJ45" s="100">
        <v>4.7975721283749539</v>
      </c>
      <c r="BK45" s="100">
        <v>5993.1271027659923</v>
      </c>
      <c r="BL45" s="100">
        <v>3.4529907404822962</v>
      </c>
      <c r="BM45" s="100">
        <v>4313.4760330104846</v>
      </c>
      <c r="BN45" s="100">
        <v>3.4008322173444769</v>
      </c>
      <c r="BO45" s="100">
        <v>4248.3196059067204</v>
      </c>
      <c r="BP45" s="100">
        <v>4.6485811384708775</v>
      </c>
      <c r="BQ45" s="100">
        <v>5807.0075581778201</v>
      </c>
      <c r="BR45" s="100">
        <v>4.3492952168124699</v>
      </c>
      <c r="BS45" s="100">
        <v>5433.139584842138</v>
      </c>
      <c r="BT45" s="100">
        <v>2.9158362491255692</v>
      </c>
      <c r="BU45" s="100">
        <v>3642.462642407661</v>
      </c>
      <c r="BV45" s="100">
        <v>4.600194935639915</v>
      </c>
      <c r="BW45" s="100">
        <v>5746.5635136013816</v>
      </c>
      <c r="BX45" s="100">
        <v>2.9601531788920363</v>
      </c>
      <c r="BY45" s="100">
        <v>3697.8233510719319</v>
      </c>
      <c r="BZ45" s="100">
        <v>2.6055485890729955</v>
      </c>
      <c r="CA45" s="100">
        <v>3254.8512974699861</v>
      </c>
      <c r="CB45" s="100">
        <v>3.8434745213908159</v>
      </c>
      <c r="CC45" s="100">
        <v>4801.2683721214071</v>
      </c>
      <c r="CD45" s="100">
        <v>3.9208902502198804</v>
      </c>
      <c r="CE45" s="100">
        <v>4897.976100574675</v>
      </c>
      <c r="CF45" s="100">
        <v>2.608136538870899</v>
      </c>
      <c r="CG45" s="100">
        <v>3258.0841643575272</v>
      </c>
      <c r="CH45" s="100">
        <v>2.1749939961286398</v>
      </c>
      <c r="CI45" s="100">
        <v>2717.0024999638968</v>
      </c>
      <c r="CJ45" s="100">
        <v>3.529035046693044</v>
      </c>
      <c r="CK45" s="100">
        <v>4408.4705803289507</v>
      </c>
      <c r="CL45" s="100">
        <v>2.7382591337891822</v>
      </c>
      <c r="CM45" s="100">
        <v>3420.6333099294466</v>
      </c>
      <c r="CN45" s="100">
        <v>3.7579679483710073</v>
      </c>
      <c r="CO45" s="100">
        <v>4694.4535611050624</v>
      </c>
      <c r="CP45" s="100">
        <v>3.2768460496553491</v>
      </c>
      <c r="CQ45" s="100">
        <v>4093.4360852294622</v>
      </c>
      <c r="CR45" s="100">
        <v>4.1307964974513869</v>
      </c>
      <c r="CS45" s="100">
        <v>5160.1909846162725</v>
      </c>
      <c r="CT45" s="100">
        <v>3.4951288127291749</v>
      </c>
      <c r="CU45" s="100">
        <v>4366.1149128612851</v>
      </c>
    </row>
    <row r="46" spans="2:99">
      <c r="C46" s="99" t="s">
        <v>212</v>
      </c>
      <c r="D46" s="100">
        <v>10</v>
      </c>
      <c r="E46" s="100">
        <v>12120</v>
      </c>
      <c r="F46" s="100">
        <v>9</v>
      </c>
      <c r="G46" s="100">
        <v>10908</v>
      </c>
      <c r="H46" s="100">
        <v>10</v>
      </c>
      <c r="I46" s="100">
        <v>12120</v>
      </c>
      <c r="J46" s="100">
        <v>15</v>
      </c>
      <c r="K46" s="100">
        <v>18180</v>
      </c>
      <c r="L46" s="100">
        <v>15</v>
      </c>
      <c r="M46" s="100">
        <v>18180</v>
      </c>
      <c r="N46" s="100">
        <v>10.679657672898106</v>
      </c>
      <c r="O46" s="100">
        <v>12943.745099552505</v>
      </c>
      <c r="P46" s="100">
        <v>12.418849284730809</v>
      </c>
      <c r="Q46" s="100">
        <v>15051.64533309374</v>
      </c>
      <c r="R46" s="100">
        <v>8</v>
      </c>
      <c r="S46" s="100">
        <v>9696</v>
      </c>
      <c r="T46" s="100">
        <v>11.318248735138878</v>
      </c>
      <c r="U46" s="100">
        <v>13717.717466988321</v>
      </c>
      <c r="V46" s="100">
        <v>14.525465100693305</v>
      </c>
      <c r="W46" s="100">
        <v>17604.863702040286</v>
      </c>
      <c r="X46" s="100">
        <v>15.488126575536624</v>
      </c>
      <c r="Y46" s="100">
        <v>18771.609409550387</v>
      </c>
      <c r="Z46" s="100">
        <v>15.466285122518794</v>
      </c>
      <c r="AA46" s="100">
        <v>18745.137568492777</v>
      </c>
      <c r="AB46" s="100">
        <v>12.499997929973569</v>
      </c>
      <c r="AC46" s="100">
        <v>15149.997491127966</v>
      </c>
      <c r="AD46" s="100">
        <v>9</v>
      </c>
      <c r="AE46" s="100">
        <v>10908</v>
      </c>
      <c r="AF46" s="100">
        <v>17.45318693790971</v>
      </c>
      <c r="AG46" s="100">
        <v>21153.26256874657</v>
      </c>
      <c r="AH46" s="100">
        <v>11.365317676932358</v>
      </c>
      <c r="AI46" s="100">
        <v>13774.765024442018</v>
      </c>
      <c r="AJ46" s="100">
        <v>14.574287100177289</v>
      </c>
      <c r="AK46" s="100">
        <v>17664.035965414874</v>
      </c>
      <c r="AL46" s="100">
        <v>13</v>
      </c>
      <c r="AM46" s="100">
        <v>15756</v>
      </c>
      <c r="AN46" s="100">
        <v>13.408929155519985</v>
      </c>
      <c r="AO46" s="100">
        <v>16251.622136490221</v>
      </c>
      <c r="AP46" s="100">
        <v>12</v>
      </c>
      <c r="AQ46" s="100">
        <v>14544</v>
      </c>
      <c r="AR46" s="100">
        <v>10.853275252793324</v>
      </c>
      <c r="AS46" s="100">
        <v>13154.169606385509</v>
      </c>
      <c r="AT46" s="100">
        <v>12</v>
      </c>
      <c r="AU46" s="100">
        <v>14544</v>
      </c>
      <c r="AV46" s="100">
        <v>9.5177513044934106</v>
      </c>
      <c r="AW46" s="100">
        <v>11535.514581046014</v>
      </c>
      <c r="AX46" s="100">
        <v>5.1957968474292011</v>
      </c>
      <c r="AY46" s="100">
        <v>6297.3057790841922</v>
      </c>
      <c r="AZ46" s="100">
        <v>4.030238497184639</v>
      </c>
      <c r="BA46" s="100">
        <v>4884.6490585877827</v>
      </c>
      <c r="BB46" s="100">
        <v>4.8984866951485717</v>
      </c>
      <c r="BC46" s="100">
        <v>5936.9658745200686</v>
      </c>
      <c r="BD46" s="100">
        <v>4.6907330710314863</v>
      </c>
      <c r="BE46" s="100">
        <v>5685.168482090161</v>
      </c>
      <c r="BF46" s="100">
        <v>5.9513695866467531</v>
      </c>
      <c r="BG46" s="100">
        <v>7213.059939015865</v>
      </c>
      <c r="BH46" s="100">
        <v>3.8849668466925751</v>
      </c>
      <c r="BI46" s="100">
        <v>4708.5798181914006</v>
      </c>
      <c r="BJ46" s="100">
        <v>4.7975721283749539</v>
      </c>
      <c r="BK46" s="100">
        <v>5814.6574195904441</v>
      </c>
      <c r="BL46" s="100">
        <v>3.2107911786494472</v>
      </c>
      <c r="BM46" s="100">
        <v>3891.47890852313</v>
      </c>
      <c r="BN46" s="100">
        <v>3.139229739087209</v>
      </c>
      <c r="BO46" s="100">
        <v>3804.7464437736971</v>
      </c>
      <c r="BP46" s="100">
        <v>4.3909380611684892</v>
      </c>
      <c r="BQ46" s="100">
        <v>5321.8169301362086</v>
      </c>
      <c r="BR46" s="100">
        <v>3.6244126806770582</v>
      </c>
      <c r="BS46" s="100">
        <v>4392.7881689805945</v>
      </c>
      <c r="BT46" s="100">
        <v>2.9455278155479734</v>
      </c>
      <c r="BU46" s="100">
        <v>3569.9797124441438</v>
      </c>
      <c r="BV46" s="100">
        <v>4.600194935639915</v>
      </c>
      <c r="BW46" s="100">
        <v>5575.4362619955773</v>
      </c>
      <c r="BX46" s="100">
        <v>2.7404679692256804</v>
      </c>
      <c r="BY46" s="100">
        <v>3321.4471787015245</v>
      </c>
      <c r="BZ46" s="100">
        <v>2.6055485890729955</v>
      </c>
      <c r="CA46" s="100">
        <v>3157.9248899564705</v>
      </c>
      <c r="CB46" s="100">
        <v>3.8434745213908159</v>
      </c>
      <c r="CC46" s="100">
        <v>4658.2911199256687</v>
      </c>
      <c r="CD46" s="100">
        <v>3.6758346095811376</v>
      </c>
      <c r="CE46" s="100">
        <v>4455.1115468123389</v>
      </c>
      <c r="CF46" s="100">
        <v>2.5957758816935468</v>
      </c>
      <c r="CG46" s="100">
        <v>3146.0803686125787</v>
      </c>
      <c r="CH46" s="100">
        <v>2.1749939961286398</v>
      </c>
      <c r="CI46" s="100">
        <v>2636.0927233079115</v>
      </c>
      <c r="CJ46" s="100">
        <v>4.1963774796641058</v>
      </c>
      <c r="CK46" s="100">
        <v>5086.0095053528967</v>
      </c>
      <c r="CL46" s="100">
        <v>3.0805415255128303</v>
      </c>
      <c r="CM46" s="100">
        <v>3733.6163289215506</v>
      </c>
      <c r="CN46" s="100">
        <v>4.0279996008831862</v>
      </c>
      <c r="CO46" s="100">
        <v>4881.9355162704214</v>
      </c>
      <c r="CP46" s="100">
        <v>3.2584437466042626</v>
      </c>
      <c r="CQ46" s="100">
        <v>3949.2338208843662</v>
      </c>
      <c r="CR46" s="100">
        <v>4.4485500741784163</v>
      </c>
      <c r="CS46" s="100">
        <v>5391.6426899042408</v>
      </c>
      <c r="CT46" s="100">
        <v>3.7833192841003846</v>
      </c>
      <c r="CU46" s="100">
        <v>4585.3829723296658</v>
      </c>
    </row>
    <row r="47" spans="2:99">
      <c r="C47" s="99" t="s">
        <v>213</v>
      </c>
      <c r="D47" s="100">
        <v>10</v>
      </c>
      <c r="E47" s="100">
        <v>15276</v>
      </c>
      <c r="F47" s="100">
        <v>8</v>
      </c>
      <c r="G47" s="100">
        <v>12220.8</v>
      </c>
      <c r="H47" s="100">
        <v>11</v>
      </c>
      <c r="I47" s="100">
        <v>16803.599999999999</v>
      </c>
      <c r="J47" s="100">
        <v>15</v>
      </c>
      <c r="K47" s="100">
        <v>22914</v>
      </c>
      <c r="L47" s="100">
        <v>15</v>
      </c>
      <c r="M47" s="100">
        <v>22914</v>
      </c>
      <c r="N47" s="100">
        <v>10.604140153687204</v>
      </c>
      <c r="O47" s="100">
        <v>16198.884498772573</v>
      </c>
      <c r="P47" s="100">
        <v>11.349041070609008</v>
      </c>
      <c r="Q47" s="100">
        <v>17336.79513946232</v>
      </c>
      <c r="R47" s="100">
        <v>9</v>
      </c>
      <c r="S47" s="100">
        <v>13748.4</v>
      </c>
      <c r="T47" s="100">
        <v>9.3182487351388783</v>
      </c>
      <c r="U47" s="100">
        <v>14234.556767798149</v>
      </c>
      <c r="V47" s="100">
        <v>13.525465100693305</v>
      </c>
      <c r="W47" s="100">
        <v>20661.500487819092</v>
      </c>
      <c r="X47" s="100">
        <v>17.574266559454852</v>
      </c>
      <c r="Y47" s="100">
        <v>26846.449596223229</v>
      </c>
      <c r="Z47" s="100">
        <v>15.493713659137548</v>
      </c>
      <c r="AA47" s="100">
        <v>23668.196985698516</v>
      </c>
      <c r="AB47" s="100">
        <v>14.499997929973569</v>
      </c>
      <c r="AC47" s="100">
        <v>22150.196837827621</v>
      </c>
      <c r="AD47" s="100">
        <v>8</v>
      </c>
      <c r="AE47" s="100">
        <v>12220.8</v>
      </c>
      <c r="AF47" s="100">
        <v>16.392762012855083</v>
      </c>
      <c r="AG47" s="100">
        <v>25041.583250837422</v>
      </c>
      <c r="AH47" s="100">
        <v>10.365317676932358</v>
      </c>
      <c r="AI47" s="100">
        <v>15834.059283281869</v>
      </c>
      <c r="AJ47" s="100">
        <v>13.526429841829183</v>
      </c>
      <c r="AK47" s="100">
        <v>20662.974226378257</v>
      </c>
      <c r="AL47" s="100">
        <v>12</v>
      </c>
      <c r="AM47" s="100">
        <v>18331.199999999997</v>
      </c>
      <c r="AN47" s="100">
        <v>11.37485172589332</v>
      </c>
      <c r="AO47" s="100">
        <v>17376.223496474635</v>
      </c>
      <c r="AP47" s="100">
        <v>12</v>
      </c>
      <c r="AQ47" s="100">
        <v>18331.199999999997</v>
      </c>
      <c r="AR47" s="100">
        <v>10.805871072082583</v>
      </c>
      <c r="AS47" s="100">
        <v>16507.048649713353</v>
      </c>
      <c r="AT47" s="100">
        <v>11</v>
      </c>
      <c r="AU47" s="100">
        <v>16803.599999999999</v>
      </c>
      <c r="AV47" s="100">
        <v>7.9805140116678626</v>
      </c>
      <c r="AW47" s="100">
        <v>12191.033204223826</v>
      </c>
      <c r="AX47" s="100">
        <v>4.4535401549393159</v>
      </c>
      <c r="AY47" s="100">
        <v>6803.2279406852986</v>
      </c>
      <c r="AZ47" s="100">
        <v>3.6233112942077983</v>
      </c>
      <c r="BA47" s="100">
        <v>5534.9703330318325</v>
      </c>
      <c r="BB47" s="100">
        <v>5.2034320993937966</v>
      </c>
      <c r="BC47" s="100">
        <v>7948.7628750339636</v>
      </c>
      <c r="BD47" s="100">
        <v>4.354262122573946</v>
      </c>
      <c r="BE47" s="100">
        <v>6651.5708184439591</v>
      </c>
      <c r="BF47" s="100">
        <v>5.5436146917149127</v>
      </c>
      <c r="BG47" s="100">
        <v>8468.4258030636993</v>
      </c>
      <c r="BH47" s="100">
        <v>3.8849668466925751</v>
      </c>
      <c r="BI47" s="100">
        <v>5934.6753550075773</v>
      </c>
      <c r="BJ47" s="100">
        <v>4.1578958445916268</v>
      </c>
      <c r="BK47" s="100">
        <v>6351.6016921981691</v>
      </c>
      <c r="BL47" s="100">
        <v>3.2107911786494472</v>
      </c>
      <c r="BM47" s="100">
        <v>4904.804604504895</v>
      </c>
      <c r="BN47" s="100">
        <v>3.4008322173444769</v>
      </c>
      <c r="BO47" s="100">
        <v>5195.1112952154226</v>
      </c>
      <c r="BP47" s="100">
        <v>4.1443007308939857</v>
      </c>
      <c r="BQ47" s="100">
        <v>6330.8337965136525</v>
      </c>
      <c r="BR47" s="100">
        <v>3.6244126806770582</v>
      </c>
      <c r="BS47" s="100">
        <v>5536.6528110022737</v>
      </c>
      <c r="BT47" s="100">
        <v>3.127188867540847</v>
      </c>
      <c r="BU47" s="100">
        <v>4777.0937140553979</v>
      </c>
      <c r="BV47" s="100">
        <v>4.0890621650132584</v>
      </c>
      <c r="BW47" s="100">
        <v>6246.4513632742528</v>
      </c>
      <c r="BX47" s="100">
        <v>2.949703802669593</v>
      </c>
      <c r="BY47" s="100">
        <v>4505.96752895807</v>
      </c>
      <c r="BZ47" s="100">
        <v>2.6055485890729955</v>
      </c>
      <c r="CA47" s="100">
        <v>3980.2360246679077</v>
      </c>
      <c r="CB47" s="100">
        <v>3.5968777539470302</v>
      </c>
      <c r="CC47" s="100">
        <v>5494.5904569294835</v>
      </c>
      <c r="CD47" s="100">
        <v>4.1659458908586231</v>
      </c>
      <c r="CE47" s="100">
        <v>6363.8989428756322</v>
      </c>
      <c r="CF47" s="100">
        <v>2.5957758816935468</v>
      </c>
      <c r="CG47" s="100">
        <v>3965.3072368750618</v>
      </c>
      <c r="CH47" s="100">
        <v>2.1749939961286398</v>
      </c>
      <c r="CI47" s="100">
        <v>3322.5208284861101</v>
      </c>
      <c r="CJ47" s="100">
        <v>3.5397196512395848</v>
      </c>
      <c r="CK47" s="100">
        <v>5407.2757392335898</v>
      </c>
      <c r="CL47" s="100">
        <v>3.0805415255128303</v>
      </c>
      <c r="CM47" s="100">
        <v>4705.8352343733995</v>
      </c>
      <c r="CN47" s="100">
        <v>4.5530794480412169</v>
      </c>
      <c r="CO47" s="100">
        <v>6955.2841648277627</v>
      </c>
      <c r="CP47" s="100">
        <v>2.9528419053000312</v>
      </c>
      <c r="CQ47" s="100">
        <v>4510.7612945363271</v>
      </c>
      <c r="CR47" s="100">
        <v>4.7663036509054457</v>
      </c>
      <c r="CS47" s="100">
        <v>7281.0054571231585</v>
      </c>
      <c r="CT47" s="100">
        <v>3.746476127825725</v>
      </c>
      <c r="CU47" s="100">
        <v>5723.1169328665774</v>
      </c>
    </row>
    <row r="48" spans="2:99">
      <c r="C48" s="99" t="s">
        <v>214</v>
      </c>
      <c r="D48" s="100">
        <v>12</v>
      </c>
      <c r="E48" s="100">
        <v>10411.200000000001</v>
      </c>
      <c r="F48" s="100">
        <v>9</v>
      </c>
      <c r="G48" s="100">
        <v>7808.4000000000005</v>
      </c>
      <c r="H48" s="100">
        <v>10</v>
      </c>
      <c r="I48" s="100">
        <v>8676</v>
      </c>
      <c r="J48" s="100">
        <v>14</v>
      </c>
      <c r="K48" s="100">
        <v>12146.4</v>
      </c>
      <c r="L48" s="100">
        <v>17</v>
      </c>
      <c r="M48" s="100">
        <v>14749.2</v>
      </c>
      <c r="N48" s="100">
        <v>12.717416432503555</v>
      </c>
      <c r="O48" s="100">
        <v>11033.630496840084</v>
      </c>
      <c r="P48" s="100">
        <v>13.349041070609008</v>
      </c>
      <c r="Q48" s="100">
        <v>11581.628032860375</v>
      </c>
      <c r="R48" s="100">
        <v>10</v>
      </c>
      <c r="S48" s="100">
        <v>8676</v>
      </c>
      <c r="T48" s="100">
        <v>10.286423861624989</v>
      </c>
      <c r="U48" s="100">
        <v>8924.5013423458404</v>
      </c>
      <c r="V48" s="100">
        <v>15.490434093980419</v>
      </c>
      <c r="W48" s="100">
        <v>13439.500619937411</v>
      </c>
      <c r="X48" s="100">
        <v>16.516839903509364</v>
      </c>
      <c r="Y48" s="100">
        <v>14330.010300284725</v>
      </c>
      <c r="Z48" s="100">
        <v>14.493713659137548</v>
      </c>
      <c r="AA48" s="100">
        <v>12574.745970667736</v>
      </c>
      <c r="AB48" s="100">
        <v>14.499997929973569</v>
      </c>
      <c r="AC48" s="100">
        <v>12580.198204045069</v>
      </c>
      <c r="AD48" s="100">
        <v>10</v>
      </c>
      <c r="AE48" s="100">
        <v>8676</v>
      </c>
      <c r="AF48" s="100">
        <v>18.45318693790971</v>
      </c>
      <c r="AG48" s="100">
        <v>16009.984987330465</v>
      </c>
      <c r="AH48" s="100">
        <v>10.395760816676722</v>
      </c>
      <c r="AI48" s="100">
        <v>9019.3620845487239</v>
      </c>
      <c r="AJ48" s="100">
        <v>14.526429841829183</v>
      </c>
      <c r="AK48" s="100">
        <v>12603.130530770999</v>
      </c>
      <c r="AL48" s="100">
        <v>13</v>
      </c>
      <c r="AM48" s="100">
        <v>11278.800000000001</v>
      </c>
      <c r="AN48" s="100">
        <v>12.408929155519985</v>
      </c>
      <c r="AO48" s="100">
        <v>10765.98693532914</v>
      </c>
      <c r="AP48" s="100">
        <v>12</v>
      </c>
      <c r="AQ48" s="100">
        <v>10411.200000000001</v>
      </c>
      <c r="AR48" s="100">
        <v>10.805871072082583</v>
      </c>
      <c r="AS48" s="100">
        <v>9375.1737421388498</v>
      </c>
      <c r="AT48" s="100">
        <v>10</v>
      </c>
      <c r="AU48" s="100">
        <v>8676</v>
      </c>
      <c r="AV48" s="100">
        <v>10.267974479184927</v>
      </c>
      <c r="AW48" s="100">
        <v>8908.4946581408421</v>
      </c>
      <c r="AX48" s="100">
        <v>4.8246685011842585</v>
      </c>
      <c r="AY48" s="100">
        <v>4185.8823916274632</v>
      </c>
      <c r="AZ48" s="100">
        <v>4.0042161421287972</v>
      </c>
      <c r="BA48" s="100">
        <v>3474.0579249109446</v>
      </c>
      <c r="BB48" s="100">
        <v>5.7842825670467599</v>
      </c>
      <c r="BC48" s="100">
        <v>5018.4435551697688</v>
      </c>
      <c r="BD48" s="100">
        <v>4.6907330710314863</v>
      </c>
      <c r="BE48" s="100">
        <v>4069.6800124269175</v>
      </c>
      <c r="BF48" s="100">
        <v>5.9410599718135755</v>
      </c>
      <c r="BG48" s="100">
        <v>5154.4636315454582</v>
      </c>
      <c r="BH48" s="100">
        <v>4.2243141498383805</v>
      </c>
      <c r="BI48" s="100">
        <v>3665.0149563997788</v>
      </c>
      <c r="BJ48" s="100">
        <v>4.7975721283749539</v>
      </c>
      <c r="BK48" s="100">
        <v>4162.37357857811</v>
      </c>
      <c r="BL48" s="100">
        <v>3.2319679653565569</v>
      </c>
      <c r="BM48" s="100">
        <v>2804.0554067433491</v>
      </c>
      <c r="BN48" s="100">
        <v>3.4008322173444769</v>
      </c>
      <c r="BO48" s="100">
        <v>2950.5620317680682</v>
      </c>
      <c r="BP48" s="100">
        <v>4.3909380611684892</v>
      </c>
      <c r="BQ48" s="100">
        <v>3809.5778618697814</v>
      </c>
      <c r="BR48" s="100">
        <v>4.1076677047673327</v>
      </c>
      <c r="BS48" s="100">
        <v>3563.8125006561381</v>
      </c>
      <c r="BT48" s="100">
        <v>2.9257334379330371</v>
      </c>
      <c r="BU48" s="100">
        <v>2538.3663307507031</v>
      </c>
      <c r="BV48" s="100">
        <v>4.3446285503265871</v>
      </c>
      <c r="BW48" s="100">
        <v>3769.399730263347</v>
      </c>
      <c r="BX48" s="100">
        <v>2.9706025551144806</v>
      </c>
      <c r="BY48" s="100">
        <v>2577.2947768173235</v>
      </c>
      <c r="BZ48" s="100">
        <v>2.8226776381624119</v>
      </c>
      <c r="CA48" s="100">
        <v>2448.9551188697087</v>
      </c>
      <c r="CB48" s="100">
        <v>4.0900712888346016</v>
      </c>
      <c r="CC48" s="100">
        <v>3548.5458501929006</v>
      </c>
      <c r="CD48" s="100">
        <v>3.6758346095811376</v>
      </c>
      <c r="CE48" s="100">
        <v>3189.154107272595</v>
      </c>
      <c r="CF48" s="100">
        <v>2.608136538870899</v>
      </c>
      <c r="CG48" s="100">
        <v>2262.8192611243921</v>
      </c>
      <c r="CH48" s="100">
        <v>2.3924933957415035</v>
      </c>
      <c r="CI48" s="100">
        <v>2075.7272701453285</v>
      </c>
      <c r="CJ48" s="100">
        <v>4.0024222807978616</v>
      </c>
      <c r="CK48" s="100">
        <v>3472.501570820225</v>
      </c>
      <c r="CL48" s="100">
        <v>3.0805415255128303</v>
      </c>
      <c r="CM48" s="100">
        <v>2672.6778275349316</v>
      </c>
      <c r="CN48" s="100">
        <v>4.5455877191080551</v>
      </c>
      <c r="CO48" s="100">
        <v>3943.7519050981487</v>
      </c>
      <c r="CP48" s="100">
        <v>2.9436407537744884</v>
      </c>
      <c r="CQ48" s="100">
        <v>2553.9027179747463</v>
      </c>
      <c r="CR48" s="100">
        <v>4.4485500741784163</v>
      </c>
      <c r="CS48" s="100">
        <v>3859.5620443571943</v>
      </c>
      <c r="CT48" s="100">
        <v>4.2982949663850389</v>
      </c>
      <c r="CU48" s="100">
        <v>3729.2007128356599</v>
      </c>
    </row>
    <row r="49" spans="2:99">
      <c r="B49" s="99" t="s">
        <v>129</v>
      </c>
      <c r="C49" s="99" t="s">
        <v>215</v>
      </c>
      <c r="D49" s="100">
        <v>10.443449647665549</v>
      </c>
      <c r="E49" s="100">
        <v>10288.886592880099</v>
      </c>
      <c r="F49" s="100">
        <v>9</v>
      </c>
      <c r="G49" s="100">
        <v>8866.7999999999993</v>
      </c>
      <c r="H49" s="100">
        <v>12</v>
      </c>
      <c r="I49" s="100">
        <v>11822.4</v>
      </c>
      <c r="J49" s="100">
        <v>7</v>
      </c>
      <c r="K49" s="100">
        <v>6896.4</v>
      </c>
      <c r="L49" s="100">
        <v>6</v>
      </c>
      <c r="M49" s="100">
        <v>5911.2</v>
      </c>
      <c r="N49" s="100">
        <v>7</v>
      </c>
      <c r="O49" s="100">
        <v>6896.4</v>
      </c>
      <c r="P49" s="100">
        <v>8</v>
      </c>
      <c r="Q49" s="100">
        <v>7881.5999999999995</v>
      </c>
      <c r="R49" s="100">
        <v>6</v>
      </c>
      <c r="S49" s="100">
        <v>5911.2</v>
      </c>
      <c r="T49" s="100">
        <v>7</v>
      </c>
      <c r="U49" s="100">
        <v>6896.4</v>
      </c>
      <c r="V49" s="100">
        <v>12</v>
      </c>
      <c r="W49" s="100">
        <v>11822.4</v>
      </c>
      <c r="X49" s="100">
        <v>7</v>
      </c>
      <c r="Y49" s="100">
        <v>6896.4</v>
      </c>
      <c r="Z49" s="100">
        <v>9</v>
      </c>
      <c r="AA49" s="100">
        <v>8866.7999999999993</v>
      </c>
      <c r="AB49" s="100">
        <v>9</v>
      </c>
      <c r="AC49" s="100">
        <v>8866.7999999999993</v>
      </c>
      <c r="AD49" s="100">
        <v>10</v>
      </c>
      <c r="AE49" s="100">
        <v>9852</v>
      </c>
      <c r="AF49" s="100">
        <v>11</v>
      </c>
      <c r="AG49" s="100">
        <v>10837.199999999999</v>
      </c>
      <c r="AH49" s="100">
        <v>10</v>
      </c>
      <c r="AI49" s="100">
        <v>9852</v>
      </c>
      <c r="AJ49" s="100">
        <v>9</v>
      </c>
      <c r="AK49" s="100">
        <v>8866.7999999999993</v>
      </c>
      <c r="AL49" s="100">
        <v>8</v>
      </c>
      <c r="AM49" s="100">
        <v>7881.5999999999995</v>
      </c>
      <c r="AN49" s="100">
        <v>8</v>
      </c>
      <c r="AO49" s="100">
        <v>7881.5999999999995</v>
      </c>
      <c r="AP49" s="100">
        <v>10</v>
      </c>
      <c r="AQ49" s="100">
        <v>9852</v>
      </c>
      <c r="AR49" s="100">
        <v>8</v>
      </c>
      <c r="AS49" s="100">
        <v>7881.5999999999995</v>
      </c>
      <c r="AT49" s="100">
        <v>7</v>
      </c>
      <c r="AU49" s="100">
        <v>6896.4</v>
      </c>
      <c r="AV49" s="100">
        <v>10</v>
      </c>
      <c r="AW49" s="100">
        <v>9852</v>
      </c>
      <c r="AX49" s="100">
        <v>7</v>
      </c>
      <c r="AY49" s="100">
        <v>6896.4</v>
      </c>
      <c r="AZ49" s="100">
        <v>10</v>
      </c>
      <c r="BA49" s="100">
        <v>9852</v>
      </c>
      <c r="BB49" s="100">
        <v>11</v>
      </c>
      <c r="BC49" s="100">
        <v>10837.199999999999</v>
      </c>
      <c r="BD49" s="100">
        <v>11</v>
      </c>
      <c r="BE49" s="100">
        <v>10837.199999999999</v>
      </c>
      <c r="BF49" s="100">
        <v>10</v>
      </c>
      <c r="BG49" s="100">
        <v>9852</v>
      </c>
      <c r="BH49" s="100">
        <v>10</v>
      </c>
      <c r="BI49" s="100">
        <v>9852</v>
      </c>
      <c r="BJ49" s="100">
        <v>11</v>
      </c>
      <c r="BK49" s="100">
        <v>10837.199999999999</v>
      </c>
      <c r="BL49" s="100">
        <v>8</v>
      </c>
      <c r="BM49" s="100">
        <v>7881.5999999999995</v>
      </c>
      <c r="BN49" s="100">
        <v>10</v>
      </c>
      <c r="BO49" s="100">
        <v>9852</v>
      </c>
      <c r="BP49" s="100">
        <v>8</v>
      </c>
      <c r="BQ49" s="100">
        <v>7881.5999999999995</v>
      </c>
      <c r="BR49" s="100">
        <v>12</v>
      </c>
      <c r="BS49" s="100">
        <v>11822.4</v>
      </c>
      <c r="BT49" s="100">
        <v>11</v>
      </c>
      <c r="BU49" s="100">
        <v>10837.199999999999</v>
      </c>
      <c r="BV49" s="100">
        <v>11</v>
      </c>
      <c r="BW49" s="100">
        <v>10837.199999999999</v>
      </c>
      <c r="BX49" s="100">
        <v>7</v>
      </c>
      <c r="BY49" s="100">
        <v>6896.4</v>
      </c>
      <c r="BZ49" s="100">
        <v>9</v>
      </c>
      <c r="CA49" s="100">
        <v>8866.7999999999993</v>
      </c>
      <c r="CB49" s="100">
        <v>11</v>
      </c>
      <c r="CC49" s="100">
        <v>10837.199999999999</v>
      </c>
      <c r="CD49" s="100">
        <v>12</v>
      </c>
      <c r="CE49" s="100">
        <v>11822.4</v>
      </c>
      <c r="CF49" s="100">
        <v>7</v>
      </c>
      <c r="CG49" s="100">
        <v>6896.4</v>
      </c>
      <c r="CH49" s="100">
        <v>11</v>
      </c>
      <c r="CI49" s="100">
        <v>10837.199999999999</v>
      </c>
      <c r="CJ49" s="100">
        <v>12</v>
      </c>
      <c r="CK49" s="100">
        <v>11822.4</v>
      </c>
      <c r="CL49" s="100">
        <v>7</v>
      </c>
      <c r="CM49" s="100">
        <v>6896.4</v>
      </c>
      <c r="CN49" s="100">
        <v>9</v>
      </c>
      <c r="CO49" s="100">
        <v>8866.7999999999993</v>
      </c>
      <c r="CP49" s="100">
        <v>6</v>
      </c>
      <c r="CQ49" s="100">
        <v>5911.2</v>
      </c>
      <c r="CR49" s="100">
        <v>7</v>
      </c>
      <c r="CS49" s="100">
        <v>6896.4</v>
      </c>
      <c r="CT49" s="100">
        <v>12</v>
      </c>
      <c r="CU49" s="100">
        <v>11822.4</v>
      </c>
    </row>
    <row r="50" spans="2:99">
      <c r="C50" s="99" t="s">
        <v>216</v>
      </c>
      <c r="D50" s="100">
        <v>13</v>
      </c>
      <c r="E50" s="100">
        <v>3666</v>
      </c>
      <c r="F50" s="100">
        <v>10</v>
      </c>
      <c r="G50" s="100">
        <v>2820</v>
      </c>
      <c r="H50" s="100">
        <v>13</v>
      </c>
      <c r="I50" s="100">
        <v>3666</v>
      </c>
      <c r="J50" s="100">
        <v>7</v>
      </c>
      <c r="K50" s="100">
        <v>1974</v>
      </c>
      <c r="L50" s="100">
        <v>6</v>
      </c>
      <c r="M50" s="100">
        <v>1692</v>
      </c>
      <c r="N50" s="100">
        <v>8.490863874870854</v>
      </c>
      <c r="O50" s="100">
        <v>2394.423612713581</v>
      </c>
      <c r="P50" s="100">
        <v>8.4188492847308094</v>
      </c>
      <c r="Q50" s="100">
        <v>2374.1154982940884</v>
      </c>
      <c r="R50" s="100">
        <v>8</v>
      </c>
      <c r="S50" s="100">
        <v>2256</v>
      </c>
      <c r="T50" s="100">
        <v>8.3182487351388783</v>
      </c>
      <c r="U50" s="100">
        <v>2345.7461433091635</v>
      </c>
      <c r="V50" s="100">
        <v>12.280248053703096</v>
      </c>
      <c r="W50" s="100">
        <v>3463.0299511442731</v>
      </c>
      <c r="X50" s="100">
        <v>8.2297066237819401</v>
      </c>
      <c r="Y50" s="100">
        <v>2320.7772679065069</v>
      </c>
      <c r="Z50" s="100">
        <v>10.329142439425032</v>
      </c>
      <c r="AA50" s="100">
        <v>2912.8181679178592</v>
      </c>
      <c r="AB50" s="100">
        <v>10.349998550981498</v>
      </c>
      <c r="AC50" s="100">
        <v>2918.6995913767823</v>
      </c>
      <c r="AD50" s="100">
        <v>10</v>
      </c>
      <c r="AE50" s="100">
        <v>2820</v>
      </c>
      <c r="AF50" s="100">
        <v>11.302124625273141</v>
      </c>
      <c r="AG50" s="100">
        <v>3187.1991443270258</v>
      </c>
      <c r="AH50" s="100">
        <v>10.395760816676722</v>
      </c>
      <c r="AI50" s="100">
        <v>2931.6045503028354</v>
      </c>
      <c r="AJ50" s="100">
        <v>10.622144358525397</v>
      </c>
      <c r="AK50" s="100">
        <v>2995.444709104162</v>
      </c>
      <c r="AL50" s="100">
        <v>9</v>
      </c>
      <c r="AM50" s="100">
        <v>2538</v>
      </c>
      <c r="AN50" s="100">
        <v>7.3407742962666545</v>
      </c>
      <c r="AO50" s="100">
        <v>2070.0983515471967</v>
      </c>
      <c r="AP50" s="100">
        <v>13</v>
      </c>
      <c r="AQ50" s="100">
        <v>3666</v>
      </c>
      <c r="AR50" s="100">
        <v>9.5214459878181419</v>
      </c>
      <c r="AS50" s="100">
        <v>2685.0477685647161</v>
      </c>
      <c r="AT50" s="100">
        <v>9</v>
      </c>
      <c r="AU50" s="100">
        <v>2538</v>
      </c>
      <c r="AV50" s="100">
        <v>8.5835734125893186</v>
      </c>
      <c r="AW50" s="100">
        <v>2420.567702350188</v>
      </c>
      <c r="AX50" s="100">
        <v>2.9690267699595436</v>
      </c>
      <c r="AY50" s="100">
        <v>837.26554912859126</v>
      </c>
      <c r="AZ50" s="100">
        <v>4.3070539248822719</v>
      </c>
      <c r="BA50" s="100">
        <v>1214.5892068168007</v>
      </c>
      <c r="BB50" s="100">
        <v>3.3350392194724741</v>
      </c>
      <c r="BC50" s="100">
        <v>940.48105989123769</v>
      </c>
      <c r="BD50" s="100">
        <v>4.0277212778034404</v>
      </c>
      <c r="BE50" s="100">
        <v>1135.8174003405702</v>
      </c>
      <c r="BF50" s="100">
        <v>3.9950720306529752</v>
      </c>
      <c r="BG50" s="100">
        <v>1126.610312644139</v>
      </c>
      <c r="BH50" s="100">
        <v>3.8993669075431203</v>
      </c>
      <c r="BI50" s="100">
        <v>1099.62146792716</v>
      </c>
      <c r="BJ50" s="100">
        <v>4.1578958445916268</v>
      </c>
      <c r="BK50" s="100">
        <v>1172.5266281748388</v>
      </c>
      <c r="BL50" s="100">
        <v>2.0950889096671985</v>
      </c>
      <c r="BM50" s="100">
        <v>590.81507252614995</v>
      </c>
      <c r="BN50" s="100">
        <v>2.8776272608299416</v>
      </c>
      <c r="BO50" s="100">
        <v>811.49088755404352</v>
      </c>
      <c r="BP50" s="100">
        <v>2.0831561124748772</v>
      </c>
      <c r="BQ50" s="100">
        <v>587.45002371791531</v>
      </c>
      <c r="BR50" s="100">
        <v>2.6579026324965094</v>
      </c>
      <c r="BS50" s="100">
        <v>749.52854236401561</v>
      </c>
      <c r="BT50" s="100">
        <v>2.8267615498583569</v>
      </c>
      <c r="BU50" s="100">
        <v>797.14675706005664</v>
      </c>
      <c r="BV50" s="100">
        <v>2.8112302384466155</v>
      </c>
      <c r="BW50" s="100">
        <v>792.76692724194561</v>
      </c>
      <c r="BX50" s="100">
        <v>1.7049864872235967</v>
      </c>
      <c r="BY50" s="100">
        <v>480.80618939705425</v>
      </c>
      <c r="BZ50" s="100">
        <v>2.3884195399835795</v>
      </c>
      <c r="CA50" s="100">
        <v>673.53431027536942</v>
      </c>
      <c r="CB50" s="100">
        <v>2.7968695308931597</v>
      </c>
      <c r="CC50" s="100">
        <v>788.71720771187108</v>
      </c>
      <c r="CD50" s="100">
        <v>2.9406676876649107</v>
      </c>
      <c r="CE50" s="100">
        <v>829.26828792150479</v>
      </c>
      <c r="CF50" s="100">
        <v>2.0642600481774847</v>
      </c>
      <c r="CG50" s="100">
        <v>582.1213335860507</v>
      </c>
      <c r="CH50" s="100">
        <v>2.6099927953543673</v>
      </c>
      <c r="CI50" s="100">
        <v>736.01796828993156</v>
      </c>
      <c r="CJ50" s="100">
        <v>2.8082695909892776</v>
      </c>
      <c r="CK50" s="100">
        <v>791.93202465897627</v>
      </c>
      <c r="CL50" s="100">
        <v>2.7382591337891822</v>
      </c>
      <c r="CM50" s="100">
        <v>772.18907572854937</v>
      </c>
      <c r="CN50" s="100">
        <v>2.9628564487007978</v>
      </c>
      <c r="CO50" s="100">
        <v>835.52551853362502</v>
      </c>
      <c r="CP50" s="100">
        <v>2.31403476811494</v>
      </c>
      <c r="CQ50" s="100">
        <v>652.55780460841311</v>
      </c>
      <c r="CR50" s="100">
        <v>2.2242750370892082</v>
      </c>
      <c r="CS50" s="100">
        <v>627.24556045915665</v>
      </c>
      <c r="CT50" s="100">
        <v>3.7219140236426189</v>
      </c>
      <c r="CU50" s="100">
        <v>1049.5797546672186</v>
      </c>
    </row>
    <row r="51" spans="2:99">
      <c r="C51" s="99" t="s">
        <v>217</v>
      </c>
      <c r="D51" s="100">
        <v>10</v>
      </c>
      <c r="E51" s="100">
        <v>8544</v>
      </c>
      <c r="F51" s="100">
        <v>10</v>
      </c>
      <c r="G51" s="100">
        <v>8544</v>
      </c>
      <c r="H51" s="100">
        <v>12</v>
      </c>
      <c r="I51" s="100">
        <v>10252.799999999999</v>
      </c>
      <c r="J51" s="100">
        <v>9</v>
      </c>
      <c r="K51" s="100">
        <v>7689.5999999999995</v>
      </c>
      <c r="L51" s="100">
        <v>6</v>
      </c>
      <c r="M51" s="100">
        <v>5126.3999999999996</v>
      </c>
      <c r="N51" s="100">
        <v>7.5663813940817537</v>
      </c>
      <c r="O51" s="100">
        <v>6464.7162631034498</v>
      </c>
      <c r="P51" s="100">
        <v>8.3839451776699097</v>
      </c>
      <c r="Q51" s="100">
        <v>7163.2427598011709</v>
      </c>
      <c r="R51" s="100">
        <v>7</v>
      </c>
      <c r="S51" s="100">
        <v>5980.8</v>
      </c>
      <c r="T51" s="100">
        <v>8.3182487351388783</v>
      </c>
      <c r="U51" s="100">
        <v>7107.1117193026575</v>
      </c>
      <c r="V51" s="100">
        <v>13.245217046990209</v>
      </c>
      <c r="W51" s="100">
        <v>11316.713444948435</v>
      </c>
      <c r="X51" s="100">
        <v>7.2297066237819401</v>
      </c>
      <c r="Y51" s="100">
        <v>6177.0613393592894</v>
      </c>
      <c r="Z51" s="100">
        <v>9.3291424394250324</v>
      </c>
      <c r="AA51" s="100">
        <v>7970.8193002447479</v>
      </c>
      <c r="AB51" s="100">
        <v>10.349998550981498</v>
      </c>
      <c r="AC51" s="100">
        <v>8843.0387619585908</v>
      </c>
      <c r="AD51" s="100">
        <v>9</v>
      </c>
      <c r="AE51" s="100">
        <v>7689.5999999999995</v>
      </c>
      <c r="AF51" s="100">
        <v>12.271912162745826</v>
      </c>
      <c r="AG51" s="100">
        <v>10485.121751850034</v>
      </c>
      <c r="AH51" s="100">
        <v>10.426203956421086</v>
      </c>
      <c r="AI51" s="100">
        <v>8908.148660366176</v>
      </c>
      <c r="AJ51" s="100">
        <v>9.5264298418291826</v>
      </c>
      <c r="AK51" s="100">
        <v>8139.3816568588536</v>
      </c>
      <c r="AL51" s="100">
        <v>7</v>
      </c>
      <c r="AM51" s="100">
        <v>5980.8</v>
      </c>
      <c r="AN51" s="100">
        <v>7.3066968666399887</v>
      </c>
      <c r="AO51" s="100">
        <v>6242.8418028572059</v>
      </c>
      <c r="AP51" s="100">
        <v>11</v>
      </c>
      <c r="AQ51" s="100">
        <v>9398.4</v>
      </c>
      <c r="AR51" s="100">
        <v>9.5214459878181419</v>
      </c>
      <c r="AS51" s="100">
        <v>8135.1234519918198</v>
      </c>
      <c r="AT51" s="100">
        <v>9</v>
      </c>
      <c r="AU51" s="100">
        <v>7689.5999999999995</v>
      </c>
      <c r="AV51" s="100">
        <v>7.8333502378978022</v>
      </c>
      <c r="AW51" s="100">
        <v>6692.814443259882</v>
      </c>
      <c r="AX51" s="100">
        <v>2.5978984237146006</v>
      </c>
      <c r="AY51" s="100">
        <v>2219.6444132217548</v>
      </c>
      <c r="AZ51" s="100">
        <v>3.5452442290402741</v>
      </c>
      <c r="BA51" s="100">
        <v>3029.0566692920102</v>
      </c>
      <c r="BB51" s="100">
        <v>3.0204137016147552</v>
      </c>
      <c r="BC51" s="100">
        <v>2580.641466659647</v>
      </c>
      <c r="BD51" s="100">
        <v>3.3647094845753944</v>
      </c>
      <c r="BE51" s="100">
        <v>2874.8077836212169</v>
      </c>
      <c r="BF51" s="100">
        <v>3.9950720306529752</v>
      </c>
      <c r="BG51" s="100">
        <v>3413.3895429899021</v>
      </c>
      <c r="BH51" s="100">
        <v>3.5888197260984063</v>
      </c>
      <c r="BI51" s="100">
        <v>3066.2875739784781</v>
      </c>
      <c r="BJ51" s="100">
        <v>3.5182195608082996</v>
      </c>
      <c r="BK51" s="100">
        <v>3005.9667927546111</v>
      </c>
      <c r="BL51" s="100">
        <v>2.0845005163136432</v>
      </c>
      <c r="BM51" s="100">
        <v>1780.9972411383767</v>
      </c>
      <c r="BN51" s="100">
        <v>2.6160247825726741</v>
      </c>
      <c r="BO51" s="100">
        <v>2235.1315742300926</v>
      </c>
      <c r="BP51" s="100">
        <v>2.0721503654469928</v>
      </c>
      <c r="BQ51" s="100">
        <v>1770.4452722379106</v>
      </c>
      <c r="BR51" s="100">
        <v>2.6579026324965094</v>
      </c>
      <c r="BS51" s="100">
        <v>2270.9120092050175</v>
      </c>
      <c r="BT51" s="100">
        <v>2.816864361050889</v>
      </c>
      <c r="BU51" s="100">
        <v>2406.7289100818793</v>
      </c>
      <c r="BV51" s="100">
        <v>2.5556638531332863</v>
      </c>
      <c r="BW51" s="100">
        <v>2183.5591961170799</v>
      </c>
      <c r="BX51" s="100">
        <v>1.7258852396684843</v>
      </c>
      <c r="BY51" s="100">
        <v>1474.5963487727529</v>
      </c>
      <c r="BZ51" s="100">
        <v>2.171290490894163</v>
      </c>
      <c r="CA51" s="100">
        <v>1855.1505954199729</v>
      </c>
      <c r="CB51" s="100">
        <v>3.0555098824814486</v>
      </c>
      <c r="CC51" s="100">
        <v>2610.6276435921495</v>
      </c>
      <c r="CD51" s="100">
        <v>3.185723328303653</v>
      </c>
      <c r="CE51" s="100">
        <v>2721.8820117026412</v>
      </c>
      <c r="CF51" s="100">
        <v>2.0518993910001329</v>
      </c>
      <c r="CG51" s="100">
        <v>1753.1428396705135</v>
      </c>
      <c r="CH51" s="100">
        <v>2.6099927953543673</v>
      </c>
      <c r="CI51" s="100">
        <v>2229.9778443507712</v>
      </c>
      <c r="CJ51" s="100">
        <v>2.7975849864427373</v>
      </c>
      <c r="CK51" s="100">
        <v>2390.2566124166747</v>
      </c>
      <c r="CL51" s="100">
        <v>2.7382591337891822</v>
      </c>
      <c r="CM51" s="100">
        <v>2339.5686039094771</v>
      </c>
      <c r="CN51" s="100">
        <v>2.4227931436764414</v>
      </c>
      <c r="CO51" s="100">
        <v>2070.0344619571515</v>
      </c>
      <c r="CP51" s="100">
        <v>2.31403476811494</v>
      </c>
      <c r="CQ51" s="100">
        <v>1977.1113058774047</v>
      </c>
      <c r="CR51" s="100">
        <v>2.2242750370892082</v>
      </c>
      <c r="CS51" s="100">
        <v>1900.4205916890194</v>
      </c>
      <c r="CT51" s="100">
        <v>3.1578141329917524</v>
      </c>
      <c r="CU51" s="100">
        <v>2698.0363952281532</v>
      </c>
    </row>
    <row r="52" spans="2:99">
      <c r="C52" s="99" t="s">
        <v>218</v>
      </c>
      <c r="D52" s="100">
        <v>10</v>
      </c>
      <c r="E52" s="100">
        <v>5400</v>
      </c>
      <c r="F52" s="100">
        <v>9</v>
      </c>
      <c r="G52" s="100">
        <v>4860</v>
      </c>
      <c r="H52" s="100">
        <v>11</v>
      </c>
      <c r="I52" s="100">
        <v>5940</v>
      </c>
      <c r="J52" s="100">
        <v>8</v>
      </c>
      <c r="K52" s="100">
        <v>4320</v>
      </c>
      <c r="L52" s="100">
        <v>7</v>
      </c>
      <c r="M52" s="100">
        <v>3780</v>
      </c>
      <c r="N52" s="100">
        <v>7.5286226344763039</v>
      </c>
      <c r="O52" s="100">
        <v>4065.4562226172043</v>
      </c>
      <c r="P52" s="100">
        <v>8.3839451776699097</v>
      </c>
      <c r="Q52" s="100">
        <v>4527.3303959417508</v>
      </c>
      <c r="R52" s="100">
        <v>7</v>
      </c>
      <c r="S52" s="100">
        <v>3780</v>
      </c>
      <c r="T52" s="100">
        <v>7.3500736086527656</v>
      </c>
      <c r="U52" s="100">
        <v>3969.0397486724933</v>
      </c>
      <c r="V52" s="100">
        <v>11.280248053703096</v>
      </c>
      <c r="W52" s="100">
        <v>6091.3339489996715</v>
      </c>
      <c r="X52" s="100">
        <v>8.2297066237819401</v>
      </c>
      <c r="Y52" s="100">
        <v>4444.0415768422472</v>
      </c>
      <c r="Z52" s="100">
        <v>10.329142439425032</v>
      </c>
      <c r="AA52" s="100">
        <v>5577.7369172895178</v>
      </c>
      <c r="AB52" s="100">
        <v>9.3999983439788544</v>
      </c>
      <c r="AC52" s="100">
        <v>5075.9991057485813</v>
      </c>
      <c r="AD52" s="100">
        <v>9</v>
      </c>
      <c r="AE52" s="100">
        <v>4860</v>
      </c>
      <c r="AF52" s="100">
        <v>11.302124625273141</v>
      </c>
      <c r="AG52" s="100">
        <v>6103.1472976474961</v>
      </c>
      <c r="AH52" s="100">
        <v>10.395760816676722</v>
      </c>
      <c r="AI52" s="100">
        <v>5613.7108410054298</v>
      </c>
      <c r="AJ52" s="100">
        <v>10.622144358525397</v>
      </c>
      <c r="AK52" s="100">
        <v>5735.9579536037145</v>
      </c>
      <c r="AL52" s="100">
        <v>7</v>
      </c>
      <c r="AM52" s="100">
        <v>3780</v>
      </c>
      <c r="AN52" s="100">
        <v>8.3407742962666536</v>
      </c>
      <c r="AO52" s="100">
        <v>4504.0181199839926</v>
      </c>
      <c r="AP52" s="100">
        <v>11</v>
      </c>
      <c r="AQ52" s="100">
        <v>5940</v>
      </c>
      <c r="AR52" s="100">
        <v>8.4740418071074011</v>
      </c>
      <c r="AS52" s="100">
        <v>4575.9825758379966</v>
      </c>
      <c r="AT52" s="100">
        <v>8</v>
      </c>
      <c r="AU52" s="100">
        <v>4320</v>
      </c>
      <c r="AV52" s="100">
        <v>7.8333502378978022</v>
      </c>
      <c r="AW52" s="100">
        <v>4230.0091284648133</v>
      </c>
      <c r="AX52" s="100">
        <v>2.9690267699595436</v>
      </c>
      <c r="AY52" s="100">
        <v>1603.2744557781537</v>
      </c>
      <c r="AZ52" s="100">
        <v>3.9131378994333512</v>
      </c>
      <c r="BA52" s="100">
        <v>2113.0944656940096</v>
      </c>
      <c r="BB52" s="100">
        <v>3.3253591058599787</v>
      </c>
      <c r="BC52" s="100">
        <v>1795.6939171643885</v>
      </c>
      <c r="BD52" s="100">
        <v>3.6912503293459009</v>
      </c>
      <c r="BE52" s="100">
        <v>1993.2751778467864</v>
      </c>
      <c r="BF52" s="100">
        <v>3.6079363653874905</v>
      </c>
      <c r="BG52" s="100">
        <v>1948.285637309245</v>
      </c>
      <c r="BH52" s="100">
        <v>3.2782725446536918</v>
      </c>
      <c r="BI52" s="100">
        <v>1770.2671741129936</v>
      </c>
      <c r="BJ52" s="100">
        <v>3.5182195608082996</v>
      </c>
      <c r="BK52" s="100">
        <v>1899.8385628364817</v>
      </c>
      <c r="BL52" s="100">
        <v>1.8634777411879047</v>
      </c>
      <c r="BM52" s="100">
        <v>1006.2779802414685</v>
      </c>
      <c r="BN52" s="100">
        <v>2.8776272608299416</v>
      </c>
      <c r="BO52" s="100">
        <v>1553.9187208481685</v>
      </c>
      <c r="BP52" s="100">
        <v>2.0721503654469928</v>
      </c>
      <c r="BQ52" s="100">
        <v>1118.9611973413762</v>
      </c>
      <c r="BR52" s="100">
        <v>2.8995301445416466</v>
      </c>
      <c r="BS52" s="100">
        <v>1565.7462780524891</v>
      </c>
      <c r="BT52" s="100">
        <v>2.4040563130278012</v>
      </c>
      <c r="BU52" s="100">
        <v>1298.1904090350126</v>
      </c>
      <c r="BV52" s="100">
        <v>2.8112302384466155</v>
      </c>
      <c r="BW52" s="100">
        <v>1518.0643287611724</v>
      </c>
      <c r="BX52" s="100">
        <v>1.7258852396684843</v>
      </c>
      <c r="BY52" s="100">
        <v>931.97802942098156</v>
      </c>
      <c r="BZ52" s="100">
        <v>2.171290490894163</v>
      </c>
      <c r="CA52" s="100">
        <v>1172.496865082848</v>
      </c>
      <c r="CB52" s="100">
        <v>2.8089131150376629</v>
      </c>
      <c r="CC52" s="100">
        <v>1516.8130821203381</v>
      </c>
      <c r="CD52" s="100">
        <v>2.695612047026168</v>
      </c>
      <c r="CE52" s="100">
        <v>1455.6305053941308</v>
      </c>
      <c r="CF52" s="100">
        <v>1.8294037743628353</v>
      </c>
      <c r="CG52" s="100">
        <v>987.87803815593111</v>
      </c>
      <c r="CH52" s="100">
        <v>2.6099927953543673</v>
      </c>
      <c r="CI52" s="100">
        <v>1409.3961094913584</v>
      </c>
      <c r="CJ52" s="100">
        <v>2.3669361705240841</v>
      </c>
      <c r="CK52" s="100">
        <v>1278.1455320830055</v>
      </c>
      <c r="CL52" s="100">
        <v>2.7382591337891822</v>
      </c>
      <c r="CM52" s="100">
        <v>1478.6599322461584</v>
      </c>
      <c r="CN52" s="100">
        <v>2.6928247961886198</v>
      </c>
      <c r="CO52" s="100">
        <v>1454.1253899418548</v>
      </c>
      <c r="CP52" s="100">
        <v>2.3232359196404833</v>
      </c>
      <c r="CQ52" s="100">
        <v>1254.547396605861</v>
      </c>
      <c r="CR52" s="100">
        <v>2.542028613816238</v>
      </c>
      <c r="CS52" s="100">
        <v>1372.6954514607685</v>
      </c>
      <c r="CT52" s="100">
        <v>2.8819047137120961</v>
      </c>
      <c r="CU52" s="100">
        <v>1556.2285454045318</v>
      </c>
    </row>
    <row r="53" spans="2:99">
      <c r="C53" s="99" t="s">
        <v>219</v>
      </c>
      <c r="D53" s="100">
        <v>12</v>
      </c>
      <c r="E53" s="100">
        <v>4881.6000000000004</v>
      </c>
      <c r="F53" s="100">
        <v>10</v>
      </c>
      <c r="G53" s="100">
        <v>4068</v>
      </c>
      <c r="H53" s="100">
        <v>11</v>
      </c>
      <c r="I53" s="100">
        <v>4474.8</v>
      </c>
      <c r="J53" s="100">
        <v>7</v>
      </c>
      <c r="K53" s="100">
        <v>2847.6</v>
      </c>
      <c r="L53" s="100">
        <v>7</v>
      </c>
      <c r="M53" s="100">
        <v>2847.6</v>
      </c>
      <c r="N53" s="100">
        <v>7.5286226344763039</v>
      </c>
      <c r="O53" s="100">
        <v>3062.6436877049605</v>
      </c>
      <c r="P53" s="100">
        <v>9.3490410706090081</v>
      </c>
      <c r="Q53" s="100">
        <v>3803.1899075237448</v>
      </c>
      <c r="R53" s="100">
        <v>7</v>
      </c>
      <c r="S53" s="100">
        <v>2847.6</v>
      </c>
      <c r="T53" s="100">
        <v>7.3182487351388774</v>
      </c>
      <c r="U53" s="100">
        <v>2977.0635854544953</v>
      </c>
      <c r="V53" s="100">
        <v>11.315279060415984</v>
      </c>
      <c r="W53" s="100">
        <v>4603.0555217772226</v>
      </c>
      <c r="X53" s="100">
        <v>8.287133279727426</v>
      </c>
      <c r="Y53" s="100">
        <v>3371.205818193117</v>
      </c>
      <c r="Z53" s="100">
        <v>10.329142439425032</v>
      </c>
      <c r="AA53" s="100">
        <v>4201.8951443581036</v>
      </c>
      <c r="AB53" s="100">
        <v>10.399998343978854</v>
      </c>
      <c r="AC53" s="100">
        <v>4230.7193263305981</v>
      </c>
      <c r="AD53" s="100">
        <v>10</v>
      </c>
      <c r="AE53" s="100">
        <v>4068</v>
      </c>
      <c r="AF53" s="100">
        <v>12.302124625273141</v>
      </c>
      <c r="AG53" s="100">
        <v>5004.5042975611141</v>
      </c>
      <c r="AH53" s="100">
        <v>11.395760816676722</v>
      </c>
      <c r="AI53" s="100">
        <v>4635.7955002240906</v>
      </c>
      <c r="AJ53" s="100">
        <v>9.5264298418291826</v>
      </c>
      <c r="AK53" s="100">
        <v>3875.3516596561117</v>
      </c>
      <c r="AL53" s="100">
        <v>7</v>
      </c>
      <c r="AM53" s="100">
        <v>2847.6</v>
      </c>
      <c r="AN53" s="100">
        <v>8.3407742962666536</v>
      </c>
      <c r="AO53" s="100">
        <v>3393.026983721275</v>
      </c>
      <c r="AP53" s="100">
        <v>12</v>
      </c>
      <c r="AQ53" s="100">
        <v>4881.6000000000004</v>
      </c>
      <c r="AR53" s="100">
        <v>9.5214459878181419</v>
      </c>
      <c r="AS53" s="100">
        <v>3873.3242278444204</v>
      </c>
      <c r="AT53" s="100">
        <v>9</v>
      </c>
      <c r="AU53" s="100">
        <v>3661.2000000000003</v>
      </c>
      <c r="AV53" s="100">
        <v>7.8333502378978022</v>
      </c>
      <c r="AW53" s="100">
        <v>3186.6068767768261</v>
      </c>
      <c r="AX53" s="100">
        <v>2.9690267699595436</v>
      </c>
      <c r="AY53" s="100">
        <v>1207.8000900195423</v>
      </c>
      <c r="AZ53" s="100">
        <v>3.926149076961273</v>
      </c>
      <c r="BA53" s="100">
        <v>1597.1574445078459</v>
      </c>
      <c r="BB53" s="100">
        <v>3.3253591058599787</v>
      </c>
      <c r="BC53" s="100">
        <v>1352.7560842638393</v>
      </c>
      <c r="BD53" s="100">
        <v>3.3746395882624278</v>
      </c>
      <c r="BE53" s="100">
        <v>1372.8033845051557</v>
      </c>
      <c r="BF53" s="100">
        <v>3.6079363653874905</v>
      </c>
      <c r="BG53" s="100">
        <v>1467.7085134396311</v>
      </c>
      <c r="BH53" s="100">
        <v>3.9137669683936664</v>
      </c>
      <c r="BI53" s="100">
        <v>1592.1204027425435</v>
      </c>
      <c r="BJ53" s="100">
        <v>3.5182195608082996</v>
      </c>
      <c r="BK53" s="100">
        <v>1431.2117173368163</v>
      </c>
      <c r="BL53" s="100">
        <v>1.87406613454146</v>
      </c>
      <c r="BM53" s="100">
        <v>762.37010353146593</v>
      </c>
      <c r="BN53" s="100">
        <v>2.6160247825726741</v>
      </c>
      <c r="BO53" s="100">
        <v>1064.1988815505638</v>
      </c>
      <c r="BP53" s="100">
        <v>2.0941618595027616</v>
      </c>
      <c r="BQ53" s="100">
        <v>851.90504444572343</v>
      </c>
      <c r="BR53" s="100">
        <v>2.4162751204513722</v>
      </c>
      <c r="BS53" s="100">
        <v>982.94071899961818</v>
      </c>
      <c r="BT53" s="100">
        <v>2.6154089314430791</v>
      </c>
      <c r="BU53" s="100">
        <v>1063.9483533110447</v>
      </c>
      <c r="BV53" s="100">
        <v>2.8112302384466155</v>
      </c>
      <c r="BW53" s="100">
        <v>1143.6084610000833</v>
      </c>
      <c r="BX53" s="100">
        <v>1.9455704493348407</v>
      </c>
      <c r="BY53" s="100">
        <v>791.45805878941326</v>
      </c>
      <c r="BZ53" s="100">
        <v>2.171290490894163</v>
      </c>
      <c r="CA53" s="100">
        <v>883.28097169574551</v>
      </c>
      <c r="CB53" s="100">
        <v>3.0555098824814486</v>
      </c>
      <c r="CC53" s="100">
        <v>1242.9814201934532</v>
      </c>
      <c r="CD53" s="100">
        <v>2.9406676876649107</v>
      </c>
      <c r="CE53" s="100">
        <v>1196.2636153420858</v>
      </c>
      <c r="CF53" s="100">
        <v>1.8046824600081304</v>
      </c>
      <c r="CG53" s="100">
        <v>734.14482473130749</v>
      </c>
      <c r="CH53" s="100">
        <v>2.8274921949672316</v>
      </c>
      <c r="CI53" s="100">
        <v>1150.2238249126699</v>
      </c>
      <c r="CJ53" s="100">
        <v>2.8082695909892776</v>
      </c>
      <c r="CK53" s="100">
        <v>1142.4040696144382</v>
      </c>
      <c r="CL53" s="100">
        <v>2.7382591337891822</v>
      </c>
      <c r="CM53" s="100">
        <v>1113.9238156254394</v>
      </c>
      <c r="CN53" s="100">
        <v>2.9553647197676356</v>
      </c>
      <c r="CO53" s="100">
        <v>1202.2423680014742</v>
      </c>
      <c r="CP53" s="100">
        <v>2.3324370711660265</v>
      </c>
      <c r="CQ53" s="100">
        <v>948.83540055033961</v>
      </c>
      <c r="CR53" s="100">
        <v>2.2242750370892082</v>
      </c>
      <c r="CS53" s="100">
        <v>904.83508508788987</v>
      </c>
      <c r="CT53" s="100">
        <v>3.1578141329917524</v>
      </c>
      <c r="CU53" s="100">
        <v>1284.5987893010449</v>
      </c>
    </row>
    <row r="54" spans="2:99">
      <c r="C54" s="99" t="s">
        <v>220</v>
      </c>
      <c r="D54" s="100">
        <v>12</v>
      </c>
      <c r="E54" s="100">
        <v>4017.6000000000004</v>
      </c>
      <c r="F54" s="100">
        <v>11</v>
      </c>
      <c r="G54" s="100">
        <v>3682.8</v>
      </c>
      <c r="H54" s="100">
        <v>11</v>
      </c>
      <c r="I54" s="100">
        <v>3682.8</v>
      </c>
      <c r="J54" s="100">
        <v>9</v>
      </c>
      <c r="K54" s="100">
        <v>3013.2000000000003</v>
      </c>
      <c r="L54" s="100">
        <v>6</v>
      </c>
      <c r="M54" s="100">
        <v>2008.8000000000002</v>
      </c>
      <c r="N54" s="100">
        <v>7.5286226344763039</v>
      </c>
      <c r="O54" s="100">
        <v>2520.5828580226666</v>
      </c>
      <c r="P54" s="100">
        <v>8.3839451776699097</v>
      </c>
      <c r="Q54" s="100">
        <v>2806.9448454838857</v>
      </c>
      <c r="R54" s="100">
        <v>6</v>
      </c>
      <c r="S54" s="100">
        <v>2008.8000000000002</v>
      </c>
      <c r="T54" s="100">
        <v>7.3500736086527656</v>
      </c>
      <c r="U54" s="100">
        <v>2460.8046441769461</v>
      </c>
      <c r="V54" s="100">
        <v>11.280248053703096</v>
      </c>
      <c r="W54" s="100">
        <v>3776.6270483797966</v>
      </c>
      <c r="X54" s="100">
        <v>7.2297066237819401</v>
      </c>
      <c r="Y54" s="100">
        <v>2420.5057776421936</v>
      </c>
      <c r="Z54" s="100">
        <v>11.356570976043784</v>
      </c>
      <c r="AA54" s="100">
        <v>3802.1799627794589</v>
      </c>
      <c r="AB54" s="100">
        <v>10.349998550981498</v>
      </c>
      <c r="AC54" s="100">
        <v>3465.1795148686056</v>
      </c>
      <c r="AD54" s="100">
        <v>10</v>
      </c>
      <c r="AE54" s="100">
        <v>3348</v>
      </c>
      <c r="AF54" s="100">
        <v>12.271912162745826</v>
      </c>
      <c r="AG54" s="100">
        <v>4108.6361920873023</v>
      </c>
      <c r="AH54" s="100">
        <v>10.426203956421086</v>
      </c>
      <c r="AI54" s="100">
        <v>3490.6930846097794</v>
      </c>
      <c r="AJ54" s="100">
        <v>10.622144358525397</v>
      </c>
      <c r="AK54" s="100">
        <v>3556.2939312343028</v>
      </c>
      <c r="AL54" s="100">
        <v>9</v>
      </c>
      <c r="AM54" s="100">
        <v>3013.2000000000003</v>
      </c>
      <c r="AN54" s="100">
        <v>8.3066968666399887</v>
      </c>
      <c r="AO54" s="100">
        <v>2781.0821109510684</v>
      </c>
      <c r="AP54" s="100">
        <v>13</v>
      </c>
      <c r="AQ54" s="100">
        <v>4352.4000000000005</v>
      </c>
      <c r="AR54" s="100">
        <v>9.5214459878181419</v>
      </c>
      <c r="AS54" s="100">
        <v>3187.7801167215139</v>
      </c>
      <c r="AT54" s="100">
        <v>8</v>
      </c>
      <c r="AU54" s="100">
        <v>2678.4</v>
      </c>
      <c r="AV54" s="100">
        <v>8.5467824691468035</v>
      </c>
      <c r="AW54" s="100">
        <v>2861.46277067035</v>
      </c>
      <c r="AX54" s="100">
        <v>2.9690267699595436</v>
      </c>
      <c r="AY54" s="100">
        <v>994.0301625824552</v>
      </c>
      <c r="AZ54" s="100">
        <v>3.926149076961273</v>
      </c>
      <c r="BA54" s="100">
        <v>1314.4747109666343</v>
      </c>
      <c r="BB54" s="100">
        <v>3.3253591058599787</v>
      </c>
      <c r="BC54" s="100">
        <v>1113.3302286419209</v>
      </c>
      <c r="BD54" s="100">
        <v>3.6912503293459009</v>
      </c>
      <c r="BE54" s="100">
        <v>1235.8306102650076</v>
      </c>
      <c r="BF54" s="100">
        <v>3.9950720306529752</v>
      </c>
      <c r="BG54" s="100">
        <v>1337.5501158626162</v>
      </c>
      <c r="BH54" s="100">
        <v>3.6032197869489528</v>
      </c>
      <c r="BI54" s="100">
        <v>1206.3579846705095</v>
      </c>
      <c r="BJ54" s="100">
        <v>3.5182195608082996</v>
      </c>
      <c r="BK54" s="100">
        <v>1177.8999089586187</v>
      </c>
      <c r="BL54" s="100">
        <v>2.0950889096671985</v>
      </c>
      <c r="BM54" s="100">
        <v>701.43576695657805</v>
      </c>
      <c r="BN54" s="100">
        <v>2.8776272608299416</v>
      </c>
      <c r="BO54" s="100">
        <v>963.4296069258645</v>
      </c>
      <c r="BP54" s="100">
        <v>2.0831561124748772</v>
      </c>
      <c r="BQ54" s="100">
        <v>697.44066645658893</v>
      </c>
      <c r="BR54" s="100">
        <v>2.8995301445416466</v>
      </c>
      <c r="BS54" s="100">
        <v>970.76269239254327</v>
      </c>
      <c r="BT54" s="100">
        <v>2.4040563130278012</v>
      </c>
      <c r="BU54" s="100">
        <v>804.87805360170785</v>
      </c>
      <c r="BV54" s="100">
        <v>2.8112302384466155</v>
      </c>
      <c r="BW54" s="100">
        <v>941.19988383192685</v>
      </c>
      <c r="BX54" s="100">
        <v>1.7154358634460405</v>
      </c>
      <c r="BY54" s="100">
        <v>574.3279270817344</v>
      </c>
      <c r="BZ54" s="100">
        <v>2.171290490894163</v>
      </c>
      <c r="CA54" s="100">
        <v>726.94805635136584</v>
      </c>
      <c r="CB54" s="100">
        <v>2.7968695308931597</v>
      </c>
      <c r="CC54" s="100">
        <v>936.39191894302985</v>
      </c>
      <c r="CD54" s="100">
        <v>2.695612047026168</v>
      </c>
      <c r="CE54" s="100">
        <v>902.49091334436105</v>
      </c>
      <c r="CF54" s="100">
        <v>1.8294037743628353</v>
      </c>
      <c r="CG54" s="100">
        <v>612.48438365667732</v>
      </c>
      <c r="CH54" s="100">
        <v>3.0449915945800954</v>
      </c>
      <c r="CI54" s="100">
        <v>1019.463185865416</v>
      </c>
      <c r="CJ54" s="100">
        <v>2.5822605784834103</v>
      </c>
      <c r="CK54" s="100">
        <v>864.5408416762458</v>
      </c>
      <c r="CL54" s="100">
        <v>2.7382591337891822</v>
      </c>
      <c r="CM54" s="100">
        <v>916.76915799261826</v>
      </c>
      <c r="CN54" s="100">
        <v>2.9553647197676356</v>
      </c>
      <c r="CO54" s="100">
        <v>989.45610817820443</v>
      </c>
      <c r="CP54" s="100">
        <v>2.3324370711660265</v>
      </c>
      <c r="CQ54" s="100">
        <v>780.89993142638571</v>
      </c>
      <c r="CR54" s="100">
        <v>2.2242750370892082</v>
      </c>
      <c r="CS54" s="100">
        <v>744.68728241746692</v>
      </c>
      <c r="CT54" s="100">
        <v>3.1578141329917524</v>
      </c>
      <c r="CU54" s="100">
        <v>1057.2361717256388</v>
      </c>
    </row>
    <row r="55" spans="2:99">
      <c r="C55" s="99" t="s">
        <v>221</v>
      </c>
      <c r="D55" s="100">
        <v>10</v>
      </c>
      <c r="E55" s="100">
        <v>6636</v>
      </c>
      <c r="F55" s="100">
        <v>10</v>
      </c>
      <c r="G55" s="100">
        <v>6636</v>
      </c>
      <c r="H55" s="100">
        <v>12</v>
      </c>
      <c r="I55" s="100">
        <v>7963.2000000000007</v>
      </c>
      <c r="J55" s="100">
        <v>8</v>
      </c>
      <c r="K55" s="100">
        <v>5308.8</v>
      </c>
      <c r="L55" s="100">
        <v>6</v>
      </c>
      <c r="M55" s="100">
        <v>3981.6000000000004</v>
      </c>
      <c r="N55" s="100">
        <v>7.5663813940817537</v>
      </c>
      <c r="O55" s="100">
        <v>5021.050693112652</v>
      </c>
      <c r="P55" s="100">
        <v>9.3839451776699097</v>
      </c>
      <c r="Q55" s="100">
        <v>6227.1860199017519</v>
      </c>
      <c r="R55" s="100">
        <v>7</v>
      </c>
      <c r="S55" s="100">
        <v>4645.2</v>
      </c>
      <c r="T55" s="100">
        <v>8.3182487351388783</v>
      </c>
      <c r="U55" s="100">
        <v>5519.9898606381603</v>
      </c>
      <c r="V55" s="100">
        <v>11.280248053703096</v>
      </c>
      <c r="W55" s="100">
        <v>7485.5726084373746</v>
      </c>
      <c r="X55" s="100">
        <v>8.2584199517546821</v>
      </c>
      <c r="Y55" s="100">
        <v>5480.2874799844076</v>
      </c>
      <c r="Z55" s="100">
        <v>10.356570976043784</v>
      </c>
      <c r="AA55" s="100">
        <v>6872.6204997026553</v>
      </c>
      <c r="AB55" s="100">
        <v>9.2999987579841417</v>
      </c>
      <c r="AC55" s="100">
        <v>6171.4791757982766</v>
      </c>
      <c r="AD55" s="100">
        <v>9</v>
      </c>
      <c r="AE55" s="100">
        <v>5972.4000000000005</v>
      </c>
      <c r="AF55" s="100">
        <v>10.302124625273141</v>
      </c>
      <c r="AG55" s="100">
        <v>6836.4899013312561</v>
      </c>
      <c r="AH55" s="100">
        <v>11.426203956421086</v>
      </c>
      <c r="AI55" s="100">
        <v>7582.4289454810323</v>
      </c>
      <c r="AJ55" s="100">
        <v>9.5264298418291826</v>
      </c>
      <c r="AK55" s="100">
        <v>6321.738843037846</v>
      </c>
      <c r="AL55" s="100">
        <v>8</v>
      </c>
      <c r="AM55" s="100">
        <v>5308.8</v>
      </c>
      <c r="AN55" s="100">
        <v>8.3066968666399887</v>
      </c>
      <c r="AO55" s="100">
        <v>5512.3240407022968</v>
      </c>
      <c r="AP55" s="100">
        <v>12</v>
      </c>
      <c r="AQ55" s="100">
        <v>7963.2000000000007</v>
      </c>
      <c r="AR55" s="100">
        <v>8.5214459878181419</v>
      </c>
      <c r="AS55" s="100">
        <v>5654.8315575161196</v>
      </c>
      <c r="AT55" s="100">
        <v>9</v>
      </c>
      <c r="AU55" s="100">
        <v>5972.4000000000005</v>
      </c>
      <c r="AV55" s="100">
        <v>7.7965592944552871</v>
      </c>
      <c r="AW55" s="100">
        <v>5173.7967478005285</v>
      </c>
      <c r="AX55" s="100">
        <v>2.5978984237146006</v>
      </c>
      <c r="AY55" s="100">
        <v>1723.9653939770089</v>
      </c>
      <c r="AZ55" s="100">
        <v>3.5582554065681942</v>
      </c>
      <c r="BA55" s="100">
        <v>2361.2582877986538</v>
      </c>
      <c r="BB55" s="100">
        <v>3.6206243964927083</v>
      </c>
      <c r="BC55" s="100">
        <v>2402.6463495125613</v>
      </c>
      <c r="BD55" s="100">
        <v>3.7011804330329343</v>
      </c>
      <c r="BE55" s="100">
        <v>2456.1033353606554</v>
      </c>
      <c r="BF55" s="100">
        <v>4.0156912603193309</v>
      </c>
      <c r="BG55" s="100">
        <v>2664.812720347908</v>
      </c>
      <c r="BH55" s="100">
        <v>3.9281670292442121</v>
      </c>
      <c r="BI55" s="100">
        <v>2606.7316406064592</v>
      </c>
      <c r="BJ55" s="100">
        <v>3.8380577026999632</v>
      </c>
      <c r="BK55" s="100">
        <v>2546.9350915116956</v>
      </c>
      <c r="BL55" s="100">
        <v>2.0950889096671985</v>
      </c>
      <c r="BM55" s="100">
        <v>1390.3010004551529</v>
      </c>
      <c r="BN55" s="100">
        <v>2.8776272608299416</v>
      </c>
      <c r="BO55" s="100">
        <v>1909.5934502867492</v>
      </c>
      <c r="BP55" s="100">
        <v>2.0941618595027616</v>
      </c>
      <c r="BQ55" s="100">
        <v>1389.6858099660326</v>
      </c>
      <c r="BR55" s="100">
        <v>2.8995301445416466</v>
      </c>
      <c r="BS55" s="100">
        <v>1924.1282039178368</v>
      </c>
      <c r="BT55" s="100">
        <v>2.3941591242203333</v>
      </c>
      <c r="BU55" s="100">
        <v>1588.7639948326132</v>
      </c>
      <c r="BV55" s="100">
        <v>3.0667966237599438</v>
      </c>
      <c r="BW55" s="100">
        <v>2035.1262395270987</v>
      </c>
      <c r="BX55" s="100">
        <v>1.7258852396684843</v>
      </c>
      <c r="BY55" s="100">
        <v>1145.2974450440063</v>
      </c>
      <c r="BZ55" s="100">
        <v>1.9541614418047466</v>
      </c>
      <c r="CA55" s="100">
        <v>1296.7815327816299</v>
      </c>
      <c r="CB55" s="100">
        <v>2.8089131150376629</v>
      </c>
      <c r="CC55" s="100">
        <v>1863.9947431389933</v>
      </c>
      <c r="CD55" s="100">
        <v>2.695612047026168</v>
      </c>
      <c r="CE55" s="100">
        <v>1788.8081544065651</v>
      </c>
      <c r="CF55" s="100">
        <v>1.8170431171854828</v>
      </c>
      <c r="CG55" s="100">
        <v>1205.7898125642864</v>
      </c>
      <c r="CH55" s="100">
        <v>2.8274921949672316</v>
      </c>
      <c r="CI55" s="100">
        <v>1876.323820580255</v>
      </c>
      <c r="CJ55" s="100">
        <v>2.8082695909892776</v>
      </c>
      <c r="CK55" s="100">
        <v>1863.5677005804846</v>
      </c>
      <c r="CL55" s="100">
        <v>2.7382591337891822</v>
      </c>
      <c r="CM55" s="100">
        <v>1817.1087611825014</v>
      </c>
      <c r="CN55" s="100">
        <v>2.947872990834473</v>
      </c>
      <c r="CO55" s="100">
        <v>1956.2085167177563</v>
      </c>
      <c r="CP55" s="100">
        <v>2.31403476811494</v>
      </c>
      <c r="CQ55" s="100">
        <v>1535.5934721210742</v>
      </c>
      <c r="CR55" s="100">
        <v>2.542028613816238</v>
      </c>
      <c r="CS55" s="100">
        <v>1686.8901881284555</v>
      </c>
      <c r="CT55" s="100">
        <v>3.1823762371748594</v>
      </c>
      <c r="CU55" s="100">
        <v>2111.8248709892368</v>
      </c>
    </row>
    <row r="56" spans="2:99">
      <c r="C56" s="99" t="s">
        <v>222</v>
      </c>
      <c r="D56" s="100">
        <v>10.443449647665549</v>
      </c>
      <c r="E56" s="100">
        <v>12018.321854533513</v>
      </c>
      <c r="F56" s="100">
        <v>11</v>
      </c>
      <c r="G56" s="100">
        <v>12658.8</v>
      </c>
      <c r="H56" s="100">
        <v>11</v>
      </c>
      <c r="I56" s="100">
        <v>12658.8</v>
      </c>
      <c r="J56" s="100">
        <v>7</v>
      </c>
      <c r="K56" s="100">
        <v>8055.5999999999995</v>
      </c>
      <c r="L56" s="100">
        <v>7</v>
      </c>
      <c r="M56" s="100">
        <v>8055.5999999999995</v>
      </c>
      <c r="N56" s="100">
        <v>6</v>
      </c>
      <c r="O56" s="100">
        <v>6904.7999999999993</v>
      </c>
      <c r="P56" s="100">
        <v>8</v>
      </c>
      <c r="Q56" s="100">
        <v>9206.4</v>
      </c>
      <c r="R56" s="100">
        <v>6</v>
      </c>
      <c r="S56" s="100">
        <v>6904.7999999999993</v>
      </c>
      <c r="T56" s="100">
        <v>7</v>
      </c>
      <c r="U56" s="100">
        <v>8055.5999999999995</v>
      </c>
      <c r="V56" s="100">
        <v>12</v>
      </c>
      <c r="W56" s="100">
        <v>13809.599999999999</v>
      </c>
      <c r="X56" s="100">
        <v>8</v>
      </c>
      <c r="Y56" s="100">
        <v>9206.4</v>
      </c>
      <c r="Z56" s="100">
        <v>9</v>
      </c>
      <c r="AA56" s="100">
        <v>10357.199999999999</v>
      </c>
      <c r="AB56" s="100">
        <v>10</v>
      </c>
      <c r="AC56" s="100">
        <v>11508</v>
      </c>
      <c r="AD56" s="100">
        <v>9</v>
      </c>
      <c r="AE56" s="100">
        <v>10357.199999999999</v>
      </c>
      <c r="AF56" s="100">
        <v>12</v>
      </c>
      <c r="AG56" s="100">
        <v>13809.599999999999</v>
      </c>
      <c r="AH56" s="100">
        <v>11</v>
      </c>
      <c r="AI56" s="100">
        <v>12658.8</v>
      </c>
      <c r="AJ56" s="100">
        <v>8</v>
      </c>
      <c r="AK56" s="100">
        <v>9206.4</v>
      </c>
      <c r="AL56" s="100">
        <v>7</v>
      </c>
      <c r="AM56" s="100">
        <v>8055.5999999999995</v>
      </c>
      <c r="AN56" s="100">
        <v>8</v>
      </c>
      <c r="AO56" s="100">
        <v>9206.4</v>
      </c>
      <c r="AP56" s="100">
        <v>10</v>
      </c>
      <c r="AQ56" s="100">
        <v>11508</v>
      </c>
      <c r="AR56" s="100">
        <v>9</v>
      </c>
      <c r="AS56" s="100">
        <v>10357.199999999999</v>
      </c>
      <c r="AT56" s="100">
        <v>7</v>
      </c>
      <c r="AU56" s="100">
        <v>8055.5999999999995</v>
      </c>
      <c r="AV56" s="100">
        <v>10</v>
      </c>
      <c r="AW56" s="100">
        <v>11508</v>
      </c>
      <c r="AX56" s="100">
        <v>7</v>
      </c>
      <c r="AY56" s="100">
        <v>8055.5999999999995</v>
      </c>
      <c r="AZ56" s="100">
        <v>10</v>
      </c>
      <c r="BA56" s="100">
        <v>11508</v>
      </c>
      <c r="BB56" s="100">
        <v>10</v>
      </c>
      <c r="BC56" s="100">
        <v>11508</v>
      </c>
      <c r="BD56" s="100">
        <v>11</v>
      </c>
      <c r="BE56" s="100">
        <v>12658.8</v>
      </c>
      <c r="BF56" s="100">
        <v>9</v>
      </c>
      <c r="BG56" s="100">
        <v>10357.199999999999</v>
      </c>
      <c r="BH56" s="100">
        <v>11</v>
      </c>
      <c r="BI56" s="100">
        <v>12658.8</v>
      </c>
      <c r="BJ56" s="100">
        <v>10</v>
      </c>
      <c r="BK56" s="100">
        <v>11508</v>
      </c>
      <c r="BL56" s="100">
        <v>9</v>
      </c>
      <c r="BM56" s="100">
        <v>10357.199999999999</v>
      </c>
      <c r="BN56" s="100">
        <v>9</v>
      </c>
      <c r="BO56" s="100">
        <v>10357.199999999999</v>
      </c>
      <c r="BP56" s="100">
        <v>8</v>
      </c>
      <c r="BQ56" s="100">
        <v>9206.4</v>
      </c>
      <c r="BR56" s="100">
        <v>11</v>
      </c>
      <c r="BS56" s="100">
        <v>12658.8</v>
      </c>
      <c r="BT56" s="100">
        <v>12</v>
      </c>
      <c r="BU56" s="100">
        <v>13809.599999999999</v>
      </c>
      <c r="BV56" s="100">
        <v>10</v>
      </c>
      <c r="BW56" s="100">
        <v>11508</v>
      </c>
      <c r="BX56" s="100">
        <v>7</v>
      </c>
      <c r="BY56" s="100">
        <v>8055.5999999999995</v>
      </c>
      <c r="BZ56" s="100">
        <v>10</v>
      </c>
      <c r="CA56" s="100">
        <v>11508</v>
      </c>
      <c r="CB56" s="100">
        <v>12</v>
      </c>
      <c r="CC56" s="100">
        <v>13809.599999999999</v>
      </c>
      <c r="CD56" s="100">
        <v>11</v>
      </c>
      <c r="CE56" s="100">
        <v>12658.8</v>
      </c>
      <c r="CF56" s="100">
        <v>7</v>
      </c>
      <c r="CG56" s="100">
        <v>8055.5999999999995</v>
      </c>
      <c r="CH56" s="100">
        <v>13</v>
      </c>
      <c r="CI56" s="100">
        <v>14960.4</v>
      </c>
      <c r="CJ56" s="100">
        <v>12</v>
      </c>
      <c r="CK56" s="100">
        <v>13809.599999999999</v>
      </c>
      <c r="CL56" s="100">
        <v>8</v>
      </c>
      <c r="CM56" s="100">
        <v>9206.4</v>
      </c>
      <c r="CN56" s="100">
        <v>10</v>
      </c>
      <c r="CO56" s="100">
        <v>11508</v>
      </c>
      <c r="CP56" s="100">
        <v>7</v>
      </c>
      <c r="CQ56" s="100">
        <v>8055.5999999999995</v>
      </c>
      <c r="CR56" s="100">
        <v>8</v>
      </c>
      <c r="CS56" s="100">
        <v>9206.4</v>
      </c>
      <c r="CT56" s="100">
        <v>11</v>
      </c>
      <c r="CU56" s="100">
        <v>12658.8</v>
      </c>
    </row>
    <row r="57" spans="2:99">
      <c r="C57" s="99" t="s">
        <v>223</v>
      </c>
      <c r="D57" s="100">
        <v>12</v>
      </c>
      <c r="E57" s="100">
        <v>16934.400000000001</v>
      </c>
      <c r="F57" s="100">
        <v>10</v>
      </c>
      <c r="G57" s="100">
        <v>14112</v>
      </c>
      <c r="H57" s="100">
        <v>10</v>
      </c>
      <c r="I57" s="100">
        <v>14112</v>
      </c>
      <c r="J57" s="100">
        <v>8</v>
      </c>
      <c r="K57" s="100">
        <v>11289.6</v>
      </c>
      <c r="L57" s="100">
        <v>6</v>
      </c>
      <c r="M57" s="100">
        <v>8467.2000000000007</v>
      </c>
      <c r="N57" s="100">
        <v>7.5286226344763039</v>
      </c>
      <c r="O57" s="100">
        <v>10624.39226177296</v>
      </c>
      <c r="P57" s="100">
        <v>8.3839451776699097</v>
      </c>
      <c r="Q57" s="100">
        <v>11831.423434727776</v>
      </c>
      <c r="R57" s="100">
        <v>6</v>
      </c>
      <c r="S57" s="100">
        <v>8467.2000000000007</v>
      </c>
      <c r="T57" s="100">
        <v>7.3182487351388774</v>
      </c>
      <c r="U57" s="100">
        <v>10327.512615027985</v>
      </c>
      <c r="V57" s="100">
        <v>12.280248053703096</v>
      </c>
      <c r="W57" s="100">
        <v>17329.88605338581</v>
      </c>
      <c r="X57" s="100">
        <v>7.2297066237819401</v>
      </c>
      <c r="Y57" s="100">
        <v>10202.561987481075</v>
      </c>
      <c r="Z57" s="100">
        <v>9.3565709760437841</v>
      </c>
      <c r="AA57" s="100">
        <v>13203.992961392989</v>
      </c>
      <c r="AB57" s="100">
        <v>9.2999987579841417</v>
      </c>
      <c r="AC57" s="100">
        <v>13124.158247267222</v>
      </c>
      <c r="AD57" s="100">
        <v>9</v>
      </c>
      <c r="AE57" s="100">
        <v>12700.800000000001</v>
      </c>
      <c r="AF57" s="100">
        <v>11.271912162745826</v>
      </c>
      <c r="AG57" s="100">
        <v>15906.92244406691</v>
      </c>
      <c r="AH57" s="100">
        <v>9.3653176769323583</v>
      </c>
      <c r="AI57" s="100">
        <v>13216.336305686944</v>
      </c>
      <c r="AJ57" s="100">
        <v>8.5742871001772887</v>
      </c>
      <c r="AK57" s="100">
        <v>12100.03395577019</v>
      </c>
      <c r="AL57" s="100">
        <v>7</v>
      </c>
      <c r="AM57" s="100">
        <v>9878.4</v>
      </c>
      <c r="AN57" s="100">
        <v>7.3066968666399887</v>
      </c>
      <c r="AO57" s="100">
        <v>10311.210618202353</v>
      </c>
      <c r="AP57" s="100">
        <v>11</v>
      </c>
      <c r="AQ57" s="100">
        <v>15523.2</v>
      </c>
      <c r="AR57" s="100">
        <v>9.5214459878181419</v>
      </c>
      <c r="AS57" s="100">
        <v>13436.664578008962</v>
      </c>
      <c r="AT57" s="100">
        <v>7</v>
      </c>
      <c r="AU57" s="100">
        <v>9878.4</v>
      </c>
      <c r="AV57" s="100">
        <v>7.0463361197637706</v>
      </c>
      <c r="AW57" s="100">
        <v>9943.7895322106342</v>
      </c>
      <c r="AX57" s="100">
        <v>2.5978984237146006</v>
      </c>
      <c r="AY57" s="100">
        <v>3666.1542555460446</v>
      </c>
      <c r="AZ57" s="100">
        <v>3.5322330515123528</v>
      </c>
      <c r="BA57" s="100">
        <v>4984.6872822942323</v>
      </c>
      <c r="BB57" s="100">
        <v>3.0204137016147552</v>
      </c>
      <c r="BC57" s="100">
        <v>4262.4078157187423</v>
      </c>
      <c r="BD57" s="100">
        <v>3.3647094845753944</v>
      </c>
      <c r="BE57" s="100">
        <v>4748.2780246327966</v>
      </c>
      <c r="BF57" s="100">
        <v>3.6182459802206681</v>
      </c>
      <c r="BG57" s="100">
        <v>5106.0687272874075</v>
      </c>
      <c r="BH57" s="100">
        <v>3.2926726055042383</v>
      </c>
      <c r="BI57" s="100">
        <v>4646.6195808875809</v>
      </c>
      <c r="BJ57" s="100">
        <v>3.5182195608082996</v>
      </c>
      <c r="BK57" s="100">
        <v>4964.9114442126729</v>
      </c>
      <c r="BL57" s="100">
        <v>1.87406613454146</v>
      </c>
      <c r="BM57" s="100">
        <v>2644.6821290649086</v>
      </c>
      <c r="BN57" s="100">
        <v>2.3544223043154067</v>
      </c>
      <c r="BO57" s="100">
        <v>3322.5607558499019</v>
      </c>
      <c r="BP57" s="100">
        <v>2.0721503654469928</v>
      </c>
      <c r="BQ57" s="100">
        <v>2924.2185957187962</v>
      </c>
      <c r="BR57" s="100">
        <v>2.6579026324965094</v>
      </c>
      <c r="BS57" s="100">
        <v>3750.8321949790743</v>
      </c>
      <c r="BT57" s="100">
        <v>2.4040563130278012</v>
      </c>
      <c r="BU57" s="100">
        <v>3392.6042689448332</v>
      </c>
      <c r="BV57" s="100">
        <v>2.5556638531332863</v>
      </c>
      <c r="BW57" s="100">
        <v>3606.5528295416939</v>
      </c>
      <c r="BX57" s="100">
        <v>1.7049864872235967</v>
      </c>
      <c r="BY57" s="100">
        <v>2406.0769307699397</v>
      </c>
      <c r="BZ57" s="100">
        <v>1.9541614418047466</v>
      </c>
      <c r="CA57" s="100">
        <v>2757.7126266748587</v>
      </c>
      <c r="CB57" s="100">
        <v>3.031422714192443</v>
      </c>
      <c r="CC57" s="100">
        <v>4277.9437342683759</v>
      </c>
      <c r="CD57" s="100">
        <v>2.695612047026168</v>
      </c>
      <c r="CE57" s="100">
        <v>3804.0477207633285</v>
      </c>
      <c r="CF57" s="100">
        <v>1.8170431171854828</v>
      </c>
      <c r="CG57" s="100">
        <v>2564.2112469721533</v>
      </c>
      <c r="CH57" s="100">
        <v>2.8274921949672316</v>
      </c>
      <c r="CI57" s="100">
        <v>3990.1569855377575</v>
      </c>
      <c r="CJ57" s="100">
        <v>2.3562515659775429</v>
      </c>
      <c r="CK57" s="100">
        <v>3325.1422099075089</v>
      </c>
      <c r="CL57" s="100">
        <v>2.3959767420655345</v>
      </c>
      <c r="CM57" s="100">
        <v>3381.2023784028825</v>
      </c>
      <c r="CN57" s="100">
        <v>2.6853330672554572</v>
      </c>
      <c r="CO57" s="100">
        <v>3789.5420245109012</v>
      </c>
      <c r="CP57" s="100">
        <v>1.9900306237596226</v>
      </c>
      <c r="CQ57" s="100">
        <v>2808.3312162495795</v>
      </c>
      <c r="CR57" s="100">
        <v>2.2242750370892082</v>
      </c>
      <c r="CS57" s="100">
        <v>3138.8969323402907</v>
      </c>
      <c r="CT57" s="100">
        <v>3.1700951850833059</v>
      </c>
      <c r="CU57" s="100">
        <v>4473.6383251895613</v>
      </c>
    </row>
    <row r="58" spans="2:99">
      <c r="C58" s="99" t="s">
        <v>224</v>
      </c>
      <c r="D58" s="100">
        <v>10.443449647665549</v>
      </c>
      <c r="E58" s="100">
        <v>12294.028925231885</v>
      </c>
      <c r="F58" s="100">
        <v>9</v>
      </c>
      <c r="G58" s="100">
        <v>10594.800000000001</v>
      </c>
      <c r="H58" s="100">
        <v>11</v>
      </c>
      <c r="I58" s="100">
        <v>12949.2</v>
      </c>
      <c r="J58" s="100">
        <v>8</v>
      </c>
      <c r="K58" s="100">
        <v>9417.6</v>
      </c>
      <c r="L58" s="100">
        <v>6</v>
      </c>
      <c r="M58" s="100">
        <v>7063.2000000000007</v>
      </c>
      <c r="N58" s="100">
        <v>7</v>
      </c>
      <c r="O58" s="100">
        <v>8240.4</v>
      </c>
      <c r="P58" s="100">
        <v>7</v>
      </c>
      <c r="Q58" s="100">
        <v>8240.4</v>
      </c>
      <c r="R58" s="100">
        <v>7</v>
      </c>
      <c r="S58" s="100">
        <v>8240.4</v>
      </c>
      <c r="T58" s="100">
        <v>7</v>
      </c>
      <c r="U58" s="100">
        <v>8240.4</v>
      </c>
      <c r="V58" s="100">
        <v>11</v>
      </c>
      <c r="W58" s="100">
        <v>12949.2</v>
      </c>
      <c r="X58" s="100">
        <v>8</v>
      </c>
      <c r="Y58" s="100">
        <v>9417.6</v>
      </c>
      <c r="Z58" s="100">
        <v>10</v>
      </c>
      <c r="AA58" s="100">
        <v>11772</v>
      </c>
      <c r="AB58" s="100">
        <v>9</v>
      </c>
      <c r="AC58" s="100">
        <v>10594.800000000001</v>
      </c>
      <c r="AD58" s="100">
        <v>9</v>
      </c>
      <c r="AE58" s="100">
        <v>10594.800000000001</v>
      </c>
      <c r="AF58" s="100">
        <v>10</v>
      </c>
      <c r="AG58" s="100">
        <v>11772</v>
      </c>
      <c r="AH58" s="100">
        <v>9</v>
      </c>
      <c r="AI58" s="100">
        <v>10594.800000000001</v>
      </c>
      <c r="AJ58" s="100">
        <v>9</v>
      </c>
      <c r="AK58" s="100">
        <v>10594.800000000001</v>
      </c>
      <c r="AL58" s="100">
        <v>7</v>
      </c>
      <c r="AM58" s="100">
        <v>8240.4</v>
      </c>
      <c r="AN58" s="100">
        <v>8</v>
      </c>
      <c r="AO58" s="100">
        <v>9417.6</v>
      </c>
      <c r="AP58" s="100">
        <v>12</v>
      </c>
      <c r="AQ58" s="100">
        <v>14126.400000000001</v>
      </c>
      <c r="AR58" s="100">
        <v>9</v>
      </c>
      <c r="AS58" s="100">
        <v>10594.800000000001</v>
      </c>
      <c r="AT58" s="100">
        <v>8</v>
      </c>
      <c r="AU58" s="100">
        <v>9417.6</v>
      </c>
      <c r="AV58" s="100">
        <v>9</v>
      </c>
      <c r="AW58" s="100">
        <v>10594.800000000001</v>
      </c>
      <c r="AX58" s="100">
        <v>7</v>
      </c>
      <c r="AY58" s="100">
        <v>8240.4</v>
      </c>
      <c r="AZ58" s="100">
        <v>10</v>
      </c>
      <c r="BA58" s="100">
        <v>11772</v>
      </c>
      <c r="BB58" s="100">
        <v>10</v>
      </c>
      <c r="BC58" s="100">
        <v>11772</v>
      </c>
      <c r="BD58" s="100">
        <v>11</v>
      </c>
      <c r="BE58" s="100">
        <v>12949.2</v>
      </c>
      <c r="BF58" s="100">
        <v>9</v>
      </c>
      <c r="BG58" s="100">
        <v>10594.800000000001</v>
      </c>
      <c r="BH58" s="100">
        <v>10</v>
      </c>
      <c r="BI58" s="100">
        <v>11772</v>
      </c>
      <c r="BJ58" s="100">
        <v>11</v>
      </c>
      <c r="BK58" s="100">
        <v>12949.2</v>
      </c>
      <c r="BL58" s="100">
        <v>9</v>
      </c>
      <c r="BM58" s="100">
        <v>10594.800000000001</v>
      </c>
      <c r="BN58" s="100">
        <v>9</v>
      </c>
      <c r="BO58" s="100">
        <v>10594.800000000001</v>
      </c>
      <c r="BP58" s="100">
        <v>8</v>
      </c>
      <c r="BQ58" s="100">
        <v>9417.6</v>
      </c>
      <c r="BR58" s="100">
        <v>11</v>
      </c>
      <c r="BS58" s="100">
        <v>12949.2</v>
      </c>
      <c r="BT58" s="100">
        <v>12</v>
      </c>
      <c r="BU58" s="100">
        <v>14126.400000000001</v>
      </c>
      <c r="BV58" s="100">
        <v>10</v>
      </c>
      <c r="BW58" s="100">
        <v>11772</v>
      </c>
      <c r="BX58" s="100">
        <v>7</v>
      </c>
      <c r="BY58" s="100">
        <v>8240.4</v>
      </c>
      <c r="BZ58" s="100">
        <v>10</v>
      </c>
      <c r="CA58" s="100">
        <v>11772</v>
      </c>
      <c r="CB58" s="100">
        <v>12</v>
      </c>
      <c r="CC58" s="100">
        <v>14126.400000000001</v>
      </c>
      <c r="CD58" s="100">
        <v>11</v>
      </c>
      <c r="CE58" s="100">
        <v>12949.2</v>
      </c>
      <c r="CF58" s="100">
        <v>7</v>
      </c>
      <c r="CG58" s="100">
        <v>8240.4</v>
      </c>
      <c r="CH58" s="100">
        <v>12</v>
      </c>
      <c r="CI58" s="100">
        <v>14126.400000000001</v>
      </c>
      <c r="CJ58" s="100">
        <v>11</v>
      </c>
      <c r="CK58" s="100">
        <v>12949.2</v>
      </c>
      <c r="CL58" s="100">
        <v>7</v>
      </c>
      <c r="CM58" s="100">
        <v>8240.4</v>
      </c>
      <c r="CN58" s="100">
        <v>10</v>
      </c>
      <c r="CO58" s="100">
        <v>11772</v>
      </c>
      <c r="CP58" s="100">
        <v>6</v>
      </c>
      <c r="CQ58" s="100">
        <v>7063.2000000000007</v>
      </c>
      <c r="CR58" s="100">
        <v>8</v>
      </c>
      <c r="CS58" s="100">
        <v>9417.6</v>
      </c>
      <c r="CT58" s="100">
        <v>11</v>
      </c>
      <c r="CU58" s="100">
        <v>12949.2</v>
      </c>
    </row>
    <row r="59" spans="2:99">
      <c r="C59" s="99" t="s">
        <v>225</v>
      </c>
      <c r="D59" s="100">
        <v>11</v>
      </c>
      <c r="E59" s="100">
        <v>3339.5999999999995</v>
      </c>
      <c r="F59" s="100">
        <v>10</v>
      </c>
      <c r="G59" s="100">
        <v>3035.9999999999995</v>
      </c>
      <c r="H59" s="100">
        <v>12</v>
      </c>
      <c r="I59" s="100">
        <v>3643.2</v>
      </c>
      <c r="J59" s="100">
        <v>9</v>
      </c>
      <c r="K59" s="100">
        <v>2732.3999999999996</v>
      </c>
      <c r="L59" s="100">
        <v>6</v>
      </c>
      <c r="M59" s="100">
        <v>1821.6</v>
      </c>
      <c r="N59" s="100">
        <v>7.5286226344763039</v>
      </c>
      <c r="O59" s="100">
        <v>2285.6898318270055</v>
      </c>
      <c r="P59" s="100">
        <v>8.3490410706090081</v>
      </c>
      <c r="Q59" s="100">
        <v>2534.7688690368946</v>
      </c>
      <c r="R59" s="100">
        <v>7</v>
      </c>
      <c r="S59" s="100">
        <v>2125.1999999999998</v>
      </c>
      <c r="T59" s="100">
        <v>8.3182487351388783</v>
      </c>
      <c r="U59" s="100">
        <v>2525.4203159881631</v>
      </c>
      <c r="V59" s="100">
        <v>13.280248053703096</v>
      </c>
      <c r="W59" s="100">
        <v>4031.8833091042593</v>
      </c>
      <c r="X59" s="100">
        <v>8.2584199517546821</v>
      </c>
      <c r="Y59" s="100">
        <v>2507.256297352721</v>
      </c>
      <c r="Z59" s="100">
        <v>9.3291424394250324</v>
      </c>
      <c r="AA59" s="100">
        <v>2832.3276446094396</v>
      </c>
      <c r="AB59" s="100">
        <v>10.399998343978854</v>
      </c>
      <c r="AC59" s="100">
        <v>3157.4394972319797</v>
      </c>
      <c r="AD59" s="100">
        <v>9</v>
      </c>
      <c r="AE59" s="100">
        <v>2732.3999999999996</v>
      </c>
      <c r="AF59" s="100">
        <v>11.332337087800454</v>
      </c>
      <c r="AG59" s="100">
        <v>3440.4975398562174</v>
      </c>
      <c r="AH59" s="100">
        <v>11.426203956421086</v>
      </c>
      <c r="AI59" s="100">
        <v>3468.995521169441</v>
      </c>
      <c r="AJ59" s="100">
        <v>9.5742871001772887</v>
      </c>
      <c r="AK59" s="100">
        <v>2906.7535636138246</v>
      </c>
      <c r="AL59" s="100">
        <v>9</v>
      </c>
      <c r="AM59" s="100">
        <v>2732.3999999999996</v>
      </c>
      <c r="AN59" s="100">
        <v>8.3407742962666536</v>
      </c>
      <c r="AO59" s="100">
        <v>2532.259076346556</v>
      </c>
      <c r="AP59" s="100">
        <v>12</v>
      </c>
      <c r="AQ59" s="100">
        <v>3643.2</v>
      </c>
      <c r="AR59" s="100">
        <v>10.474041807107401</v>
      </c>
      <c r="AS59" s="100">
        <v>3179.9190926378064</v>
      </c>
      <c r="AT59" s="100">
        <v>8</v>
      </c>
      <c r="AU59" s="100">
        <v>2428.7999999999997</v>
      </c>
      <c r="AV59" s="100">
        <v>8.5835734125893186</v>
      </c>
      <c r="AW59" s="100">
        <v>2605.9728880621169</v>
      </c>
      <c r="AX59" s="100">
        <v>2.5978984237146006</v>
      </c>
      <c r="AY59" s="100">
        <v>788.72196143975259</v>
      </c>
      <c r="AZ59" s="100">
        <v>3.926149076961273</v>
      </c>
      <c r="BA59" s="100">
        <v>1191.9788597654424</v>
      </c>
      <c r="BB59" s="100">
        <v>3.6206243964927083</v>
      </c>
      <c r="BC59" s="100">
        <v>1099.2215667751861</v>
      </c>
      <c r="BD59" s="100">
        <v>3.7011804330329343</v>
      </c>
      <c r="BE59" s="100">
        <v>1123.6783794687988</v>
      </c>
      <c r="BF59" s="100">
        <v>4.3925173107516375</v>
      </c>
      <c r="BG59" s="100">
        <v>1333.568255544197</v>
      </c>
      <c r="BH59" s="100">
        <v>3.6176198477994985</v>
      </c>
      <c r="BI59" s="100">
        <v>1098.3093857919275</v>
      </c>
      <c r="BJ59" s="100">
        <v>3.8380577026999632</v>
      </c>
      <c r="BK59" s="100">
        <v>1165.2343185397087</v>
      </c>
      <c r="BL59" s="100">
        <v>1.87406613454146</v>
      </c>
      <c r="BM59" s="100">
        <v>568.96647844678716</v>
      </c>
      <c r="BN59" s="100">
        <v>2.6160247825726741</v>
      </c>
      <c r="BO59" s="100">
        <v>794.22512398906372</v>
      </c>
      <c r="BP59" s="100">
        <v>2.0941618595027616</v>
      </c>
      <c r="BQ59" s="100">
        <v>635.78754054503838</v>
      </c>
      <c r="BR59" s="100">
        <v>2.6579026324965094</v>
      </c>
      <c r="BS59" s="100">
        <v>806.93923922594013</v>
      </c>
      <c r="BT59" s="100">
        <v>2.3941591242203333</v>
      </c>
      <c r="BU59" s="100">
        <v>726.86671011329315</v>
      </c>
      <c r="BV59" s="100">
        <v>2.5556638531332863</v>
      </c>
      <c r="BW59" s="100">
        <v>775.89954581126563</v>
      </c>
      <c r="BX59" s="100">
        <v>1.9560198255572845</v>
      </c>
      <c r="BY59" s="100">
        <v>593.8476190391915</v>
      </c>
      <c r="BZ59" s="100">
        <v>2.171290490894163</v>
      </c>
      <c r="CA59" s="100">
        <v>659.20379303546781</v>
      </c>
      <c r="CB59" s="100">
        <v>2.7968695308931597</v>
      </c>
      <c r="CC59" s="100">
        <v>849.12958957916317</v>
      </c>
      <c r="CD59" s="100">
        <v>2.9406676876649107</v>
      </c>
      <c r="CE59" s="100">
        <v>892.78670997506674</v>
      </c>
      <c r="CF59" s="100">
        <v>1.8170431171854828</v>
      </c>
      <c r="CG59" s="100">
        <v>551.65429037751255</v>
      </c>
      <c r="CH59" s="100">
        <v>2.6099927953543673</v>
      </c>
      <c r="CI59" s="100">
        <v>792.39381266958583</v>
      </c>
      <c r="CJ59" s="100">
        <v>2.8189541955358188</v>
      </c>
      <c r="CK59" s="100">
        <v>855.83449376467445</v>
      </c>
      <c r="CL59" s="100">
        <v>2.3959767420655345</v>
      </c>
      <c r="CM59" s="100">
        <v>727.4185388910962</v>
      </c>
      <c r="CN59" s="100">
        <v>2.6928247961886198</v>
      </c>
      <c r="CO59" s="100">
        <v>817.54160812286489</v>
      </c>
      <c r="CP59" s="100">
        <v>2.3324370711660265</v>
      </c>
      <c r="CQ59" s="100">
        <v>708.12789480600554</v>
      </c>
      <c r="CR59" s="100">
        <v>2.2242750370892082</v>
      </c>
      <c r="CS59" s="100">
        <v>675.2899012602835</v>
      </c>
      <c r="CT59" s="100">
        <v>3.1578141329917524</v>
      </c>
      <c r="CU59" s="100">
        <v>958.71237077629587</v>
      </c>
    </row>
    <row r="60" spans="2:99">
      <c r="C60" s="99" t="s">
        <v>226</v>
      </c>
      <c r="D60" s="100">
        <v>12</v>
      </c>
      <c r="E60" s="100">
        <v>7819.2000000000007</v>
      </c>
      <c r="F60" s="100">
        <v>11</v>
      </c>
      <c r="G60" s="100">
        <v>7167.6</v>
      </c>
      <c r="H60" s="100">
        <v>11</v>
      </c>
      <c r="I60" s="100">
        <v>7167.6</v>
      </c>
      <c r="J60" s="100">
        <v>8</v>
      </c>
      <c r="K60" s="100">
        <v>5212.8</v>
      </c>
      <c r="L60" s="100">
        <v>6</v>
      </c>
      <c r="M60" s="100">
        <v>3909.6000000000004</v>
      </c>
      <c r="N60" s="100">
        <v>7.5286226344763039</v>
      </c>
      <c r="O60" s="100">
        <v>4905.6505086247598</v>
      </c>
      <c r="P60" s="100">
        <v>9.3839451776699097</v>
      </c>
      <c r="Q60" s="100">
        <v>6114.5786777697131</v>
      </c>
      <c r="R60" s="100">
        <v>7</v>
      </c>
      <c r="S60" s="100">
        <v>4561.2</v>
      </c>
      <c r="T60" s="100">
        <v>7.3500736086527656</v>
      </c>
      <c r="U60" s="100">
        <v>4789.3079633981424</v>
      </c>
      <c r="V60" s="100">
        <v>12.245217046990209</v>
      </c>
      <c r="W60" s="100">
        <v>7978.9834278188209</v>
      </c>
      <c r="X60" s="100">
        <v>8.2584199517546821</v>
      </c>
      <c r="Y60" s="100">
        <v>5381.1864405633514</v>
      </c>
      <c r="Z60" s="100">
        <v>10.356570976043784</v>
      </c>
      <c r="AA60" s="100">
        <v>6748.3416479901298</v>
      </c>
      <c r="AB60" s="100">
        <v>10.399998343978854</v>
      </c>
      <c r="AC60" s="100">
        <v>6776.6389209366216</v>
      </c>
      <c r="AD60" s="100">
        <v>9</v>
      </c>
      <c r="AE60" s="100">
        <v>5864.4000000000005</v>
      </c>
      <c r="AF60" s="100">
        <v>12.302124625273141</v>
      </c>
      <c r="AG60" s="100">
        <v>8016.0644058279786</v>
      </c>
      <c r="AH60" s="100">
        <v>11.426203956421086</v>
      </c>
      <c r="AI60" s="100">
        <v>7445.3144980039797</v>
      </c>
      <c r="AJ60" s="100">
        <v>9.5742871001772887</v>
      </c>
      <c r="AK60" s="100">
        <v>6238.6054744755211</v>
      </c>
      <c r="AL60" s="100">
        <v>7</v>
      </c>
      <c r="AM60" s="100">
        <v>4561.2</v>
      </c>
      <c r="AN60" s="100">
        <v>7.3066968666399887</v>
      </c>
      <c r="AO60" s="100">
        <v>4761.0436783026171</v>
      </c>
      <c r="AP60" s="100">
        <v>13</v>
      </c>
      <c r="AQ60" s="100">
        <v>8470.8000000000011</v>
      </c>
      <c r="AR60" s="100">
        <v>9.5214459878181419</v>
      </c>
      <c r="AS60" s="100">
        <v>6204.1742056623016</v>
      </c>
      <c r="AT60" s="100">
        <v>8</v>
      </c>
      <c r="AU60" s="100">
        <v>5212.8</v>
      </c>
      <c r="AV60" s="100">
        <v>8.5835734125893186</v>
      </c>
      <c r="AW60" s="100">
        <v>5593.0564356432005</v>
      </c>
      <c r="AX60" s="100">
        <v>2.5978984237146006</v>
      </c>
      <c r="AY60" s="100">
        <v>1692.7906128924337</v>
      </c>
      <c r="AZ60" s="100">
        <v>3.5322330515123528</v>
      </c>
      <c r="BA60" s="100">
        <v>2301.603056365449</v>
      </c>
      <c r="BB60" s="100">
        <v>3.3350392194724741</v>
      </c>
      <c r="BC60" s="100">
        <v>2173.1115554082644</v>
      </c>
      <c r="BD60" s="100">
        <v>3.3647094845753944</v>
      </c>
      <c r="BE60" s="100">
        <v>2192.4447001493272</v>
      </c>
      <c r="BF60" s="100">
        <v>3.5976267505543129</v>
      </c>
      <c r="BG60" s="100">
        <v>2344.2135906611902</v>
      </c>
      <c r="BH60" s="100">
        <v>3.2926726055042383</v>
      </c>
      <c r="BI60" s="100">
        <v>2145.5054697465616</v>
      </c>
      <c r="BJ60" s="100">
        <v>3.5182195608082996</v>
      </c>
      <c r="BK60" s="100">
        <v>2292.471865822688</v>
      </c>
      <c r="BL60" s="100">
        <v>1.8634777411879047</v>
      </c>
      <c r="BM60" s="100">
        <v>1214.2420961580387</v>
      </c>
      <c r="BN60" s="100">
        <v>2.3544223043154067</v>
      </c>
      <c r="BO60" s="100">
        <v>1534.141573491919</v>
      </c>
      <c r="BP60" s="100">
        <v>2.0831561124748772</v>
      </c>
      <c r="BQ60" s="100">
        <v>1357.38452288863</v>
      </c>
      <c r="BR60" s="100">
        <v>2.8995301445416466</v>
      </c>
      <c r="BS60" s="100">
        <v>1889.3338421833371</v>
      </c>
      <c r="BT60" s="100">
        <v>2.816864361050889</v>
      </c>
      <c r="BU60" s="100">
        <v>1835.4688176607594</v>
      </c>
      <c r="BV60" s="100">
        <v>2.8112302384466155</v>
      </c>
      <c r="BW60" s="100">
        <v>1831.7976233718148</v>
      </c>
      <c r="BX60" s="100">
        <v>1.7258852396684843</v>
      </c>
      <c r="BY60" s="100">
        <v>1124.5868221679843</v>
      </c>
      <c r="BZ60" s="100">
        <v>1.9541614418047466</v>
      </c>
      <c r="CA60" s="100">
        <v>1273.331595479973</v>
      </c>
      <c r="CB60" s="100">
        <v>2.8089131150376629</v>
      </c>
      <c r="CC60" s="100">
        <v>1830.2877857585413</v>
      </c>
      <c r="CD60" s="100">
        <v>2.695612047026168</v>
      </c>
      <c r="CE60" s="100">
        <v>1756.4608098422511</v>
      </c>
      <c r="CF60" s="100">
        <v>1.8170431171854828</v>
      </c>
      <c r="CG60" s="100">
        <v>1183.9852951580606</v>
      </c>
      <c r="CH60" s="100">
        <v>2.6099927953543673</v>
      </c>
      <c r="CI60" s="100">
        <v>1700.6713054529059</v>
      </c>
      <c r="CJ60" s="100">
        <v>2.8082695909892776</v>
      </c>
      <c r="CK60" s="100">
        <v>1829.8684654886133</v>
      </c>
      <c r="CL60" s="100">
        <v>2.3959767420655345</v>
      </c>
      <c r="CM60" s="100">
        <v>1561.2184451299024</v>
      </c>
      <c r="CN60" s="100">
        <v>2.6853330672554572</v>
      </c>
      <c r="CO60" s="100">
        <v>1749.7630266236561</v>
      </c>
      <c r="CP60" s="100">
        <v>2.3232359196404833</v>
      </c>
      <c r="CQ60" s="100">
        <v>1513.820525237739</v>
      </c>
      <c r="CR60" s="100">
        <v>2.2242750370892082</v>
      </c>
      <c r="CS60" s="100">
        <v>1449.3376141673282</v>
      </c>
      <c r="CT60" s="100">
        <v>3.4337235522714087</v>
      </c>
      <c r="CU60" s="100">
        <v>2237.4142666600501</v>
      </c>
    </row>
    <row r="61" spans="2:99">
      <c r="C61" s="99" t="s">
        <v>227</v>
      </c>
      <c r="D61" s="100">
        <v>11</v>
      </c>
      <c r="E61" s="100">
        <v>10467.599999999999</v>
      </c>
      <c r="F61" s="100">
        <v>10</v>
      </c>
      <c r="G61" s="100">
        <v>9516</v>
      </c>
      <c r="H61" s="100">
        <v>12</v>
      </c>
      <c r="I61" s="100">
        <v>11419.199999999999</v>
      </c>
      <c r="J61" s="100">
        <v>7</v>
      </c>
      <c r="K61" s="100">
        <v>6661.1999999999989</v>
      </c>
      <c r="L61" s="100">
        <v>6</v>
      </c>
      <c r="M61" s="100">
        <v>5709.5999999999995</v>
      </c>
      <c r="N61" s="100">
        <v>8.528622634476303</v>
      </c>
      <c r="O61" s="100">
        <v>8115.8372989676491</v>
      </c>
      <c r="P61" s="100">
        <v>8.3839451776699097</v>
      </c>
      <c r="Q61" s="100">
        <v>7978.1622310706853</v>
      </c>
      <c r="R61" s="100">
        <v>6</v>
      </c>
      <c r="S61" s="100">
        <v>5709.5999999999995</v>
      </c>
      <c r="T61" s="100">
        <v>7.3500736086527656</v>
      </c>
      <c r="U61" s="100">
        <v>6994.330045993971</v>
      </c>
      <c r="V61" s="100">
        <v>11.280248053703096</v>
      </c>
      <c r="W61" s="100">
        <v>10734.284047903864</v>
      </c>
      <c r="X61" s="100">
        <v>7.258419951754683</v>
      </c>
      <c r="Y61" s="100">
        <v>6907.1124260897559</v>
      </c>
      <c r="Z61" s="100">
        <v>10.356570976043784</v>
      </c>
      <c r="AA61" s="100">
        <v>9855.3129408032637</v>
      </c>
      <c r="AB61" s="100">
        <v>9.349998550981498</v>
      </c>
      <c r="AC61" s="100">
        <v>8897.4586211139922</v>
      </c>
      <c r="AD61" s="100">
        <v>9</v>
      </c>
      <c r="AE61" s="100">
        <v>8564.4</v>
      </c>
      <c r="AF61" s="100">
        <v>11.271912162745826</v>
      </c>
      <c r="AG61" s="100">
        <v>10726.351614068926</v>
      </c>
      <c r="AH61" s="100">
        <v>10.395760816676722</v>
      </c>
      <c r="AI61" s="100">
        <v>9892.6059931495674</v>
      </c>
      <c r="AJ61" s="100">
        <v>8.5742871001772887</v>
      </c>
      <c r="AK61" s="100">
        <v>8159.2916045287075</v>
      </c>
      <c r="AL61" s="100">
        <v>8</v>
      </c>
      <c r="AM61" s="100">
        <v>7612.7999999999993</v>
      </c>
      <c r="AN61" s="100">
        <v>7.3407742962666545</v>
      </c>
      <c r="AO61" s="100">
        <v>6985.4808203273478</v>
      </c>
      <c r="AP61" s="100">
        <v>11</v>
      </c>
      <c r="AQ61" s="100">
        <v>10467.599999999999</v>
      </c>
      <c r="AR61" s="100">
        <v>9.4740418071074011</v>
      </c>
      <c r="AS61" s="100">
        <v>9015.4981836434017</v>
      </c>
      <c r="AT61" s="100">
        <v>8</v>
      </c>
      <c r="AU61" s="100">
        <v>7612.7999999999993</v>
      </c>
      <c r="AV61" s="100">
        <v>7.0463361197637706</v>
      </c>
      <c r="AW61" s="100">
        <v>6705.2934515672032</v>
      </c>
      <c r="AX61" s="100">
        <v>2.5978984237146006</v>
      </c>
      <c r="AY61" s="100">
        <v>2472.1601400068134</v>
      </c>
      <c r="AZ61" s="100">
        <v>3.9131378994333512</v>
      </c>
      <c r="BA61" s="100">
        <v>3723.7420251007766</v>
      </c>
      <c r="BB61" s="100">
        <v>3.6303045101052032</v>
      </c>
      <c r="BC61" s="100">
        <v>3454.5977718161112</v>
      </c>
      <c r="BD61" s="100">
        <v>3.6912503293459009</v>
      </c>
      <c r="BE61" s="100">
        <v>3512.5938134055591</v>
      </c>
      <c r="BF61" s="100">
        <v>4.0053816454861533</v>
      </c>
      <c r="BG61" s="100">
        <v>3811.5211738446233</v>
      </c>
      <c r="BH61" s="100">
        <v>3.2782725446536918</v>
      </c>
      <c r="BI61" s="100">
        <v>3119.604153492453</v>
      </c>
      <c r="BJ61" s="100">
        <v>3.8380577026999632</v>
      </c>
      <c r="BK61" s="100">
        <v>3652.2957098892848</v>
      </c>
      <c r="BL61" s="100">
        <v>2.0845005163136432</v>
      </c>
      <c r="BM61" s="100">
        <v>1983.6106913240626</v>
      </c>
      <c r="BN61" s="100">
        <v>2.6160247825726741</v>
      </c>
      <c r="BO61" s="100">
        <v>2489.4091830961565</v>
      </c>
      <c r="BP61" s="100">
        <v>2.0831561124748772</v>
      </c>
      <c r="BQ61" s="100">
        <v>1982.3313566310931</v>
      </c>
      <c r="BR61" s="100">
        <v>2.4162751204513722</v>
      </c>
      <c r="BS61" s="100">
        <v>2299.3274046215256</v>
      </c>
      <c r="BT61" s="100">
        <v>2.6154089314430791</v>
      </c>
      <c r="BU61" s="100">
        <v>2488.8231391612339</v>
      </c>
      <c r="BV61" s="100">
        <v>2.8112302384466155</v>
      </c>
      <c r="BW61" s="100">
        <v>2675.166694905799</v>
      </c>
      <c r="BX61" s="100">
        <v>1.7258852396684843</v>
      </c>
      <c r="BY61" s="100">
        <v>1642.3523940685295</v>
      </c>
      <c r="BZ61" s="100">
        <v>2.3884195399835795</v>
      </c>
      <c r="CA61" s="100">
        <v>2272.8200342483742</v>
      </c>
      <c r="CB61" s="100">
        <v>2.5623163475938773</v>
      </c>
      <c r="CC61" s="100">
        <v>2438.3002363703336</v>
      </c>
      <c r="CD61" s="100">
        <v>2.695612047026168</v>
      </c>
      <c r="CE61" s="100">
        <v>2565.1444239501011</v>
      </c>
      <c r="CF61" s="100">
        <v>2.0518993910001329</v>
      </c>
      <c r="CG61" s="100">
        <v>1952.5874604757262</v>
      </c>
      <c r="CH61" s="100">
        <v>2.8274921949672316</v>
      </c>
      <c r="CI61" s="100">
        <v>2690.6415727308172</v>
      </c>
      <c r="CJ61" s="100">
        <v>2.5822605784834103</v>
      </c>
      <c r="CK61" s="100">
        <v>2457.2791664848128</v>
      </c>
      <c r="CL61" s="100">
        <v>2.7382591337891822</v>
      </c>
      <c r="CM61" s="100">
        <v>2605.7273917137854</v>
      </c>
      <c r="CN61" s="100">
        <v>2.9553647197676356</v>
      </c>
      <c r="CO61" s="100">
        <v>2812.3250673308817</v>
      </c>
      <c r="CP61" s="100">
        <v>2.31403476811494</v>
      </c>
      <c r="CQ61" s="100">
        <v>2202.0354853381768</v>
      </c>
      <c r="CR61" s="100">
        <v>2.2242750370892082</v>
      </c>
      <c r="CS61" s="100">
        <v>2116.6201252940905</v>
      </c>
      <c r="CT61" s="100">
        <v>3.1578141329917524</v>
      </c>
      <c r="CU61" s="100">
        <v>3004.9759289549511</v>
      </c>
    </row>
    <row r="62" spans="2:99">
      <c r="C62" s="99" t="s">
        <v>228</v>
      </c>
      <c r="D62" s="100">
        <v>11</v>
      </c>
      <c r="E62" s="100">
        <v>18757.2</v>
      </c>
      <c r="F62" s="100">
        <v>10</v>
      </c>
      <c r="G62" s="100">
        <v>17052</v>
      </c>
      <c r="H62" s="100">
        <v>10</v>
      </c>
      <c r="I62" s="100">
        <v>17052</v>
      </c>
      <c r="J62" s="100">
        <v>8</v>
      </c>
      <c r="K62" s="100">
        <v>13641.6</v>
      </c>
      <c r="L62" s="100">
        <v>6</v>
      </c>
      <c r="M62" s="100">
        <v>10231.200000000001</v>
      </c>
      <c r="N62" s="100">
        <v>7.4531051152654033</v>
      </c>
      <c r="O62" s="100">
        <v>12709.034842550565</v>
      </c>
      <c r="P62" s="100">
        <v>8.3141369635481084</v>
      </c>
      <c r="Q62" s="100">
        <v>14177.266350242235</v>
      </c>
      <c r="R62" s="100">
        <v>6</v>
      </c>
      <c r="S62" s="100">
        <v>10231.200000000001</v>
      </c>
      <c r="T62" s="100">
        <v>7.2864238616249901</v>
      </c>
      <c r="U62" s="100">
        <v>12424.809968842934</v>
      </c>
      <c r="V62" s="100">
        <v>10.245217046990209</v>
      </c>
      <c r="W62" s="100">
        <v>17470.144108527704</v>
      </c>
      <c r="X62" s="100">
        <v>7.2297066237819401</v>
      </c>
      <c r="Y62" s="100">
        <v>12328.095734872964</v>
      </c>
      <c r="Z62" s="100">
        <v>9.3565709760437841</v>
      </c>
      <c r="AA62" s="100">
        <v>15954.824828349861</v>
      </c>
      <c r="AB62" s="100">
        <v>10.299998757984142</v>
      </c>
      <c r="AC62" s="100">
        <v>17563.557882114557</v>
      </c>
      <c r="AD62" s="100">
        <v>8</v>
      </c>
      <c r="AE62" s="100">
        <v>13641.6</v>
      </c>
      <c r="AF62" s="100">
        <v>11.271912162745826</v>
      </c>
      <c r="AG62" s="100">
        <v>19220.864619914184</v>
      </c>
      <c r="AH62" s="100">
        <v>9.3653176769323583</v>
      </c>
      <c r="AI62" s="100">
        <v>15969.739702705057</v>
      </c>
      <c r="AJ62" s="100">
        <v>9.5264298418291826</v>
      </c>
      <c r="AK62" s="100">
        <v>16244.468166287123</v>
      </c>
      <c r="AL62" s="100">
        <v>7</v>
      </c>
      <c r="AM62" s="100">
        <v>11936.4</v>
      </c>
      <c r="AN62" s="100">
        <v>6.3066968666399887</v>
      </c>
      <c r="AO62" s="100">
        <v>10754.179496994509</v>
      </c>
      <c r="AP62" s="100">
        <v>11</v>
      </c>
      <c r="AQ62" s="100">
        <v>18757.2</v>
      </c>
      <c r="AR62" s="100">
        <v>8.4740418071074011</v>
      </c>
      <c r="AS62" s="100">
        <v>14449.936089479541</v>
      </c>
      <c r="AT62" s="100">
        <v>7</v>
      </c>
      <c r="AU62" s="100">
        <v>11936.4</v>
      </c>
      <c r="AV62" s="100">
        <v>7.0095451763212546</v>
      </c>
      <c r="AW62" s="100">
        <v>11952.676434663004</v>
      </c>
      <c r="AX62" s="100">
        <v>2.5978984237146006</v>
      </c>
      <c r="AY62" s="100">
        <v>4429.9363921181366</v>
      </c>
      <c r="AZ62" s="100">
        <v>3.5322330515123528</v>
      </c>
      <c r="BA62" s="100">
        <v>6023.1637994388639</v>
      </c>
      <c r="BB62" s="100">
        <v>3.0300938152272496</v>
      </c>
      <c r="BC62" s="100">
        <v>5166.9159737255059</v>
      </c>
      <c r="BD62" s="100">
        <v>3.681320225658868</v>
      </c>
      <c r="BE62" s="100">
        <v>6277.3872487935014</v>
      </c>
      <c r="BF62" s="100">
        <v>3.6079363653874905</v>
      </c>
      <c r="BG62" s="100">
        <v>6152.2530902587487</v>
      </c>
      <c r="BH62" s="100">
        <v>3.2782725446536918</v>
      </c>
      <c r="BI62" s="100">
        <v>5590.1103431434758</v>
      </c>
      <c r="BJ62" s="100">
        <v>3.198381418916636</v>
      </c>
      <c r="BK62" s="100">
        <v>5453.8799955366476</v>
      </c>
      <c r="BL62" s="100">
        <v>1.87406613454146</v>
      </c>
      <c r="BM62" s="100">
        <v>3195.6575726200977</v>
      </c>
      <c r="BN62" s="100">
        <v>2.6160247825726741</v>
      </c>
      <c r="BO62" s="100">
        <v>4460.8454592429243</v>
      </c>
      <c r="BP62" s="100">
        <v>1.8255130351724886</v>
      </c>
      <c r="BQ62" s="100">
        <v>3112.8648275761279</v>
      </c>
      <c r="BR62" s="100">
        <v>2.4162751204513722</v>
      </c>
      <c r="BS62" s="100">
        <v>4120.2323353936799</v>
      </c>
      <c r="BT62" s="100">
        <v>2.1828065058050554</v>
      </c>
      <c r="BU62" s="100">
        <v>3722.1216536987804</v>
      </c>
      <c r="BV62" s="100">
        <v>2.8112302384466155</v>
      </c>
      <c r="BW62" s="100">
        <v>4793.7098025991691</v>
      </c>
      <c r="BX62" s="100">
        <v>1.4748519013347965</v>
      </c>
      <c r="BY62" s="100">
        <v>2514.9174621560951</v>
      </c>
      <c r="BZ62" s="100">
        <v>2.171290490894163</v>
      </c>
      <c r="CA62" s="100">
        <v>3702.4845450727271</v>
      </c>
      <c r="CB62" s="100">
        <v>2.7968695308931597</v>
      </c>
      <c r="CC62" s="100">
        <v>4769.2219240790164</v>
      </c>
      <c r="CD62" s="100">
        <v>2.695612047026168</v>
      </c>
      <c r="CE62" s="100">
        <v>4596.5576625890217</v>
      </c>
      <c r="CF62" s="100">
        <v>1.5574655290161283</v>
      </c>
      <c r="CG62" s="100">
        <v>2655.7902200783019</v>
      </c>
      <c r="CH62" s="100">
        <v>2.3924933957415035</v>
      </c>
      <c r="CI62" s="100">
        <v>4079.6797384184119</v>
      </c>
      <c r="CJ62" s="100">
        <v>2.3455669614310022</v>
      </c>
      <c r="CK62" s="100">
        <v>3999.6607826321451</v>
      </c>
      <c r="CL62" s="100">
        <v>2.0536943503418867</v>
      </c>
      <c r="CM62" s="100">
        <v>3501.9596062029855</v>
      </c>
      <c r="CN62" s="100">
        <v>2.4227931436764414</v>
      </c>
      <c r="CO62" s="100">
        <v>4131.3468685970684</v>
      </c>
      <c r="CP62" s="100">
        <v>1.9992317752851658</v>
      </c>
      <c r="CQ62" s="100">
        <v>3409.0900232162649</v>
      </c>
      <c r="CR62" s="100">
        <v>2.2242750370892082</v>
      </c>
      <c r="CS62" s="100">
        <v>3792.8337932445179</v>
      </c>
      <c r="CT62" s="100">
        <v>3.1455330809001993</v>
      </c>
      <c r="CU62" s="100">
        <v>5363.7630095510203</v>
      </c>
    </row>
    <row r="63" spans="2:99">
      <c r="C63" s="99" t="s">
        <v>229</v>
      </c>
      <c r="D63" s="100">
        <v>10</v>
      </c>
      <c r="E63" s="100">
        <v>7956</v>
      </c>
      <c r="F63" s="100">
        <v>10</v>
      </c>
      <c r="G63" s="100">
        <v>7956</v>
      </c>
      <c r="H63" s="100">
        <v>11</v>
      </c>
      <c r="I63" s="100">
        <v>8751.6</v>
      </c>
      <c r="J63" s="100">
        <v>8</v>
      </c>
      <c r="K63" s="100">
        <v>6364.8</v>
      </c>
      <c r="L63" s="100">
        <v>6</v>
      </c>
      <c r="M63" s="100">
        <v>4773.6000000000004</v>
      </c>
      <c r="N63" s="100">
        <v>8.5663813940817537</v>
      </c>
      <c r="O63" s="100">
        <v>6815.4130371314432</v>
      </c>
      <c r="P63" s="100">
        <v>8.3490410706090081</v>
      </c>
      <c r="Q63" s="100">
        <v>6642.4970757765268</v>
      </c>
      <c r="R63" s="100">
        <v>6</v>
      </c>
      <c r="S63" s="100">
        <v>4773.6000000000004</v>
      </c>
      <c r="T63" s="100">
        <v>8.3500736086527656</v>
      </c>
      <c r="U63" s="100">
        <v>6643.3185630441403</v>
      </c>
      <c r="V63" s="100">
        <v>11.245217046990209</v>
      </c>
      <c r="W63" s="100">
        <v>8946.6946825854102</v>
      </c>
      <c r="X63" s="100">
        <v>8.2297066237819401</v>
      </c>
      <c r="Y63" s="100">
        <v>6547.5545898809114</v>
      </c>
      <c r="Z63" s="100">
        <v>10.329142439425032</v>
      </c>
      <c r="AA63" s="100">
        <v>8217.8657248065556</v>
      </c>
      <c r="AB63" s="100">
        <v>10.349998550981498</v>
      </c>
      <c r="AC63" s="100">
        <v>8234.4588471608804</v>
      </c>
      <c r="AD63" s="100">
        <v>9</v>
      </c>
      <c r="AE63" s="100">
        <v>7160.4000000000005</v>
      </c>
      <c r="AF63" s="100">
        <v>12.302124625273141</v>
      </c>
      <c r="AG63" s="100">
        <v>9787.5703518673108</v>
      </c>
      <c r="AH63" s="100">
        <v>10.365317676932358</v>
      </c>
      <c r="AI63" s="100">
        <v>8246.6467437673837</v>
      </c>
      <c r="AJ63" s="100">
        <v>10.574287100177289</v>
      </c>
      <c r="AK63" s="100">
        <v>8412.9028169010508</v>
      </c>
      <c r="AL63" s="100">
        <v>8</v>
      </c>
      <c r="AM63" s="100">
        <v>6364.8</v>
      </c>
      <c r="AN63" s="100">
        <v>7.3066968666399887</v>
      </c>
      <c r="AO63" s="100">
        <v>5813.2080270987753</v>
      </c>
      <c r="AP63" s="100">
        <v>11</v>
      </c>
      <c r="AQ63" s="100">
        <v>8751.6</v>
      </c>
      <c r="AR63" s="100">
        <v>9.4740418071074011</v>
      </c>
      <c r="AS63" s="100">
        <v>7537.5476617346485</v>
      </c>
      <c r="AT63" s="100">
        <v>7</v>
      </c>
      <c r="AU63" s="100">
        <v>5569.2</v>
      </c>
      <c r="AV63" s="100">
        <v>8.5835734125893186</v>
      </c>
      <c r="AW63" s="100">
        <v>6829.0910070560622</v>
      </c>
      <c r="AX63" s="100">
        <v>2.5978984237146006</v>
      </c>
      <c r="AY63" s="100">
        <v>2066.8879859073363</v>
      </c>
      <c r="AZ63" s="100">
        <v>3.9131378994333512</v>
      </c>
      <c r="BA63" s="100">
        <v>3113.2925127891745</v>
      </c>
      <c r="BB63" s="100">
        <v>3.3253591058599787</v>
      </c>
      <c r="BC63" s="100">
        <v>2645.6557046221992</v>
      </c>
      <c r="BD63" s="100">
        <v>3.6912503293459009</v>
      </c>
      <c r="BE63" s="100">
        <v>2936.758762027599</v>
      </c>
      <c r="BF63" s="100">
        <v>3.6182459802206681</v>
      </c>
      <c r="BG63" s="100">
        <v>2878.6765018635638</v>
      </c>
      <c r="BH63" s="100">
        <v>3.2782725446536918</v>
      </c>
      <c r="BI63" s="100">
        <v>2608.1936365264773</v>
      </c>
      <c r="BJ63" s="100">
        <v>3.8380577026999632</v>
      </c>
      <c r="BK63" s="100">
        <v>3053.5587082680909</v>
      </c>
      <c r="BL63" s="100">
        <v>1.8634777411879047</v>
      </c>
      <c r="BM63" s="100">
        <v>1482.5828908890969</v>
      </c>
      <c r="BN63" s="100">
        <v>2.6160247825726741</v>
      </c>
      <c r="BO63" s="100">
        <v>2081.3093170148195</v>
      </c>
      <c r="BP63" s="100">
        <v>2.0831561124748772</v>
      </c>
      <c r="BQ63" s="100">
        <v>1657.3590030850123</v>
      </c>
      <c r="BR63" s="100">
        <v>2.8995301445416466</v>
      </c>
      <c r="BS63" s="100">
        <v>2306.8661829973339</v>
      </c>
      <c r="BT63" s="100">
        <v>2.6055117426356111</v>
      </c>
      <c r="BU63" s="100">
        <v>2072.9451424408921</v>
      </c>
      <c r="BV63" s="100">
        <v>2.8112302384466155</v>
      </c>
      <c r="BW63" s="100">
        <v>2236.6147777081273</v>
      </c>
      <c r="BX63" s="100">
        <v>1.9455704493348407</v>
      </c>
      <c r="BY63" s="100">
        <v>1547.8958494907993</v>
      </c>
      <c r="BZ63" s="100">
        <v>1.9541614418047466</v>
      </c>
      <c r="CA63" s="100">
        <v>1554.7308430998564</v>
      </c>
      <c r="CB63" s="100">
        <v>2.7968695308931597</v>
      </c>
      <c r="CC63" s="100">
        <v>2225.1893987785979</v>
      </c>
      <c r="CD63" s="100">
        <v>2.695612047026168</v>
      </c>
      <c r="CE63" s="100">
        <v>2144.6289446140195</v>
      </c>
      <c r="CF63" s="100">
        <v>1.8170431171854828</v>
      </c>
      <c r="CG63" s="100">
        <v>1445.6395040327702</v>
      </c>
      <c r="CH63" s="100">
        <v>2.6099927953543673</v>
      </c>
      <c r="CI63" s="100">
        <v>2076.5102679839347</v>
      </c>
      <c r="CJ63" s="100">
        <v>2.3669361705240841</v>
      </c>
      <c r="CK63" s="100">
        <v>1883.1344172689614</v>
      </c>
      <c r="CL63" s="100">
        <v>2.3959767420655345</v>
      </c>
      <c r="CM63" s="100">
        <v>1906.2390959873392</v>
      </c>
      <c r="CN63" s="100">
        <v>2.6928247961886198</v>
      </c>
      <c r="CO63" s="100">
        <v>2142.4114078476659</v>
      </c>
      <c r="CP63" s="100">
        <v>1.9992317752851658</v>
      </c>
      <c r="CQ63" s="100">
        <v>1590.588800416878</v>
      </c>
      <c r="CR63" s="100">
        <v>2.2242750370892082</v>
      </c>
      <c r="CS63" s="100">
        <v>1769.6332195081741</v>
      </c>
      <c r="CT63" s="100">
        <v>3.4460046043629626</v>
      </c>
      <c r="CU63" s="100">
        <v>2741.6412632311731</v>
      </c>
    </row>
    <row r="64" spans="2:99">
      <c r="C64" s="99" t="s">
        <v>230</v>
      </c>
      <c r="D64" s="100">
        <v>11</v>
      </c>
      <c r="E64" s="100">
        <v>11101.199999999997</v>
      </c>
      <c r="F64" s="100">
        <v>9</v>
      </c>
      <c r="G64" s="100">
        <v>9082.7999999999993</v>
      </c>
      <c r="H64" s="100">
        <v>12</v>
      </c>
      <c r="I64" s="100">
        <v>12110.399999999998</v>
      </c>
      <c r="J64" s="100">
        <v>9</v>
      </c>
      <c r="K64" s="100">
        <v>9082.7999999999993</v>
      </c>
      <c r="L64" s="100">
        <v>6</v>
      </c>
      <c r="M64" s="100">
        <v>6055.1999999999989</v>
      </c>
      <c r="N64" s="100">
        <v>7.5286226344763039</v>
      </c>
      <c r="O64" s="100">
        <v>7597.8859627134843</v>
      </c>
      <c r="P64" s="100">
        <v>8.3839451776699097</v>
      </c>
      <c r="Q64" s="100">
        <v>8461.0774733044709</v>
      </c>
      <c r="R64" s="100">
        <v>7</v>
      </c>
      <c r="S64" s="100">
        <v>7064.3999999999987</v>
      </c>
      <c r="T64" s="100">
        <v>8.3182487351388783</v>
      </c>
      <c r="U64" s="100">
        <v>8394.7766235021536</v>
      </c>
      <c r="V64" s="100">
        <v>13.245217046990209</v>
      </c>
      <c r="W64" s="100">
        <v>13367.073043822516</v>
      </c>
      <c r="X64" s="100">
        <v>7.2297066237819401</v>
      </c>
      <c r="Y64" s="100">
        <v>7296.2199247207327</v>
      </c>
      <c r="Z64" s="100">
        <v>9.3291424394250324</v>
      </c>
      <c r="AA64" s="100">
        <v>9414.9705498677413</v>
      </c>
      <c r="AB64" s="100">
        <v>9.2999987579841417</v>
      </c>
      <c r="AC64" s="100">
        <v>9385.5587465575936</v>
      </c>
      <c r="AD64" s="100">
        <v>9</v>
      </c>
      <c r="AE64" s="100">
        <v>9082.7999999999993</v>
      </c>
      <c r="AF64" s="100">
        <v>12.302124625273141</v>
      </c>
      <c r="AG64" s="100">
        <v>12415.304171825652</v>
      </c>
      <c r="AH64" s="100">
        <v>11.365317676932358</v>
      </c>
      <c r="AI64" s="100">
        <v>11469.878599560134</v>
      </c>
      <c r="AJ64" s="100">
        <v>9.5742871001772887</v>
      </c>
      <c r="AK64" s="100">
        <v>9662.3705414989181</v>
      </c>
      <c r="AL64" s="100">
        <v>7</v>
      </c>
      <c r="AM64" s="100">
        <v>7064.3999999999987</v>
      </c>
      <c r="AN64" s="100">
        <v>8.3407742962666536</v>
      </c>
      <c r="AO64" s="100">
        <v>8417.5094197923045</v>
      </c>
      <c r="AP64" s="100">
        <v>12</v>
      </c>
      <c r="AQ64" s="100">
        <v>12110.399999999998</v>
      </c>
      <c r="AR64" s="100">
        <v>8.4740418071074011</v>
      </c>
      <c r="AS64" s="100">
        <v>8552.0029917327884</v>
      </c>
      <c r="AT64" s="100">
        <v>8</v>
      </c>
      <c r="AU64" s="100">
        <v>8073.5999999999985</v>
      </c>
      <c r="AV64" s="100">
        <v>7.8333502378978022</v>
      </c>
      <c r="AW64" s="100">
        <v>7905.4170600864609</v>
      </c>
      <c r="AX64" s="100">
        <v>2.9690267699595436</v>
      </c>
      <c r="AY64" s="100">
        <v>2996.3418162431708</v>
      </c>
      <c r="AZ64" s="100">
        <v>3.5452442290402741</v>
      </c>
      <c r="BA64" s="100">
        <v>3577.8604759474442</v>
      </c>
      <c r="BB64" s="100">
        <v>3.3253591058599787</v>
      </c>
      <c r="BC64" s="100">
        <v>3355.9524096338901</v>
      </c>
      <c r="BD64" s="100">
        <v>3.3647094845753944</v>
      </c>
      <c r="BE64" s="100">
        <v>3395.6648118334874</v>
      </c>
      <c r="BF64" s="100">
        <v>3.6182459802206681</v>
      </c>
      <c r="BG64" s="100">
        <v>3651.5338432386975</v>
      </c>
      <c r="BH64" s="100">
        <v>3.2926726055042383</v>
      </c>
      <c r="BI64" s="100">
        <v>3322.9651934748767</v>
      </c>
      <c r="BJ64" s="100">
        <v>3.5182195608082996</v>
      </c>
      <c r="BK64" s="100">
        <v>3550.5871807677354</v>
      </c>
      <c r="BL64" s="100">
        <v>2.0845005163136432</v>
      </c>
      <c r="BM64" s="100">
        <v>2103.6779210637283</v>
      </c>
      <c r="BN64" s="100">
        <v>2.8776272608299416</v>
      </c>
      <c r="BO64" s="100">
        <v>2904.1014316295764</v>
      </c>
      <c r="BP64" s="100">
        <v>1.8365187822003728</v>
      </c>
      <c r="BQ64" s="100">
        <v>1853.4147549966158</v>
      </c>
      <c r="BR64" s="100">
        <v>2.4162751204513722</v>
      </c>
      <c r="BS64" s="100">
        <v>2438.5048515595245</v>
      </c>
      <c r="BT64" s="100">
        <v>2.3941591242203333</v>
      </c>
      <c r="BU64" s="100">
        <v>2416.18538816316</v>
      </c>
      <c r="BV64" s="100">
        <v>2.8112302384466155</v>
      </c>
      <c r="BW64" s="100">
        <v>2837.0935566403236</v>
      </c>
      <c r="BX64" s="100">
        <v>1.7154358634460405</v>
      </c>
      <c r="BY64" s="100">
        <v>1731.2178733897438</v>
      </c>
      <c r="BZ64" s="100">
        <v>1.9541614418047466</v>
      </c>
      <c r="CA64" s="100">
        <v>1972.1397270693499</v>
      </c>
      <c r="CB64" s="100">
        <v>3.0434662983369458</v>
      </c>
      <c r="CC64" s="100">
        <v>3071.4661882816454</v>
      </c>
      <c r="CD64" s="100">
        <v>2.9406676876649107</v>
      </c>
      <c r="CE64" s="100">
        <v>2967.7218303914274</v>
      </c>
      <c r="CF64" s="100">
        <v>1.5574655290161283</v>
      </c>
      <c r="CG64" s="100">
        <v>1571.7942118830765</v>
      </c>
      <c r="CH64" s="100">
        <v>2.6099927953543673</v>
      </c>
      <c r="CI64" s="100">
        <v>2634.004729071627</v>
      </c>
      <c r="CJ64" s="100">
        <v>2.8082695909892776</v>
      </c>
      <c r="CK64" s="100">
        <v>2834.1056712263785</v>
      </c>
      <c r="CL64" s="100">
        <v>2.7382591337891822</v>
      </c>
      <c r="CM64" s="100">
        <v>2763.4511178200423</v>
      </c>
      <c r="CN64" s="100">
        <v>2.6853330672554572</v>
      </c>
      <c r="CO64" s="100">
        <v>2710.0381314742067</v>
      </c>
      <c r="CP64" s="100">
        <v>2.0084329268107091</v>
      </c>
      <c r="CQ64" s="100">
        <v>2026.9105097373672</v>
      </c>
      <c r="CR64" s="100">
        <v>2.2242750370892082</v>
      </c>
      <c r="CS64" s="100">
        <v>2244.7383674304283</v>
      </c>
      <c r="CT64" s="100">
        <v>2.8819047137120961</v>
      </c>
      <c r="CU64" s="100">
        <v>2908.4182370782469</v>
      </c>
    </row>
    <row r="65" spans="2:99">
      <c r="C65" s="99" t="s">
        <v>231</v>
      </c>
      <c r="D65" s="100">
        <v>11</v>
      </c>
      <c r="E65" s="100">
        <v>11286</v>
      </c>
      <c r="F65" s="100">
        <v>10</v>
      </c>
      <c r="G65" s="100">
        <v>10260</v>
      </c>
      <c r="H65" s="100">
        <v>13</v>
      </c>
      <c r="I65" s="100">
        <v>13338</v>
      </c>
      <c r="J65" s="100">
        <v>8</v>
      </c>
      <c r="K65" s="100">
        <v>8208</v>
      </c>
      <c r="L65" s="100">
        <v>6</v>
      </c>
      <c r="M65" s="100">
        <v>6156</v>
      </c>
      <c r="N65" s="100">
        <v>7.5286226344763039</v>
      </c>
      <c r="O65" s="100">
        <v>7724.3668229726882</v>
      </c>
      <c r="P65" s="100">
        <v>7.3839451776699097</v>
      </c>
      <c r="Q65" s="100">
        <v>7575.9277522893271</v>
      </c>
      <c r="R65" s="100">
        <v>7</v>
      </c>
      <c r="S65" s="100">
        <v>7182</v>
      </c>
      <c r="T65" s="100">
        <v>7.3182487351388774</v>
      </c>
      <c r="U65" s="100">
        <v>7508.5232022524879</v>
      </c>
      <c r="V65" s="100">
        <v>12.280248053703096</v>
      </c>
      <c r="W65" s="100">
        <v>12599.534503099376</v>
      </c>
      <c r="X65" s="100">
        <v>7.258419951754683</v>
      </c>
      <c r="Y65" s="100">
        <v>7447.1388705003046</v>
      </c>
      <c r="Z65" s="100">
        <v>9.3565709760437841</v>
      </c>
      <c r="AA65" s="100">
        <v>9599.8418214209232</v>
      </c>
      <c r="AB65" s="100">
        <v>10.349998550981498</v>
      </c>
      <c r="AC65" s="100">
        <v>10619.098513307017</v>
      </c>
      <c r="AD65" s="100">
        <v>9</v>
      </c>
      <c r="AE65" s="100">
        <v>9234</v>
      </c>
      <c r="AF65" s="100">
        <v>11.302124625273141</v>
      </c>
      <c r="AG65" s="100">
        <v>11595.979865530242</v>
      </c>
      <c r="AH65" s="100">
        <v>11.365317676932358</v>
      </c>
      <c r="AI65" s="100">
        <v>11660.815936532599</v>
      </c>
      <c r="AJ65" s="100">
        <v>8.5264298418291826</v>
      </c>
      <c r="AK65" s="100">
        <v>8748.1170177167405</v>
      </c>
      <c r="AL65" s="100">
        <v>9</v>
      </c>
      <c r="AM65" s="100">
        <v>9234</v>
      </c>
      <c r="AN65" s="100">
        <v>7.3066968666399887</v>
      </c>
      <c r="AO65" s="100">
        <v>7496.6709851726282</v>
      </c>
      <c r="AP65" s="100">
        <v>12</v>
      </c>
      <c r="AQ65" s="100">
        <v>12312</v>
      </c>
      <c r="AR65" s="100">
        <v>9.4740418071074011</v>
      </c>
      <c r="AS65" s="100">
        <v>9720.3668940921943</v>
      </c>
      <c r="AT65" s="100">
        <v>7</v>
      </c>
      <c r="AU65" s="100">
        <v>7182</v>
      </c>
      <c r="AV65" s="100">
        <v>7.0463361197637706</v>
      </c>
      <c r="AW65" s="100">
        <v>7229.540858877629</v>
      </c>
      <c r="AX65" s="100">
        <v>2.5978984237146006</v>
      </c>
      <c r="AY65" s="100">
        <v>2665.4437827311804</v>
      </c>
      <c r="AZ65" s="100">
        <v>3.926149076961273</v>
      </c>
      <c r="BA65" s="100">
        <v>4028.2289529622662</v>
      </c>
      <c r="BB65" s="100">
        <v>3.6206243964927083</v>
      </c>
      <c r="BC65" s="100">
        <v>3714.7606308015188</v>
      </c>
      <c r="BD65" s="100">
        <v>3.3647094845753944</v>
      </c>
      <c r="BE65" s="100">
        <v>3452.1919311743545</v>
      </c>
      <c r="BF65" s="100">
        <v>4.0053816454861533</v>
      </c>
      <c r="BG65" s="100">
        <v>4109.5215682687931</v>
      </c>
      <c r="BH65" s="100">
        <v>3.5888197260984063</v>
      </c>
      <c r="BI65" s="100">
        <v>3682.1290389769647</v>
      </c>
      <c r="BJ65" s="100">
        <v>3.8380577026999632</v>
      </c>
      <c r="BK65" s="100">
        <v>3937.847202970162</v>
      </c>
      <c r="BL65" s="100">
        <v>2.0739121229600883</v>
      </c>
      <c r="BM65" s="100">
        <v>2127.8338381570506</v>
      </c>
      <c r="BN65" s="100">
        <v>2.6160247825726741</v>
      </c>
      <c r="BO65" s="100">
        <v>2684.0414269195635</v>
      </c>
      <c r="BP65" s="100">
        <v>2.0831561124748772</v>
      </c>
      <c r="BQ65" s="100">
        <v>2137.318171399224</v>
      </c>
      <c r="BR65" s="100">
        <v>2.6579026324965094</v>
      </c>
      <c r="BS65" s="100">
        <v>2727.0081009414184</v>
      </c>
      <c r="BT65" s="100">
        <v>2.3941591242203333</v>
      </c>
      <c r="BU65" s="100">
        <v>2456.4072614500619</v>
      </c>
      <c r="BV65" s="100">
        <v>3.0667966237599438</v>
      </c>
      <c r="BW65" s="100">
        <v>3146.5333359777023</v>
      </c>
      <c r="BX65" s="100">
        <v>1.7154358634460405</v>
      </c>
      <c r="BY65" s="100">
        <v>1760.0371958956375</v>
      </c>
      <c r="BZ65" s="100">
        <v>2.171290490894163</v>
      </c>
      <c r="CA65" s="100">
        <v>2227.7440436574111</v>
      </c>
      <c r="CB65" s="100">
        <v>2.7968695308931597</v>
      </c>
      <c r="CC65" s="100">
        <v>2869.588138696382</v>
      </c>
      <c r="CD65" s="100">
        <v>2.695612047026168</v>
      </c>
      <c r="CE65" s="100">
        <v>2765.6979602488482</v>
      </c>
      <c r="CF65" s="100">
        <v>1.5698261861934806</v>
      </c>
      <c r="CG65" s="100">
        <v>1610.6416670345111</v>
      </c>
      <c r="CH65" s="100">
        <v>2.8274921949672316</v>
      </c>
      <c r="CI65" s="100">
        <v>2901.0069920363794</v>
      </c>
      <c r="CJ65" s="100">
        <v>2.57157597393687</v>
      </c>
      <c r="CK65" s="100">
        <v>2638.4369492592286</v>
      </c>
      <c r="CL65" s="100">
        <v>2.3959767420655345</v>
      </c>
      <c r="CM65" s="100">
        <v>2458.2721373592385</v>
      </c>
      <c r="CN65" s="100">
        <v>2.947872990834473</v>
      </c>
      <c r="CO65" s="100">
        <v>3024.5176885961691</v>
      </c>
      <c r="CP65" s="100">
        <v>2.3232359196404833</v>
      </c>
      <c r="CQ65" s="100">
        <v>2383.6400535511357</v>
      </c>
      <c r="CR65" s="100">
        <v>2.2242750370892082</v>
      </c>
      <c r="CS65" s="100">
        <v>2282.1061880535276</v>
      </c>
      <c r="CT65" s="100">
        <v>3.4460046043629626</v>
      </c>
      <c r="CU65" s="100">
        <v>3535.6007240763997</v>
      </c>
    </row>
    <row r="66" spans="2:99">
      <c r="C66" s="99" t="s">
        <v>232</v>
      </c>
      <c r="D66" s="100">
        <v>12</v>
      </c>
      <c r="E66" s="100">
        <v>14284.8</v>
      </c>
      <c r="F66" s="100">
        <v>9</v>
      </c>
      <c r="G66" s="100">
        <v>10713.599999999999</v>
      </c>
      <c r="H66" s="100">
        <v>11</v>
      </c>
      <c r="I66" s="100">
        <v>13094.399999999998</v>
      </c>
      <c r="J66" s="100">
        <v>7</v>
      </c>
      <c r="K66" s="100">
        <v>8332.7999999999993</v>
      </c>
      <c r="L66" s="100">
        <v>6</v>
      </c>
      <c r="M66" s="100">
        <v>7142.4</v>
      </c>
      <c r="N66" s="100">
        <v>7.5286226344763039</v>
      </c>
      <c r="O66" s="100">
        <v>8962.0723840805913</v>
      </c>
      <c r="P66" s="100">
        <v>9.3490410706090081</v>
      </c>
      <c r="Q66" s="100">
        <v>11129.098490452961</v>
      </c>
      <c r="R66" s="100">
        <v>6</v>
      </c>
      <c r="S66" s="100">
        <v>7142.4</v>
      </c>
      <c r="T66" s="100">
        <v>7.3182487351388774</v>
      </c>
      <c r="U66" s="100">
        <v>8711.6432943093187</v>
      </c>
      <c r="V66" s="100">
        <v>12.245217046990209</v>
      </c>
      <c r="W66" s="100">
        <v>14576.706372737144</v>
      </c>
      <c r="X66" s="100">
        <v>7.258419951754683</v>
      </c>
      <c r="Y66" s="100">
        <v>8640.4231105687741</v>
      </c>
      <c r="Z66" s="100">
        <v>10.301713902806279</v>
      </c>
      <c r="AA66" s="100">
        <v>12263.160229900594</v>
      </c>
      <c r="AB66" s="100">
        <v>8.349998550981498</v>
      </c>
      <c r="AC66" s="100">
        <v>9939.8382750883738</v>
      </c>
      <c r="AD66" s="100">
        <v>9</v>
      </c>
      <c r="AE66" s="100">
        <v>10713.599999999999</v>
      </c>
      <c r="AF66" s="100">
        <v>10.302124625273141</v>
      </c>
      <c r="AG66" s="100">
        <v>12263.649153925146</v>
      </c>
      <c r="AH66" s="100">
        <v>11.395760816676722</v>
      </c>
      <c r="AI66" s="100">
        <v>13565.513676171968</v>
      </c>
      <c r="AJ66" s="100">
        <v>9.5264298418291826</v>
      </c>
      <c r="AK66" s="100">
        <v>11340.262083713458</v>
      </c>
      <c r="AL66" s="100">
        <v>8</v>
      </c>
      <c r="AM66" s="100">
        <v>9523.1999999999989</v>
      </c>
      <c r="AN66" s="100">
        <v>7.3066968666399887</v>
      </c>
      <c r="AO66" s="100">
        <v>8697.8919500482425</v>
      </c>
      <c r="AP66" s="100">
        <v>10</v>
      </c>
      <c r="AQ66" s="100">
        <v>11903.999999999998</v>
      </c>
      <c r="AR66" s="100">
        <v>9.5214459878181419</v>
      </c>
      <c r="AS66" s="100">
        <v>11334.329303898714</v>
      </c>
      <c r="AT66" s="100">
        <v>7</v>
      </c>
      <c r="AU66" s="100">
        <v>8332.7999999999993</v>
      </c>
      <c r="AV66" s="100">
        <v>8.5467824691468035</v>
      </c>
      <c r="AW66" s="100">
        <v>10174.089851272354</v>
      </c>
      <c r="AX66" s="100">
        <v>2.5978984237146006</v>
      </c>
      <c r="AY66" s="100">
        <v>3092.5382835898599</v>
      </c>
      <c r="AZ66" s="100">
        <v>3.5452442290402741</v>
      </c>
      <c r="BA66" s="100">
        <v>4220.2587302495422</v>
      </c>
      <c r="BB66" s="100">
        <v>3.3156789922474843</v>
      </c>
      <c r="BC66" s="100">
        <v>3946.984272371405</v>
      </c>
      <c r="BD66" s="100">
        <v>3.3547793808883615</v>
      </c>
      <c r="BE66" s="100">
        <v>3993.5293750095052</v>
      </c>
      <c r="BF66" s="100">
        <v>3.6182459802206681</v>
      </c>
      <c r="BG66" s="100">
        <v>4307.1600148546831</v>
      </c>
      <c r="BH66" s="100">
        <v>3.2926726055042383</v>
      </c>
      <c r="BI66" s="100">
        <v>3919.597469592245</v>
      </c>
      <c r="BJ66" s="100">
        <v>3.8380577026999632</v>
      </c>
      <c r="BK66" s="100">
        <v>4568.8238892940353</v>
      </c>
      <c r="BL66" s="100">
        <v>2.0845005163136432</v>
      </c>
      <c r="BM66" s="100">
        <v>2481.3894146197604</v>
      </c>
      <c r="BN66" s="100">
        <v>2.3544223043154067</v>
      </c>
      <c r="BO66" s="100">
        <v>2802.7043110570598</v>
      </c>
      <c r="BP66" s="100">
        <v>2.0831561124748772</v>
      </c>
      <c r="BQ66" s="100">
        <v>2479.7890362900935</v>
      </c>
      <c r="BR66" s="100">
        <v>2.8995301445416466</v>
      </c>
      <c r="BS66" s="100">
        <v>3451.6006840623759</v>
      </c>
      <c r="BT66" s="100">
        <v>2.3941591242203333</v>
      </c>
      <c r="BU66" s="100">
        <v>2850.0070214718844</v>
      </c>
      <c r="BV66" s="100">
        <v>2.5556638531332863</v>
      </c>
      <c r="BW66" s="100">
        <v>3042.2622507698634</v>
      </c>
      <c r="BX66" s="100">
        <v>1.4748519013347965</v>
      </c>
      <c r="BY66" s="100">
        <v>1755.6637033489415</v>
      </c>
      <c r="BZ66" s="100">
        <v>2.171290490894163</v>
      </c>
      <c r="CA66" s="100">
        <v>2584.7042003604115</v>
      </c>
      <c r="CB66" s="100">
        <v>2.7968695308931597</v>
      </c>
      <c r="CC66" s="100">
        <v>3329.3934895752168</v>
      </c>
      <c r="CD66" s="100">
        <v>2.9406676876649107</v>
      </c>
      <c r="CE66" s="100">
        <v>3500.5708153963092</v>
      </c>
      <c r="CF66" s="100">
        <v>1.8170431171854828</v>
      </c>
      <c r="CG66" s="100">
        <v>2163.0081266975985</v>
      </c>
      <c r="CH66" s="100">
        <v>2.8274921949672316</v>
      </c>
      <c r="CI66" s="100">
        <v>3365.846708888992</v>
      </c>
      <c r="CJ66" s="100">
        <v>2.5822605784834103</v>
      </c>
      <c r="CK66" s="100">
        <v>3073.9229926266512</v>
      </c>
      <c r="CL66" s="100">
        <v>2.3959767420655345</v>
      </c>
      <c r="CM66" s="100">
        <v>2852.1707137548119</v>
      </c>
      <c r="CN66" s="100">
        <v>2.430284872609604</v>
      </c>
      <c r="CO66" s="100">
        <v>2893.0111123544725</v>
      </c>
      <c r="CP66" s="100">
        <v>2.0084329268107091</v>
      </c>
      <c r="CQ66" s="100">
        <v>2390.8385560754677</v>
      </c>
      <c r="CR66" s="100">
        <v>2.2242750370892082</v>
      </c>
      <c r="CS66" s="100">
        <v>2647.777004150993</v>
      </c>
      <c r="CT66" s="100">
        <v>2.8819047137120961</v>
      </c>
      <c r="CU66" s="100">
        <v>3430.6193712028789</v>
      </c>
    </row>
    <row r="67" spans="2:99">
      <c r="C67" s="99" t="s">
        <v>233</v>
      </c>
      <c r="D67" s="100">
        <v>10</v>
      </c>
      <c r="E67" s="100">
        <v>11232</v>
      </c>
      <c r="F67" s="100">
        <v>9</v>
      </c>
      <c r="G67" s="100">
        <v>10108.800000000001</v>
      </c>
      <c r="H67" s="100">
        <v>10</v>
      </c>
      <c r="I67" s="100">
        <v>11232</v>
      </c>
      <c r="J67" s="100">
        <v>8</v>
      </c>
      <c r="K67" s="100">
        <v>8985.6</v>
      </c>
      <c r="L67" s="100">
        <v>6</v>
      </c>
      <c r="M67" s="100">
        <v>6739.2000000000007</v>
      </c>
      <c r="N67" s="100">
        <v>6.5286226344763039</v>
      </c>
      <c r="O67" s="100">
        <v>7332.9489430437852</v>
      </c>
      <c r="P67" s="100">
        <v>7.3490410706090081</v>
      </c>
      <c r="Q67" s="100">
        <v>8254.4429305080375</v>
      </c>
      <c r="R67" s="100">
        <v>7</v>
      </c>
      <c r="S67" s="100">
        <v>7862.4000000000005</v>
      </c>
      <c r="T67" s="100">
        <v>7.2864238616249901</v>
      </c>
      <c r="U67" s="100">
        <v>8184.1112813771888</v>
      </c>
      <c r="V67" s="100">
        <v>12.245217046990209</v>
      </c>
      <c r="W67" s="100">
        <v>13753.827787179403</v>
      </c>
      <c r="X67" s="100">
        <v>7.2297066237819401</v>
      </c>
      <c r="Y67" s="100">
        <v>8120.406479831875</v>
      </c>
      <c r="Z67" s="100">
        <v>9.301713902806279</v>
      </c>
      <c r="AA67" s="100">
        <v>10447.685055632013</v>
      </c>
      <c r="AB67" s="100">
        <v>10.349998550981498</v>
      </c>
      <c r="AC67" s="100">
        <v>11625.118372462419</v>
      </c>
      <c r="AD67" s="100">
        <v>9</v>
      </c>
      <c r="AE67" s="100">
        <v>10108.800000000001</v>
      </c>
      <c r="AF67" s="100">
        <v>11.271912162745826</v>
      </c>
      <c r="AG67" s="100">
        <v>12660.611741196113</v>
      </c>
      <c r="AH67" s="100">
        <v>11.395760816676722</v>
      </c>
      <c r="AI67" s="100">
        <v>12799.718549291294</v>
      </c>
      <c r="AJ67" s="100">
        <v>9.5264298418291826</v>
      </c>
      <c r="AK67" s="100">
        <v>10700.085998342538</v>
      </c>
      <c r="AL67" s="100">
        <v>8</v>
      </c>
      <c r="AM67" s="100">
        <v>8985.6</v>
      </c>
      <c r="AN67" s="100">
        <v>7.3066968666399887</v>
      </c>
      <c r="AO67" s="100">
        <v>8206.8819206100361</v>
      </c>
      <c r="AP67" s="100">
        <v>10</v>
      </c>
      <c r="AQ67" s="100">
        <v>11232</v>
      </c>
      <c r="AR67" s="100">
        <v>8.4740418071074011</v>
      </c>
      <c r="AS67" s="100">
        <v>9518.043757743033</v>
      </c>
      <c r="AT67" s="100">
        <v>8</v>
      </c>
      <c r="AU67" s="100">
        <v>8985.6</v>
      </c>
      <c r="AV67" s="100">
        <v>7.7965592944552871</v>
      </c>
      <c r="AW67" s="100">
        <v>8757.0953995321779</v>
      </c>
      <c r="AX67" s="100">
        <v>2.5978984237146006</v>
      </c>
      <c r="AY67" s="100">
        <v>2917.9595095162395</v>
      </c>
      <c r="AZ67" s="100">
        <v>3.5322330515123528</v>
      </c>
      <c r="BA67" s="100">
        <v>3967.4041634586747</v>
      </c>
      <c r="BB67" s="100">
        <v>3.6109442828802134</v>
      </c>
      <c r="BC67" s="100">
        <v>4055.8126185310557</v>
      </c>
      <c r="BD67" s="100">
        <v>3.0381686398048879</v>
      </c>
      <c r="BE67" s="100">
        <v>3412.4710162288502</v>
      </c>
      <c r="BF67" s="100">
        <v>3.9847624158197976</v>
      </c>
      <c r="BG67" s="100">
        <v>4475.6851454487969</v>
      </c>
      <c r="BH67" s="100">
        <v>3.8993669075431203</v>
      </c>
      <c r="BI67" s="100">
        <v>4379.7689105524332</v>
      </c>
      <c r="BJ67" s="100">
        <v>3.5182195608082996</v>
      </c>
      <c r="BK67" s="100">
        <v>3951.664210699882</v>
      </c>
      <c r="BL67" s="100">
        <v>1.8634777411879047</v>
      </c>
      <c r="BM67" s="100">
        <v>2093.0581989022544</v>
      </c>
      <c r="BN67" s="100">
        <v>2.3544223043154067</v>
      </c>
      <c r="BO67" s="100">
        <v>2644.4871322070649</v>
      </c>
      <c r="BP67" s="100">
        <v>2.3187876957214968</v>
      </c>
      <c r="BQ67" s="100">
        <v>2604.4623398343851</v>
      </c>
      <c r="BR67" s="100">
        <v>2.4162751204513722</v>
      </c>
      <c r="BS67" s="100">
        <v>2713.9602152909815</v>
      </c>
      <c r="BT67" s="100">
        <v>2.3941591242203333</v>
      </c>
      <c r="BU67" s="100">
        <v>2689.1195283242782</v>
      </c>
      <c r="BV67" s="100">
        <v>2.5556638531332863</v>
      </c>
      <c r="BW67" s="100">
        <v>2870.5216398393072</v>
      </c>
      <c r="BX67" s="100">
        <v>1.9351210731123965</v>
      </c>
      <c r="BY67" s="100">
        <v>2173.527989319844</v>
      </c>
      <c r="BZ67" s="100">
        <v>1.9541614418047466</v>
      </c>
      <c r="CA67" s="100">
        <v>2194.9141314350913</v>
      </c>
      <c r="CB67" s="100">
        <v>2.550272763449374</v>
      </c>
      <c r="CC67" s="100">
        <v>2864.4663679063369</v>
      </c>
      <c r="CD67" s="100">
        <v>2.695612047026168</v>
      </c>
      <c r="CE67" s="100">
        <v>3027.7114512197918</v>
      </c>
      <c r="CF67" s="100">
        <v>1.8170431171854828</v>
      </c>
      <c r="CG67" s="100">
        <v>2040.9028292227345</v>
      </c>
      <c r="CH67" s="100">
        <v>2.3924933957415035</v>
      </c>
      <c r="CI67" s="100">
        <v>2687.2485820968568</v>
      </c>
      <c r="CJ67" s="100">
        <v>2.3562515659775429</v>
      </c>
      <c r="CK67" s="100">
        <v>2646.5417589059762</v>
      </c>
      <c r="CL67" s="100">
        <v>2.3959767420655345</v>
      </c>
      <c r="CM67" s="100">
        <v>2691.1610766880085</v>
      </c>
      <c r="CN67" s="100">
        <v>2.430284872609604</v>
      </c>
      <c r="CO67" s="100">
        <v>2729.6959689151072</v>
      </c>
      <c r="CP67" s="100">
        <v>2.3048336165893968</v>
      </c>
      <c r="CQ67" s="100">
        <v>2588.7891181532104</v>
      </c>
      <c r="CR67" s="100">
        <v>2.542028613816238</v>
      </c>
      <c r="CS67" s="100">
        <v>2855.2065390383987</v>
      </c>
      <c r="CT67" s="100">
        <v>2.8819047137120961</v>
      </c>
      <c r="CU67" s="100">
        <v>3236.9553744414266</v>
      </c>
    </row>
    <row r="68" spans="2:99">
      <c r="C68" s="99" t="s">
        <v>234</v>
      </c>
      <c r="D68" s="100">
        <v>12</v>
      </c>
      <c r="E68" s="100">
        <v>12398.400000000001</v>
      </c>
      <c r="F68" s="100">
        <v>9</v>
      </c>
      <c r="G68" s="100">
        <v>9298.8000000000011</v>
      </c>
      <c r="H68" s="100">
        <v>12</v>
      </c>
      <c r="I68" s="100">
        <v>12398.400000000001</v>
      </c>
      <c r="J68" s="100">
        <v>7</v>
      </c>
      <c r="K68" s="100">
        <v>7232.4000000000005</v>
      </c>
      <c r="L68" s="100">
        <v>7</v>
      </c>
      <c r="M68" s="100">
        <v>7232.4000000000005</v>
      </c>
      <c r="N68" s="100">
        <v>7.4531051152654033</v>
      </c>
      <c r="O68" s="100">
        <v>7700.5482050922146</v>
      </c>
      <c r="P68" s="100">
        <v>9.3839451776699097</v>
      </c>
      <c r="Q68" s="100">
        <v>9695.4921575685512</v>
      </c>
      <c r="R68" s="100">
        <v>6</v>
      </c>
      <c r="S68" s="100">
        <v>6199.2000000000007</v>
      </c>
      <c r="T68" s="100">
        <v>7.3182487351388774</v>
      </c>
      <c r="U68" s="100">
        <v>7561.2145931454888</v>
      </c>
      <c r="V68" s="100">
        <v>12.245217046990209</v>
      </c>
      <c r="W68" s="100">
        <v>12651.758252950285</v>
      </c>
      <c r="X68" s="100">
        <v>7.2297066237819401</v>
      </c>
      <c r="Y68" s="100">
        <v>7469.7328836915012</v>
      </c>
      <c r="Z68" s="100">
        <v>9.3291424394250324</v>
      </c>
      <c r="AA68" s="100">
        <v>9638.8699684139447</v>
      </c>
      <c r="AB68" s="100">
        <v>10.349998550981498</v>
      </c>
      <c r="AC68" s="100">
        <v>10693.618502874084</v>
      </c>
      <c r="AD68" s="100">
        <v>9</v>
      </c>
      <c r="AE68" s="100">
        <v>9298.8000000000011</v>
      </c>
      <c r="AF68" s="100">
        <v>11.302124625273141</v>
      </c>
      <c r="AG68" s="100">
        <v>11677.355162832209</v>
      </c>
      <c r="AH68" s="100">
        <v>9.3957608166767219</v>
      </c>
      <c r="AI68" s="100">
        <v>9707.7000757903897</v>
      </c>
      <c r="AJ68" s="100">
        <v>8.5264298418291826</v>
      </c>
      <c r="AK68" s="100">
        <v>8809.5073125779127</v>
      </c>
      <c r="AL68" s="100">
        <v>8</v>
      </c>
      <c r="AM68" s="100">
        <v>8265.6</v>
      </c>
      <c r="AN68" s="100">
        <v>7.3066968666399887</v>
      </c>
      <c r="AO68" s="100">
        <v>7549.2792026124371</v>
      </c>
      <c r="AP68" s="100">
        <v>12</v>
      </c>
      <c r="AQ68" s="100">
        <v>12398.400000000001</v>
      </c>
      <c r="AR68" s="100">
        <v>9.4740418071074011</v>
      </c>
      <c r="AS68" s="100">
        <v>9788.5799951033678</v>
      </c>
      <c r="AT68" s="100">
        <v>8</v>
      </c>
      <c r="AU68" s="100">
        <v>8265.6</v>
      </c>
      <c r="AV68" s="100">
        <v>7.7965592944552871</v>
      </c>
      <c r="AW68" s="100">
        <v>8055.4050630312031</v>
      </c>
      <c r="AX68" s="100">
        <v>2.9690267699595436</v>
      </c>
      <c r="AY68" s="100">
        <v>3067.5984587222006</v>
      </c>
      <c r="AZ68" s="100">
        <v>3.926149076961273</v>
      </c>
      <c r="BA68" s="100">
        <v>4056.4972263163872</v>
      </c>
      <c r="BB68" s="100">
        <v>3.3253591058599787</v>
      </c>
      <c r="BC68" s="100">
        <v>3435.7610281745301</v>
      </c>
      <c r="BD68" s="100">
        <v>3.7011804330329343</v>
      </c>
      <c r="BE68" s="100">
        <v>3824.0596234096279</v>
      </c>
      <c r="BF68" s="100">
        <v>3.9950720306529752</v>
      </c>
      <c r="BG68" s="100">
        <v>4127.7084220706538</v>
      </c>
      <c r="BH68" s="100">
        <v>3.5888197260984063</v>
      </c>
      <c r="BI68" s="100">
        <v>3707.9685410048737</v>
      </c>
      <c r="BJ68" s="100">
        <v>3.5182195608082996</v>
      </c>
      <c r="BK68" s="100">
        <v>3635.0244502271353</v>
      </c>
      <c r="BL68" s="100">
        <v>1.8528893478343498</v>
      </c>
      <c r="BM68" s="100">
        <v>1914.4052741824503</v>
      </c>
      <c r="BN68" s="100">
        <v>2.8776272608299416</v>
      </c>
      <c r="BO68" s="100">
        <v>2973.1644858894956</v>
      </c>
      <c r="BP68" s="100">
        <v>2.0721503654469928</v>
      </c>
      <c r="BQ68" s="100">
        <v>2140.9457575798333</v>
      </c>
      <c r="BR68" s="100">
        <v>2.4162751204513722</v>
      </c>
      <c r="BS68" s="100">
        <v>2496.495454450358</v>
      </c>
      <c r="BT68" s="100">
        <v>2.3941591242203333</v>
      </c>
      <c r="BU68" s="100">
        <v>2473.6452071444482</v>
      </c>
      <c r="BV68" s="100">
        <v>2.5556638531332863</v>
      </c>
      <c r="BW68" s="100">
        <v>2640.5118930573117</v>
      </c>
      <c r="BX68" s="100">
        <v>1.7154358634460405</v>
      </c>
      <c r="BY68" s="100">
        <v>1772.388334112449</v>
      </c>
      <c r="BZ68" s="100">
        <v>1.9541614418047466</v>
      </c>
      <c r="CA68" s="100">
        <v>2019.0396016726643</v>
      </c>
      <c r="CB68" s="100">
        <v>3.0434662983369458</v>
      </c>
      <c r="CC68" s="100">
        <v>3144.5093794417326</v>
      </c>
      <c r="CD68" s="100">
        <v>2.9406676876649107</v>
      </c>
      <c r="CE68" s="100">
        <v>3038.2978548953861</v>
      </c>
      <c r="CF68" s="100">
        <v>1.8170431171854828</v>
      </c>
      <c r="CG68" s="100">
        <v>1877.3689486760409</v>
      </c>
      <c r="CH68" s="100">
        <v>2.6099927953543673</v>
      </c>
      <c r="CI68" s="100">
        <v>2696.6445561601327</v>
      </c>
      <c r="CJ68" s="100">
        <v>2.3669361705240841</v>
      </c>
      <c r="CK68" s="100">
        <v>2445.5184513854838</v>
      </c>
      <c r="CL68" s="100">
        <v>2.3959767420655345</v>
      </c>
      <c r="CM68" s="100">
        <v>2475.5231699021101</v>
      </c>
      <c r="CN68" s="100">
        <v>2.947872990834473</v>
      </c>
      <c r="CO68" s="100">
        <v>3045.7423741301777</v>
      </c>
      <c r="CP68" s="100">
        <v>2.31403476811494</v>
      </c>
      <c r="CQ68" s="100">
        <v>2390.8607224163561</v>
      </c>
      <c r="CR68" s="100">
        <v>2.2242750370892082</v>
      </c>
      <c r="CS68" s="100">
        <v>2298.1209683205698</v>
      </c>
      <c r="CT68" s="100">
        <v>3.4337235522714087</v>
      </c>
      <c r="CU68" s="100">
        <v>3547.7231742068197</v>
      </c>
    </row>
    <row r="69" spans="2:99">
      <c r="C69" s="99" t="s">
        <v>235</v>
      </c>
      <c r="D69" s="100">
        <v>11</v>
      </c>
      <c r="E69" s="100">
        <v>8342.4</v>
      </c>
      <c r="F69" s="100">
        <v>11</v>
      </c>
      <c r="G69" s="100">
        <v>8342.4</v>
      </c>
      <c r="H69" s="100">
        <v>12</v>
      </c>
      <c r="I69" s="100">
        <v>9100.7999999999993</v>
      </c>
      <c r="J69" s="100">
        <v>8</v>
      </c>
      <c r="K69" s="100">
        <v>6067.2</v>
      </c>
      <c r="L69" s="100">
        <v>6</v>
      </c>
      <c r="M69" s="100">
        <v>4550.3999999999996</v>
      </c>
      <c r="N69" s="100">
        <v>7.5286226344763039</v>
      </c>
      <c r="O69" s="100">
        <v>5709.7074059868282</v>
      </c>
      <c r="P69" s="100">
        <v>8.3490410706090081</v>
      </c>
      <c r="Q69" s="100">
        <v>6331.912747949872</v>
      </c>
      <c r="R69" s="100">
        <v>7</v>
      </c>
      <c r="S69" s="100">
        <v>5308.8</v>
      </c>
      <c r="T69" s="100">
        <v>8.3182487351388783</v>
      </c>
      <c r="U69" s="100">
        <v>6308.5598407293255</v>
      </c>
      <c r="V69" s="100">
        <v>13.245217046990209</v>
      </c>
      <c r="W69" s="100">
        <v>10045.172608437375</v>
      </c>
      <c r="X69" s="100">
        <v>8.2584199517546821</v>
      </c>
      <c r="Y69" s="100">
        <v>6263.1856914107511</v>
      </c>
      <c r="Z69" s="100">
        <v>9.3291424394250324</v>
      </c>
      <c r="AA69" s="100">
        <v>7075.2216260599444</v>
      </c>
      <c r="AB69" s="100">
        <v>9.3999983439788544</v>
      </c>
      <c r="AC69" s="100">
        <v>7128.9587440735631</v>
      </c>
      <c r="AD69" s="100">
        <v>10</v>
      </c>
      <c r="AE69" s="100">
        <v>7584</v>
      </c>
      <c r="AF69" s="100">
        <v>10.271912162745826</v>
      </c>
      <c r="AG69" s="100">
        <v>7790.2181842264345</v>
      </c>
      <c r="AH69" s="100">
        <v>10.365317676932358</v>
      </c>
      <c r="AI69" s="100">
        <v>7861.0569261854998</v>
      </c>
      <c r="AJ69" s="100">
        <v>10.574287100177289</v>
      </c>
      <c r="AK69" s="100">
        <v>8019.5393367744555</v>
      </c>
      <c r="AL69" s="100">
        <v>8</v>
      </c>
      <c r="AM69" s="100">
        <v>6067.2</v>
      </c>
      <c r="AN69" s="100">
        <v>7.3066968666399887</v>
      </c>
      <c r="AO69" s="100">
        <v>5541.3989036597677</v>
      </c>
      <c r="AP69" s="100">
        <v>13</v>
      </c>
      <c r="AQ69" s="100">
        <v>9859.1999999999989</v>
      </c>
      <c r="AR69" s="100">
        <v>10.474041807107401</v>
      </c>
      <c r="AS69" s="100">
        <v>7943.5133065102527</v>
      </c>
      <c r="AT69" s="100">
        <v>8</v>
      </c>
      <c r="AU69" s="100">
        <v>6067.2</v>
      </c>
      <c r="AV69" s="100">
        <v>8.5835734125893186</v>
      </c>
      <c r="AW69" s="100">
        <v>6509.7820761077392</v>
      </c>
      <c r="AX69" s="100">
        <v>2.9690267699595436</v>
      </c>
      <c r="AY69" s="100">
        <v>2251.709902337318</v>
      </c>
      <c r="AZ69" s="100">
        <v>3.9131378994333512</v>
      </c>
      <c r="BA69" s="100">
        <v>2967.7237829302535</v>
      </c>
      <c r="BB69" s="100">
        <v>3.3253591058599787</v>
      </c>
      <c r="BC69" s="100">
        <v>2521.9523458842077</v>
      </c>
      <c r="BD69" s="100">
        <v>3.6912503293459009</v>
      </c>
      <c r="BE69" s="100">
        <v>2799.444249775931</v>
      </c>
      <c r="BF69" s="100">
        <v>4.0053816454861533</v>
      </c>
      <c r="BG69" s="100">
        <v>3037.6814399366986</v>
      </c>
      <c r="BH69" s="100">
        <v>3.5888197260984063</v>
      </c>
      <c r="BI69" s="100">
        <v>2721.760880273031</v>
      </c>
      <c r="BJ69" s="100">
        <v>3.8380577026999632</v>
      </c>
      <c r="BK69" s="100">
        <v>2910.782961727652</v>
      </c>
      <c r="BL69" s="100">
        <v>2.0950889096671985</v>
      </c>
      <c r="BM69" s="100">
        <v>1588.9154290916033</v>
      </c>
      <c r="BN69" s="100">
        <v>2.8776272608299416</v>
      </c>
      <c r="BO69" s="100">
        <v>2182.3925146134275</v>
      </c>
      <c r="BP69" s="100">
        <v>2.3297934427493812</v>
      </c>
      <c r="BQ69" s="100">
        <v>1766.9153469811306</v>
      </c>
      <c r="BR69" s="100">
        <v>2.4162751204513722</v>
      </c>
      <c r="BS69" s="100">
        <v>1832.5030513503207</v>
      </c>
      <c r="BT69" s="100">
        <v>2.3941591242203333</v>
      </c>
      <c r="BU69" s="100">
        <v>1815.7302798087007</v>
      </c>
      <c r="BV69" s="100">
        <v>2.5556638531332863</v>
      </c>
      <c r="BW69" s="100">
        <v>1938.2154662162843</v>
      </c>
      <c r="BX69" s="100">
        <v>1.9455704493348407</v>
      </c>
      <c r="BY69" s="100">
        <v>1475.5206287755432</v>
      </c>
      <c r="BZ69" s="100">
        <v>2.171290490894163</v>
      </c>
      <c r="CA69" s="100">
        <v>1646.7067082941333</v>
      </c>
      <c r="CB69" s="100">
        <v>3.0555098824814486</v>
      </c>
      <c r="CC69" s="100">
        <v>2317.2986948739303</v>
      </c>
      <c r="CD69" s="100">
        <v>2.695612047026168</v>
      </c>
      <c r="CE69" s="100">
        <v>2044.3521764646457</v>
      </c>
      <c r="CF69" s="100">
        <v>1.5698261861934806</v>
      </c>
      <c r="CG69" s="100">
        <v>1190.5561796091356</v>
      </c>
      <c r="CH69" s="100">
        <v>2.8274921949672316</v>
      </c>
      <c r="CI69" s="100">
        <v>2144.3700806631482</v>
      </c>
      <c r="CJ69" s="100">
        <v>2.5929451830299515</v>
      </c>
      <c r="CK69" s="100">
        <v>1966.4896268099151</v>
      </c>
      <c r="CL69" s="100">
        <v>2.7382591337891822</v>
      </c>
      <c r="CM69" s="100">
        <v>2076.6957270657158</v>
      </c>
      <c r="CN69" s="100">
        <v>2.6853330672554572</v>
      </c>
      <c r="CO69" s="100">
        <v>2036.5565982065386</v>
      </c>
      <c r="CP69" s="100">
        <v>2.31403476811494</v>
      </c>
      <c r="CQ69" s="100">
        <v>1754.9639681383705</v>
      </c>
      <c r="CR69" s="100">
        <v>2.2242750370892082</v>
      </c>
      <c r="CS69" s="100">
        <v>1686.8901881284555</v>
      </c>
      <c r="CT69" s="100">
        <v>3.1700951850833059</v>
      </c>
      <c r="CU69" s="100">
        <v>2404.2001883671792</v>
      </c>
    </row>
    <row r="70" spans="2:99">
      <c r="C70" s="99" t="s">
        <v>236</v>
      </c>
      <c r="D70" s="100">
        <v>12</v>
      </c>
      <c r="E70" s="100">
        <v>6422.4</v>
      </c>
      <c r="F70" s="100">
        <v>11</v>
      </c>
      <c r="G70" s="100">
        <v>5887.1999999999989</v>
      </c>
      <c r="H70" s="100">
        <v>12</v>
      </c>
      <c r="I70" s="100">
        <v>6422.4</v>
      </c>
      <c r="J70" s="100">
        <v>8</v>
      </c>
      <c r="K70" s="100">
        <v>4281.5999999999995</v>
      </c>
      <c r="L70" s="100">
        <v>6</v>
      </c>
      <c r="M70" s="100">
        <v>3211.2</v>
      </c>
      <c r="N70" s="100">
        <v>6.5286226344763039</v>
      </c>
      <c r="O70" s="100">
        <v>3494.1188339717173</v>
      </c>
      <c r="P70" s="100">
        <v>8.3839451776699097</v>
      </c>
      <c r="Q70" s="100">
        <v>4487.0874590889352</v>
      </c>
      <c r="R70" s="100">
        <v>7</v>
      </c>
      <c r="S70" s="100">
        <v>3746.3999999999996</v>
      </c>
      <c r="T70" s="100">
        <v>7.3500736086527656</v>
      </c>
      <c r="U70" s="100">
        <v>3933.7593953509595</v>
      </c>
      <c r="V70" s="100">
        <v>13.245217046990209</v>
      </c>
      <c r="W70" s="100">
        <v>7088.8401635491591</v>
      </c>
      <c r="X70" s="100">
        <v>8.2297066237819401</v>
      </c>
      <c r="Y70" s="100">
        <v>4404.5389850480933</v>
      </c>
      <c r="Z70" s="100">
        <v>9.3839995126625375</v>
      </c>
      <c r="AA70" s="100">
        <v>5022.3165391769899</v>
      </c>
      <c r="AB70" s="100">
        <v>10.349998550981498</v>
      </c>
      <c r="AC70" s="100">
        <v>5539.3192244852971</v>
      </c>
      <c r="AD70" s="100">
        <v>11</v>
      </c>
      <c r="AE70" s="100">
        <v>5887.1999999999989</v>
      </c>
      <c r="AF70" s="100">
        <v>11.271912162745826</v>
      </c>
      <c r="AG70" s="100">
        <v>6032.7273895015651</v>
      </c>
      <c r="AH70" s="100">
        <v>10.365317676932358</v>
      </c>
      <c r="AI70" s="100">
        <v>5547.5180206941977</v>
      </c>
      <c r="AJ70" s="100">
        <v>9.5742871001772887</v>
      </c>
      <c r="AK70" s="100">
        <v>5124.158456014884</v>
      </c>
      <c r="AL70" s="100">
        <v>9</v>
      </c>
      <c r="AM70" s="100">
        <v>4816.7999999999993</v>
      </c>
      <c r="AN70" s="100">
        <v>8.3066968666399887</v>
      </c>
      <c r="AO70" s="100">
        <v>4445.7441630257217</v>
      </c>
      <c r="AP70" s="100">
        <v>12</v>
      </c>
      <c r="AQ70" s="100">
        <v>6422.4</v>
      </c>
      <c r="AR70" s="100">
        <v>9.4740418071074011</v>
      </c>
      <c r="AS70" s="100">
        <v>5070.5071751638807</v>
      </c>
      <c r="AT70" s="100">
        <v>9</v>
      </c>
      <c r="AU70" s="100">
        <v>4816.7999999999993</v>
      </c>
      <c r="AV70" s="100">
        <v>7.7965592944552871</v>
      </c>
      <c r="AW70" s="100">
        <v>4172.7185343924693</v>
      </c>
      <c r="AX70" s="100">
        <v>2.9690267699595436</v>
      </c>
      <c r="AY70" s="100">
        <v>1589.0231272823476</v>
      </c>
      <c r="AZ70" s="100">
        <v>3.5452442290402741</v>
      </c>
      <c r="BA70" s="100">
        <v>1897.4147113823544</v>
      </c>
      <c r="BB70" s="100">
        <v>3.6206243964927083</v>
      </c>
      <c r="BC70" s="100">
        <v>1937.7581770028971</v>
      </c>
      <c r="BD70" s="100">
        <v>3.3746395882624278</v>
      </c>
      <c r="BE70" s="100">
        <v>1806.107107638051</v>
      </c>
      <c r="BF70" s="100">
        <v>4.3925173107516375</v>
      </c>
      <c r="BG70" s="100">
        <v>2350.875264714276</v>
      </c>
      <c r="BH70" s="100">
        <v>3.5888197260984063</v>
      </c>
      <c r="BI70" s="100">
        <v>1920.7363174078669</v>
      </c>
      <c r="BJ70" s="100">
        <v>4.1578958445916268</v>
      </c>
      <c r="BK70" s="100">
        <v>2225.3058560254385</v>
      </c>
      <c r="BL70" s="100">
        <v>1.87406613454146</v>
      </c>
      <c r="BM70" s="100">
        <v>1003.0001952065893</v>
      </c>
      <c r="BN70" s="100">
        <v>2.6160247825726741</v>
      </c>
      <c r="BO70" s="100">
        <v>1400.0964636328949</v>
      </c>
      <c r="BP70" s="100">
        <v>2.0831561124748772</v>
      </c>
      <c r="BQ70" s="100">
        <v>1114.9051513965542</v>
      </c>
      <c r="BR70" s="100">
        <v>2.4162751204513722</v>
      </c>
      <c r="BS70" s="100">
        <v>1293.1904444655743</v>
      </c>
      <c r="BT70" s="100">
        <v>2.816864361050889</v>
      </c>
      <c r="BU70" s="100">
        <v>1507.5858060344356</v>
      </c>
      <c r="BV70" s="100">
        <v>3.0667966237599438</v>
      </c>
      <c r="BW70" s="100">
        <v>1641.3495530363216</v>
      </c>
      <c r="BX70" s="100">
        <v>1.9455704493348407</v>
      </c>
      <c r="BY70" s="100">
        <v>1041.2693044840066</v>
      </c>
      <c r="BZ70" s="100">
        <v>2.171290490894163</v>
      </c>
      <c r="CA70" s="100">
        <v>1162.074670726556</v>
      </c>
      <c r="CB70" s="100">
        <v>2.7968695308931597</v>
      </c>
      <c r="CC70" s="100">
        <v>1496.8845729340189</v>
      </c>
      <c r="CD70" s="100">
        <v>2.9406676876649107</v>
      </c>
      <c r="CE70" s="100">
        <v>1573.8453464382601</v>
      </c>
      <c r="CF70" s="100">
        <v>1.8170431171854828</v>
      </c>
      <c r="CG70" s="100">
        <v>972.48147631767029</v>
      </c>
      <c r="CH70" s="100">
        <v>2.8274921949672316</v>
      </c>
      <c r="CI70" s="100">
        <v>1513.2738227464622</v>
      </c>
      <c r="CJ70" s="100">
        <v>2.5929451830299515</v>
      </c>
      <c r="CK70" s="100">
        <v>1387.7442619576298</v>
      </c>
      <c r="CL70" s="100">
        <v>2.7382591337891822</v>
      </c>
      <c r="CM70" s="100">
        <v>1465.5162884039701</v>
      </c>
      <c r="CN70" s="100">
        <v>2.700316525121782</v>
      </c>
      <c r="CO70" s="100">
        <v>1445.2094042451774</v>
      </c>
      <c r="CP70" s="100">
        <v>2.6380389124702575</v>
      </c>
      <c r="CQ70" s="100">
        <v>1411.8784259540816</v>
      </c>
      <c r="CR70" s="100">
        <v>2.542028613816238</v>
      </c>
      <c r="CS70" s="100">
        <v>1360.4937141144503</v>
      </c>
      <c r="CT70" s="100">
        <v>3.1700951850833059</v>
      </c>
      <c r="CU70" s="100">
        <v>1696.6349430565851</v>
      </c>
    </row>
    <row r="71" spans="2:99">
      <c r="B71" s="99" t="s">
        <v>130</v>
      </c>
      <c r="C71" s="99" t="s">
        <v>237</v>
      </c>
      <c r="D71" s="100">
        <v>7.689810563035298</v>
      </c>
      <c r="E71" s="100">
        <v>4337.053157551908</v>
      </c>
      <c r="F71" s="100">
        <v>10</v>
      </c>
      <c r="G71" s="100">
        <v>5640</v>
      </c>
      <c r="H71" s="100">
        <v>7</v>
      </c>
      <c r="I71" s="100">
        <v>3948</v>
      </c>
      <c r="J71" s="100">
        <v>11</v>
      </c>
      <c r="K71" s="100">
        <v>6204</v>
      </c>
      <c r="L71" s="100">
        <v>7</v>
      </c>
      <c r="M71" s="100">
        <v>3948</v>
      </c>
      <c r="N71" s="100">
        <v>8</v>
      </c>
      <c r="O71" s="100">
        <v>4512</v>
      </c>
      <c r="P71" s="100">
        <v>10</v>
      </c>
      <c r="Q71" s="100">
        <v>5640</v>
      </c>
      <c r="R71" s="100">
        <v>10</v>
      </c>
      <c r="S71" s="100">
        <v>5640</v>
      </c>
      <c r="T71" s="100">
        <v>8</v>
      </c>
      <c r="U71" s="100">
        <v>4512</v>
      </c>
      <c r="V71" s="100">
        <v>7</v>
      </c>
      <c r="W71" s="100">
        <v>3948</v>
      </c>
      <c r="X71" s="100">
        <v>5</v>
      </c>
      <c r="Y71" s="100">
        <v>2820</v>
      </c>
      <c r="Z71" s="100">
        <v>9</v>
      </c>
      <c r="AA71" s="100">
        <v>5076</v>
      </c>
      <c r="AB71" s="100">
        <v>11</v>
      </c>
      <c r="AC71" s="100">
        <v>6204</v>
      </c>
      <c r="AD71" s="100">
        <v>6</v>
      </c>
      <c r="AE71" s="100">
        <v>3384</v>
      </c>
      <c r="AF71" s="100">
        <v>12</v>
      </c>
      <c r="AG71" s="100">
        <v>6768</v>
      </c>
      <c r="AH71" s="100">
        <v>10</v>
      </c>
      <c r="AI71" s="100">
        <v>5640</v>
      </c>
      <c r="AJ71" s="100">
        <v>11</v>
      </c>
      <c r="AK71" s="100">
        <v>6204</v>
      </c>
      <c r="AL71" s="100">
        <v>8</v>
      </c>
      <c r="AM71" s="100">
        <v>4512</v>
      </c>
      <c r="AN71" s="100">
        <v>12</v>
      </c>
      <c r="AO71" s="100">
        <v>6768</v>
      </c>
      <c r="AP71" s="100">
        <v>8</v>
      </c>
      <c r="AQ71" s="100">
        <v>4512</v>
      </c>
      <c r="AR71" s="100">
        <v>8</v>
      </c>
      <c r="AS71" s="100">
        <v>4512</v>
      </c>
      <c r="AT71" s="100">
        <v>8</v>
      </c>
      <c r="AU71" s="100">
        <v>4512</v>
      </c>
      <c r="AV71" s="100">
        <v>6</v>
      </c>
      <c r="AW71" s="100">
        <v>3384</v>
      </c>
      <c r="AX71" s="100">
        <v>8</v>
      </c>
      <c r="AY71" s="100">
        <v>4512</v>
      </c>
      <c r="AZ71" s="100">
        <v>11</v>
      </c>
      <c r="BA71" s="100">
        <v>6204</v>
      </c>
      <c r="BB71" s="100">
        <v>6</v>
      </c>
      <c r="BC71" s="100">
        <v>3384</v>
      </c>
      <c r="BD71" s="100">
        <v>7</v>
      </c>
      <c r="BE71" s="100">
        <v>3948</v>
      </c>
      <c r="BF71" s="100">
        <v>10</v>
      </c>
      <c r="BG71" s="100">
        <v>5640</v>
      </c>
      <c r="BH71" s="100">
        <v>11</v>
      </c>
      <c r="BI71" s="100">
        <v>6204</v>
      </c>
      <c r="BJ71" s="100">
        <v>12</v>
      </c>
      <c r="BK71" s="100">
        <v>6768</v>
      </c>
      <c r="BL71" s="100">
        <v>9</v>
      </c>
      <c r="BM71" s="100">
        <v>5076</v>
      </c>
      <c r="BN71" s="100">
        <v>12</v>
      </c>
      <c r="BO71" s="100">
        <v>6768</v>
      </c>
      <c r="BP71" s="100">
        <v>6</v>
      </c>
      <c r="BQ71" s="100">
        <v>3384</v>
      </c>
      <c r="BR71" s="100">
        <v>7</v>
      </c>
      <c r="BS71" s="100">
        <v>3948</v>
      </c>
      <c r="BT71" s="100">
        <v>7</v>
      </c>
      <c r="BU71" s="100">
        <v>3948</v>
      </c>
      <c r="BV71" s="100">
        <v>7</v>
      </c>
      <c r="BW71" s="100">
        <v>3948</v>
      </c>
      <c r="BX71" s="100">
        <v>11</v>
      </c>
      <c r="BY71" s="100">
        <v>6204</v>
      </c>
      <c r="BZ71" s="100">
        <v>9</v>
      </c>
      <c r="CA71" s="100">
        <v>5076</v>
      </c>
      <c r="CB71" s="100">
        <v>11</v>
      </c>
      <c r="CC71" s="100">
        <v>6204</v>
      </c>
      <c r="CD71" s="100">
        <v>7</v>
      </c>
      <c r="CE71" s="100">
        <v>3948</v>
      </c>
      <c r="CF71" s="100">
        <v>7</v>
      </c>
      <c r="CG71" s="100">
        <v>3948</v>
      </c>
      <c r="CH71" s="100">
        <v>8</v>
      </c>
      <c r="CI71" s="100">
        <v>4512</v>
      </c>
      <c r="CJ71" s="100">
        <v>7</v>
      </c>
      <c r="CK71" s="100">
        <v>3948</v>
      </c>
      <c r="CL71" s="100">
        <v>10</v>
      </c>
      <c r="CM71" s="100">
        <v>5640</v>
      </c>
      <c r="CN71" s="100">
        <v>8</v>
      </c>
      <c r="CO71" s="100">
        <v>4512</v>
      </c>
      <c r="CP71" s="100">
        <v>8</v>
      </c>
      <c r="CQ71" s="100">
        <v>4512</v>
      </c>
      <c r="CR71" s="100">
        <v>10</v>
      </c>
      <c r="CS71" s="100">
        <v>5640</v>
      </c>
      <c r="CT71" s="100">
        <v>11</v>
      </c>
      <c r="CU71" s="100">
        <v>6204</v>
      </c>
    </row>
    <row r="72" spans="2:99">
      <c r="C72" s="99" t="s">
        <v>238</v>
      </c>
      <c r="D72" s="100">
        <v>9.7390827461092471</v>
      </c>
      <c r="E72" s="100">
        <v>724.58775631052788</v>
      </c>
      <c r="F72" s="100">
        <v>9</v>
      </c>
      <c r="G72" s="100">
        <v>669.59999999999991</v>
      </c>
      <c r="H72" s="100">
        <v>7</v>
      </c>
      <c r="I72" s="100">
        <v>520.79999999999995</v>
      </c>
      <c r="J72" s="100">
        <v>10</v>
      </c>
      <c r="K72" s="100">
        <v>743.99999999999989</v>
      </c>
      <c r="L72" s="100">
        <v>7</v>
      </c>
      <c r="M72" s="100">
        <v>520.79999999999995</v>
      </c>
      <c r="N72" s="100">
        <v>9</v>
      </c>
      <c r="O72" s="100">
        <v>669.59999999999991</v>
      </c>
      <c r="P72" s="100">
        <v>11</v>
      </c>
      <c r="Q72" s="100">
        <v>818.39999999999986</v>
      </c>
      <c r="R72" s="100">
        <v>9</v>
      </c>
      <c r="S72" s="100">
        <v>669.59999999999991</v>
      </c>
      <c r="T72" s="100">
        <v>9</v>
      </c>
      <c r="U72" s="100">
        <v>669.59999999999991</v>
      </c>
      <c r="V72" s="100">
        <v>9</v>
      </c>
      <c r="W72" s="100">
        <v>669.59999999999991</v>
      </c>
      <c r="X72" s="100">
        <v>6</v>
      </c>
      <c r="Y72" s="100">
        <v>446.4</v>
      </c>
      <c r="Z72" s="100">
        <v>10</v>
      </c>
      <c r="AA72" s="100">
        <v>743.99999999999989</v>
      </c>
      <c r="AB72" s="100">
        <v>11</v>
      </c>
      <c r="AC72" s="100">
        <v>818.39999999999986</v>
      </c>
      <c r="AD72" s="100">
        <v>6</v>
      </c>
      <c r="AE72" s="100">
        <v>446.4</v>
      </c>
      <c r="AF72" s="100">
        <v>12</v>
      </c>
      <c r="AG72" s="100">
        <v>892.8</v>
      </c>
      <c r="AH72" s="100">
        <v>10</v>
      </c>
      <c r="AI72" s="100">
        <v>743.99999999999989</v>
      </c>
      <c r="AJ72" s="100">
        <v>11</v>
      </c>
      <c r="AK72" s="100">
        <v>818.39999999999986</v>
      </c>
      <c r="AL72" s="100">
        <v>8</v>
      </c>
      <c r="AM72" s="100">
        <v>595.19999999999993</v>
      </c>
      <c r="AN72" s="100">
        <v>11</v>
      </c>
      <c r="AO72" s="100">
        <v>818.39999999999986</v>
      </c>
      <c r="AP72" s="100">
        <v>7</v>
      </c>
      <c r="AQ72" s="100">
        <v>520.79999999999995</v>
      </c>
      <c r="AR72" s="100">
        <v>9</v>
      </c>
      <c r="AS72" s="100">
        <v>669.59999999999991</v>
      </c>
      <c r="AT72" s="100">
        <v>8</v>
      </c>
      <c r="AU72" s="100">
        <v>595.19999999999993</v>
      </c>
      <c r="AV72" s="100">
        <v>7</v>
      </c>
      <c r="AW72" s="100">
        <v>520.79999999999995</v>
      </c>
      <c r="AX72" s="100">
        <v>8</v>
      </c>
      <c r="AY72" s="100">
        <v>595.19999999999993</v>
      </c>
      <c r="AZ72" s="100">
        <v>11</v>
      </c>
      <c r="BA72" s="100">
        <v>818.39999999999986</v>
      </c>
      <c r="BB72" s="100">
        <v>7</v>
      </c>
      <c r="BC72" s="100">
        <v>520.79999999999995</v>
      </c>
      <c r="BD72" s="100">
        <v>6</v>
      </c>
      <c r="BE72" s="100">
        <v>446.4</v>
      </c>
      <c r="BF72" s="100">
        <v>10</v>
      </c>
      <c r="BG72" s="100">
        <v>743.99999999999989</v>
      </c>
      <c r="BH72" s="100">
        <v>10</v>
      </c>
      <c r="BI72" s="100">
        <v>743.99999999999989</v>
      </c>
      <c r="BJ72" s="100">
        <v>11</v>
      </c>
      <c r="BK72" s="100">
        <v>818.39999999999986</v>
      </c>
      <c r="BL72" s="100">
        <v>8</v>
      </c>
      <c r="BM72" s="100">
        <v>595.19999999999993</v>
      </c>
      <c r="BN72" s="100">
        <v>13</v>
      </c>
      <c r="BO72" s="100">
        <v>967.19999999999993</v>
      </c>
      <c r="BP72" s="100">
        <v>7</v>
      </c>
      <c r="BQ72" s="100">
        <v>520.79999999999995</v>
      </c>
      <c r="BR72" s="100">
        <v>8</v>
      </c>
      <c r="BS72" s="100">
        <v>595.19999999999993</v>
      </c>
      <c r="BT72" s="100">
        <v>7</v>
      </c>
      <c r="BU72" s="100">
        <v>520.79999999999995</v>
      </c>
      <c r="BV72" s="100">
        <v>9</v>
      </c>
      <c r="BW72" s="100">
        <v>669.59999999999991</v>
      </c>
      <c r="BX72" s="100">
        <v>11</v>
      </c>
      <c r="BY72" s="100">
        <v>818.39999999999986</v>
      </c>
      <c r="BZ72" s="100">
        <v>9</v>
      </c>
      <c r="CA72" s="100">
        <v>669.59999999999991</v>
      </c>
      <c r="CB72" s="100">
        <v>10</v>
      </c>
      <c r="CC72" s="100">
        <v>743.99999999999989</v>
      </c>
      <c r="CD72" s="100">
        <v>6</v>
      </c>
      <c r="CE72" s="100">
        <v>446.4</v>
      </c>
      <c r="CF72" s="100">
        <v>7</v>
      </c>
      <c r="CG72" s="100">
        <v>520.79999999999995</v>
      </c>
      <c r="CH72" s="100">
        <v>8</v>
      </c>
      <c r="CI72" s="100">
        <v>595.19999999999993</v>
      </c>
      <c r="CJ72" s="100">
        <v>8</v>
      </c>
      <c r="CK72" s="100">
        <v>595.19999999999993</v>
      </c>
      <c r="CL72" s="100">
        <v>9</v>
      </c>
      <c r="CM72" s="100">
        <v>669.59999999999991</v>
      </c>
      <c r="CN72" s="100">
        <v>8</v>
      </c>
      <c r="CO72" s="100">
        <v>595.19999999999993</v>
      </c>
      <c r="CP72" s="100">
        <v>10</v>
      </c>
      <c r="CQ72" s="100">
        <v>743.99999999999989</v>
      </c>
      <c r="CR72" s="100">
        <v>10</v>
      </c>
      <c r="CS72" s="100">
        <v>743.99999999999989</v>
      </c>
      <c r="CT72" s="100">
        <v>11</v>
      </c>
      <c r="CU72" s="100">
        <v>818.39999999999986</v>
      </c>
    </row>
    <row r="73" spans="2:99">
      <c r="C73" s="99" t="s">
        <v>239</v>
      </c>
      <c r="D73" s="100">
        <v>8.6405383799613489</v>
      </c>
      <c r="E73" s="100">
        <v>4831.7890620743856</v>
      </c>
      <c r="F73" s="100">
        <v>8</v>
      </c>
      <c r="G73" s="100">
        <v>4473.5999999999995</v>
      </c>
      <c r="H73" s="100">
        <v>7</v>
      </c>
      <c r="I73" s="100">
        <v>3914.3999999999996</v>
      </c>
      <c r="J73" s="100">
        <v>11</v>
      </c>
      <c r="K73" s="100">
        <v>6151.1999999999989</v>
      </c>
      <c r="L73" s="100">
        <v>6</v>
      </c>
      <c r="M73" s="100">
        <v>3355.2</v>
      </c>
      <c r="N73" s="100">
        <v>8</v>
      </c>
      <c r="O73" s="100">
        <v>4473.5999999999995</v>
      </c>
      <c r="P73" s="100">
        <v>11</v>
      </c>
      <c r="Q73" s="100">
        <v>6151.1999999999989</v>
      </c>
      <c r="R73" s="100">
        <v>9</v>
      </c>
      <c r="S73" s="100">
        <v>5032.7999999999993</v>
      </c>
      <c r="T73" s="100">
        <v>8</v>
      </c>
      <c r="U73" s="100">
        <v>4473.5999999999995</v>
      </c>
      <c r="V73" s="100">
        <v>8</v>
      </c>
      <c r="W73" s="100">
        <v>4473.5999999999995</v>
      </c>
      <c r="X73" s="100">
        <v>5</v>
      </c>
      <c r="Y73" s="100">
        <v>2795.9999999999995</v>
      </c>
      <c r="Z73" s="100">
        <v>10</v>
      </c>
      <c r="AA73" s="100">
        <v>5591.9999999999991</v>
      </c>
      <c r="AB73" s="100">
        <v>11</v>
      </c>
      <c r="AC73" s="100">
        <v>6151.1999999999989</v>
      </c>
      <c r="AD73" s="100">
        <v>7</v>
      </c>
      <c r="AE73" s="100">
        <v>3914.3999999999996</v>
      </c>
      <c r="AF73" s="100">
        <v>11</v>
      </c>
      <c r="AG73" s="100">
        <v>6151.1999999999989</v>
      </c>
      <c r="AH73" s="100">
        <v>9</v>
      </c>
      <c r="AI73" s="100">
        <v>5032.7999999999993</v>
      </c>
      <c r="AJ73" s="100">
        <v>10</v>
      </c>
      <c r="AK73" s="100">
        <v>5591.9999999999991</v>
      </c>
      <c r="AL73" s="100">
        <v>8</v>
      </c>
      <c r="AM73" s="100">
        <v>4473.5999999999995</v>
      </c>
      <c r="AN73" s="100">
        <v>11</v>
      </c>
      <c r="AO73" s="100">
        <v>6151.1999999999989</v>
      </c>
      <c r="AP73" s="100">
        <v>8</v>
      </c>
      <c r="AQ73" s="100">
        <v>4473.5999999999995</v>
      </c>
      <c r="AR73" s="100">
        <v>7</v>
      </c>
      <c r="AS73" s="100">
        <v>3914.3999999999996</v>
      </c>
      <c r="AT73" s="100">
        <v>8</v>
      </c>
      <c r="AU73" s="100">
        <v>4473.5999999999995</v>
      </c>
      <c r="AV73" s="100">
        <v>6</v>
      </c>
      <c r="AW73" s="100">
        <v>3355.2</v>
      </c>
      <c r="AX73" s="100">
        <v>8</v>
      </c>
      <c r="AY73" s="100">
        <v>4473.5999999999995</v>
      </c>
      <c r="AZ73" s="100">
        <v>12</v>
      </c>
      <c r="BA73" s="100">
        <v>6710.4</v>
      </c>
      <c r="BB73" s="100">
        <v>7</v>
      </c>
      <c r="BC73" s="100">
        <v>3914.3999999999996</v>
      </c>
      <c r="BD73" s="100">
        <v>6</v>
      </c>
      <c r="BE73" s="100">
        <v>3355.2</v>
      </c>
      <c r="BF73" s="100">
        <v>10</v>
      </c>
      <c r="BG73" s="100">
        <v>5591.9999999999991</v>
      </c>
      <c r="BH73" s="100">
        <v>9</v>
      </c>
      <c r="BI73" s="100">
        <v>5032.7999999999993</v>
      </c>
      <c r="BJ73" s="100">
        <v>10</v>
      </c>
      <c r="BK73" s="100">
        <v>5591.9999999999991</v>
      </c>
      <c r="BL73" s="100">
        <v>9</v>
      </c>
      <c r="BM73" s="100">
        <v>5032.7999999999993</v>
      </c>
      <c r="BN73" s="100">
        <v>12</v>
      </c>
      <c r="BO73" s="100">
        <v>6710.4</v>
      </c>
      <c r="BP73" s="100">
        <v>7</v>
      </c>
      <c r="BQ73" s="100">
        <v>3914.3999999999996</v>
      </c>
      <c r="BR73" s="100">
        <v>7</v>
      </c>
      <c r="BS73" s="100">
        <v>3914.3999999999996</v>
      </c>
      <c r="BT73" s="100">
        <v>6</v>
      </c>
      <c r="BU73" s="100">
        <v>3355.2</v>
      </c>
      <c r="BV73" s="100">
        <v>8</v>
      </c>
      <c r="BW73" s="100">
        <v>4473.5999999999995</v>
      </c>
      <c r="BX73" s="100">
        <v>10</v>
      </c>
      <c r="BY73" s="100">
        <v>5591.9999999999991</v>
      </c>
      <c r="BZ73" s="100">
        <v>9</v>
      </c>
      <c r="CA73" s="100">
        <v>5032.7999999999993</v>
      </c>
      <c r="CB73" s="100">
        <v>11</v>
      </c>
      <c r="CC73" s="100">
        <v>6151.1999999999989</v>
      </c>
      <c r="CD73" s="100">
        <v>7</v>
      </c>
      <c r="CE73" s="100">
        <v>3914.3999999999996</v>
      </c>
      <c r="CF73" s="100">
        <v>6</v>
      </c>
      <c r="CG73" s="100">
        <v>3355.2</v>
      </c>
      <c r="CH73" s="100">
        <v>8</v>
      </c>
      <c r="CI73" s="100">
        <v>4473.5999999999995</v>
      </c>
      <c r="CJ73" s="100">
        <v>7</v>
      </c>
      <c r="CK73" s="100">
        <v>3914.3999999999996</v>
      </c>
      <c r="CL73" s="100">
        <v>9</v>
      </c>
      <c r="CM73" s="100">
        <v>5032.7999999999993</v>
      </c>
      <c r="CN73" s="100">
        <v>9</v>
      </c>
      <c r="CO73" s="100">
        <v>5032.7999999999993</v>
      </c>
      <c r="CP73" s="100">
        <v>9</v>
      </c>
      <c r="CQ73" s="100">
        <v>5032.7999999999993</v>
      </c>
      <c r="CR73" s="100">
        <v>10</v>
      </c>
      <c r="CS73" s="100">
        <v>5591.9999999999991</v>
      </c>
      <c r="CT73" s="100">
        <v>10</v>
      </c>
      <c r="CU73" s="100">
        <v>5591.9999999999991</v>
      </c>
    </row>
    <row r="74" spans="2:99">
      <c r="C74" s="99" t="s">
        <v>240</v>
      </c>
      <c r="D74" s="100">
        <v>8.7390827461092471</v>
      </c>
      <c r="E74" s="100">
        <v>3523.5981632312482</v>
      </c>
      <c r="F74" s="100">
        <v>9</v>
      </c>
      <c r="G74" s="100">
        <v>3628.7999999999997</v>
      </c>
      <c r="H74" s="100">
        <v>6</v>
      </c>
      <c r="I74" s="100">
        <v>2419.1999999999998</v>
      </c>
      <c r="J74" s="100">
        <v>10</v>
      </c>
      <c r="K74" s="100">
        <v>4032</v>
      </c>
      <c r="L74" s="100">
        <v>6</v>
      </c>
      <c r="M74" s="100">
        <v>2419.1999999999998</v>
      </c>
      <c r="N74" s="100">
        <v>9</v>
      </c>
      <c r="O74" s="100">
        <v>3628.7999999999997</v>
      </c>
      <c r="P74" s="100">
        <v>11</v>
      </c>
      <c r="Q74" s="100">
        <v>4435.2</v>
      </c>
      <c r="R74" s="100">
        <v>10</v>
      </c>
      <c r="S74" s="100">
        <v>4032</v>
      </c>
      <c r="T74" s="100">
        <v>9</v>
      </c>
      <c r="U74" s="100">
        <v>3628.7999999999997</v>
      </c>
      <c r="V74" s="100">
        <v>8</v>
      </c>
      <c r="W74" s="100">
        <v>3225.6</v>
      </c>
      <c r="X74" s="100">
        <v>6</v>
      </c>
      <c r="Y74" s="100">
        <v>2419.1999999999998</v>
      </c>
      <c r="Z74" s="100">
        <v>9</v>
      </c>
      <c r="AA74" s="100">
        <v>3628.7999999999997</v>
      </c>
      <c r="AB74" s="100">
        <v>11</v>
      </c>
      <c r="AC74" s="100">
        <v>4435.2</v>
      </c>
      <c r="AD74" s="100">
        <v>6</v>
      </c>
      <c r="AE74" s="100">
        <v>2419.1999999999998</v>
      </c>
      <c r="AF74" s="100">
        <v>12</v>
      </c>
      <c r="AG74" s="100">
        <v>4838.3999999999996</v>
      </c>
      <c r="AH74" s="100">
        <v>10</v>
      </c>
      <c r="AI74" s="100">
        <v>4032</v>
      </c>
      <c r="AJ74" s="100">
        <v>10</v>
      </c>
      <c r="AK74" s="100">
        <v>4032</v>
      </c>
      <c r="AL74" s="100">
        <v>8</v>
      </c>
      <c r="AM74" s="100">
        <v>3225.6</v>
      </c>
      <c r="AN74" s="100">
        <v>11</v>
      </c>
      <c r="AO74" s="100">
        <v>4435.2</v>
      </c>
      <c r="AP74" s="100">
        <v>7</v>
      </c>
      <c r="AQ74" s="100">
        <v>2822.4</v>
      </c>
      <c r="AR74" s="100">
        <v>8</v>
      </c>
      <c r="AS74" s="100">
        <v>3225.6</v>
      </c>
      <c r="AT74" s="100">
        <v>9</v>
      </c>
      <c r="AU74" s="100">
        <v>3628.7999999999997</v>
      </c>
      <c r="AV74" s="100">
        <v>6</v>
      </c>
      <c r="AW74" s="100">
        <v>2419.1999999999998</v>
      </c>
      <c r="AX74" s="100">
        <v>9</v>
      </c>
      <c r="AY74" s="100">
        <v>3628.7999999999997</v>
      </c>
      <c r="AZ74" s="100">
        <v>12</v>
      </c>
      <c r="BA74" s="100">
        <v>4838.3999999999996</v>
      </c>
      <c r="BB74" s="100">
        <v>7</v>
      </c>
      <c r="BC74" s="100">
        <v>2822.4</v>
      </c>
      <c r="BD74" s="100">
        <v>6</v>
      </c>
      <c r="BE74" s="100">
        <v>2419.1999999999998</v>
      </c>
      <c r="BF74" s="100">
        <v>11</v>
      </c>
      <c r="BG74" s="100">
        <v>4435.2</v>
      </c>
      <c r="BH74" s="100">
        <v>10</v>
      </c>
      <c r="BI74" s="100">
        <v>4032</v>
      </c>
      <c r="BJ74" s="100">
        <v>10</v>
      </c>
      <c r="BK74" s="100">
        <v>4032</v>
      </c>
      <c r="BL74" s="100">
        <v>8</v>
      </c>
      <c r="BM74" s="100">
        <v>3225.6</v>
      </c>
      <c r="BN74" s="100">
        <v>13</v>
      </c>
      <c r="BO74" s="100">
        <v>5241.5999999999995</v>
      </c>
      <c r="BP74" s="100">
        <v>6</v>
      </c>
      <c r="BQ74" s="100">
        <v>2419.1999999999998</v>
      </c>
      <c r="BR74" s="100">
        <v>7</v>
      </c>
      <c r="BS74" s="100">
        <v>2822.4</v>
      </c>
      <c r="BT74" s="100">
        <v>7</v>
      </c>
      <c r="BU74" s="100">
        <v>2822.4</v>
      </c>
      <c r="BV74" s="100">
        <v>9</v>
      </c>
      <c r="BW74" s="100">
        <v>3628.7999999999997</v>
      </c>
      <c r="BX74" s="100">
        <v>10</v>
      </c>
      <c r="BY74" s="100">
        <v>4032</v>
      </c>
      <c r="BZ74" s="100">
        <v>8</v>
      </c>
      <c r="CA74" s="100">
        <v>3225.6</v>
      </c>
      <c r="CB74" s="100">
        <v>11</v>
      </c>
      <c r="CC74" s="100">
        <v>4435.2</v>
      </c>
      <c r="CD74" s="100">
        <v>7</v>
      </c>
      <c r="CE74" s="100">
        <v>2822.4</v>
      </c>
      <c r="CF74" s="100">
        <v>6</v>
      </c>
      <c r="CG74" s="100">
        <v>2419.1999999999998</v>
      </c>
      <c r="CH74" s="100">
        <v>7</v>
      </c>
      <c r="CI74" s="100">
        <v>2822.4</v>
      </c>
      <c r="CJ74" s="100">
        <v>7</v>
      </c>
      <c r="CK74" s="100">
        <v>2822.4</v>
      </c>
      <c r="CL74" s="100">
        <v>10</v>
      </c>
      <c r="CM74" s="100">
        <v>4032</v>
      </c>
      <c r="CN74" s="100">
        <v>9</v>
      </c>
      <c r="CO74" s="100">
        <v>3628.7999999999997</v>
      </c>
      <c r="CP74" s="100">
        <v>8</v>
      </c>
      <c r="CQ74" s="100">
        <v>3225.6</v>
      </c>
      <c r="CR74" s="100">
        <v>11</v>
      </c>
      <c r="CS74" s="100">
        <v>4435.2</v>
      </c>
      <c r="CT74" s="100">
        <v>11</v>
      </c>
      <c r="CU74" s="100">
        <v>4435.2</v>
      </c>
    </row>
    <row r="75" spans="2:99">
      <c r="C75" s="99" t="s">
        <v>241</v>
      </c>
      <c r="D75" s="100">
        <v>8.6405383799613489</v>
      </c>
      <c r="E75" s="100">
        <v>5557.5942859911393</v>
      </c>
      <c r="F75" s="100">
        <v>9</v>
      </c>
      <c r="G75" s="100">
        <v>5788.7999999999993</v>
      </c>
      <c r="H75" s="100">
        <v>7</v>
      </c>
      <c r="I75" s="100">
        <v>4502.3999999999996</v>
      </c>
      <c r="J75" s="100">
        <v>9</v>
      </c>
      <c r="K75" s="100">
        <v>5788.7999999999993</v>
      </c>
      <c r="L75" s="100">
        <v>6</v>
      </c>
      <c r="M75" s="100">
        <v>3859.2</v>
      </c>
      <c r="N75" s="100">
        <v>7</v>
      </c>
      <c r="O75" s="100">
        <v>4502.3999999999996</v>
      </c>
      <c r="P75" s="100">
        <v>10</v>
      </c>
      <c r="Q75" s="100">
        <v>6431.9999999999991</v>
      </c>
      <c r="R75" s="100">
        <v>10</v>
      </c>
      <c r="S75" s="100">
        <v>6431.9999999999991</v>
      </c>
      <c r="T75" s="100">
        <v>8</v>
      </c>
      <c r="U75" s="100">
        <v>5145.5999999999995</v>
      </c>
      <c r="V75" s="100">
        <v>8</v>
      </c>
      <c r="W75" s="100">
        <v>5145.5999999999995</v>
      </c>
      <c r="X75" s="100">
        <v>6</v>
      </c>
      <c r="Y75" s="100">
        <v>3859.2</v>
      </c>
      <c r="Z75" s="100">
        <v>9</v>
      </c>
      <c r="AA75" s="100">
        <v>5788.7999999999993</v>
      </c>
      <c r="AB75" s="100">
        <v>11</v>
      </c>
      <c r="AC75" s="100">
        <v>7075.1999999999989</v>
      </c>
      <c r="AD75" s="100">
        <v>6</v>
      </c>
      <c r="AE75" s="100">
        <v>3859.2</v>
      </c>
      <c r="AF75" s="100">
        <v>12</v>
      </c>
      <c r="AG75" s="100">
        <v>7718.4</v>
      </c>
      <c r="AH75" s="100">
        <v>8</v>
      </c>
      <c r="AI75" s="100">
        <v>5145.5999999999995</v>
      </c>
      <c r="AJ75" s="100">
        <v>10</v>
      </c>
      <c r="AK75" s="100">
        <v>6431.9999999999991</v>
      </c>
      <c r="AL75" s="100">
        <v>7</v>
      </c>
      <c r="AM75" s="100">
        <v>4502.3999999999996</v>
      </c>
      <c r="AN75" s="100">
        <v>11</v>
      </c>
      <c r="AO75" s="100">
        <v>7075.1999999999989</v>
      </c>
      <c r="AP75" s="100">
        <v>8</v>
      </c>
      <c r="AQ75" s="100">
        <v>5145.5999999999995</v>
      </c>
      <c r="AR75" s="100">
        <v>8</v>
      </c>
      <c r="AS75" s="100">
        <v>5145.5999999999995</v>
      </c>
      <c r="AT75" s="100">
        <v>8</v>
      </c>
      <c r="AU75" s="100">
        <v>5145.5999999999995</v>
      </c>
      <c r="AV75" s="100">
        <v>6</v>
      </c>
      <c r="AW75" s="100">
        <v>3859.2</v>
      </c>
      <c r="AX75" s="100">
        <v>8</v>
      </c>
      <c r="AY75" s="100">
        <v>5145.5999999999995</v>
      </c>
      <c r="AZ75" s="100">
        <v>11</v>
      </c>
      <c r="BA75" s="100">
        <v>7075.1999999999989</v>
      </c>
      <c r="BB75" s="100">
        <v>6</v>
      </c>
      <c r="BC75" s="100">
        <v>3859.2</v>
      </c>
      <c r="BD75" s="100">
        <v>6</v>
      </c>
      <c r="BE75" s="100">
        <v>3859.2</v>
      </c>
      <c r="BF75" s="100">
        <v>10</v>
      </c>
      <c r="BG75" s="100">
        <v>6431.9999999999991</v>
      </c>
      <c r="BH75" s="100">
        <v>11</v>
      </c>
      <c r="BI75" s="100">
        <v>7075.1999999999989</v>
      </c>
      <c r="BJ75" s="100">
        <v>11</v>
      </c>
      <c r="BK75" s="100">
        <v>7075.1999999999989</v>
      </c>
      <c r="BL75" s="100">
        <v>9</v>
      </c>
      <c r="BM75" s="100">
        <v>5788.7999999999993</v>
      </c>
      <c r="BN75" s="100">
        <v>11</v>
      </c>
      <c r="BO75" s="100">
        <v>7075.1999999999989</v>
      </c>
      <c r="BP75" s="100">
        <v>7</v>
      </c>
      <c r="BQ75" s="100">
        <v>4502.3999999999996</v>
      </c>
      <c r="BR75" s="100">
        <v>7</v>
      </c>
      <c r="BS75" s="100">
        <v>4502.3999999999996</v>
      </c>
      <c r="BT75" s="100">
        <v>6</v>
      </c>
      <c r="BU75" s="100">
        <v>3859.2</v>
      </c>
      <c r="BV75" s="100">
        <v>8</v>
      </c>
      <c r="BW75" s="100">
        <v>5145.5999999999995</v>
      </c>
      <c r="BX75" s="100">
        <v>10</v>
      </c>
      <c r="BY75" s="100">
        <v>6431.9999999999991</v>
      </c>
      <c r="BZ75" s="100">
        <v>8</v>
      </c>
      <c r="CA75" s="100">
        <v>5145.5999999999995</v>
      </c>
      <c r="CB75" s="100">
        <v>9</v>
      </c>
      <c r="CC75" s="100">
        <v>5788.7999999999993</v>
      </c>
      <c r="CD75" s="100">
        <v>7</v>
      </c>
      <c r="CE75" s="100">
        <v>4502.3999999999996</v>
      </c>
      <c r="CF75" s="100">
        <v>7</v>
      </c>
      <c r="CG75" s="100">
        <v>4502.3999999999996</v>
      </c>
      <c r="CH75" s="100">
        <v>7</v>
      </c>
      <c r="CI75" s="100">
        <v>4502.3999999999996</v>
      </c>
      <c r="CJ75" s="100">
        <v>8</v>
      </c>
      <c r="CK75" s="100">
        <v>5145.5999999999995</v>
      </c>
      <c r="CL75" s="100">
        <v>10</v>
      </c>
      <c r="CM75" s="100">
        <v>6431.9999999999991</v>
      </c>
      <c r="CN75" s="100">
        <v>8</v>
      </c>
      <c r="CO75" s="100">
        <v>5145.5999999999995</v>
      </c>
      <c r="CP75" s="100">
        <v>10</v>
      </c>
      <c r="CQ75" s="100">
        <v>6431.9999999999991</v>
      </c>
      <c r="CR75" s="100">
        <v>9</v>
      </c>
      <c r="CS75" s="100">
        <v>5788.7999999999993</v>
      </c>
      <c r="CT75" s="100">
        <v>10</v>
      </c>
      <c r="CU75" s="100">
        <v>6431.9999999999991</v>
      </c>
    </row>
    <row r="76" spans="2:99">
      <c r="C76" s="99" t="s">
        <v>242</v>
      </c>
      <c r="D76" s="100">
        <v>7.689810563035298</v>
      </c>
      <c r="E76" s="100">
        <v>5988.8244664918893</v>
      </c>
      <c r="F76" s="100">
        <v>9</v>
      </c>
      <c r="G76" s="100">
        <v>7009.2</v>
      </c>
      <c r="H76" s="100">
        <v>7</v>
      </c>
      <c r="I76" s="100">
        <v>5451.5999999999995</v>
      </c>
      <c r="J76" s="100">
        <v>10</v>
      </c>
      <c r="K76" s="100">
        <v>7788</v>
      </c>
      <c r="L76" s="100">
        <v>7</v>
      </c>
      <c r="M76" s="100">
        <v>5451.5999999999995</v>
      </c>
      <c r="N76" s="100">
        <v>9</v>
      </c>
      <c r="O76" s="100">
        <v>7009.2</v>
      </c>
      <c r="P76" s="100">
        <v>10</v>
      </c>
      <c r="Q76" s="100">
        <v>7788</v>
      </c>
      <c r="R76" s="100">
        <v>8</v>
      </c>
      <c r="S76" s="100">
        <v>6230.4</v>
      </c>
      <c r="T76" s="100">
        <v>8</v>
      </c>
      <c r="U76" s="100">
        <v>6230.4</v>
      </c>
      <c r="V76" s="100">
        <v>8</v>
      </c>
      <c r="W76" s="100">
        <v>6230.4</v>
      </c>
      <c r="X76" s="100">
        <v>6</v>
      </c>
      <c r="Y76" s="100">
        <v>4672.7999999999993</v>
      </c>
      <c r="Z76" s="100">
        <v>9</v>
      </c>
      <c r="AA76" s="100">
        <v>7009.2</v>
      </c>
      <c r="AB76" s="100">
        <v>10</v>
      </c>
      <c r="AC76" s="100">
        <v>7788</v>
      </c>
      <c r="AD76" s="100">
        <v>6</v>
      </c>
      <c r="AE76" s="100">
        <v>4672.7999999999993</v>
      </c>
      <c r="AF76" s="100">
        <v>10</v>
      </c>
      <c r="AG76" s="100">
        <v>7788</v>
      </c>
      <c r="AH76" s="100">
        <v>10</v>
      </c>
      <c r="AI76" s="100">
        <v>7788</v>
      </c>
      <c r="AJ76" s="100">
        <v>10</v>
      </c>
      <c r="AK76" s="100">
        <v>7788</v>
      </c>
      <c r="AL76" s="100">
        <v>8</v>
      </c>
      <c r="AM76" s="100">
        <v>6230.4</v>
      </c>
      <c r="AN76" s="100">
        <v>11</v>
      </c>
      <c r="AO76" s="100">
        <v>8566.7999999999993</v>
      </c>
      <c r="AP76" s="100">
        <v>7</v>
      </c>
      <c r="AQ76" s="100">
        <v>5451.5999999999995</v>
      </c>
      <c r="AR76" s="100">
        <v>8</v>
      </c>
      <c r="AS76" s="100">
        <v>6230.4</v>
      </c>
      <c r="AT76" s="100">
        <v>8</v>
      </c>
      <c r="AU76" s="100">
        <v>6230.4</v>
      </c>
      <c r="AV76" s="100">
        <v>6</v>
      </c>
      <c r="AW76" s="100">
        <v>4672.7999999999993</v>
      </c>
      <c r="AX76" s="100">
        <v>9</v>
      </c>
      <c r="AY76" s="100">
        <v>7009.2</v>
      </c>
      <c r="AZ76" s="100">
        <v>10</v>
      </c>
      <c r="BA76" s="100">
        <v>7788</v>
      </c>
      <c r="BB76" s="100">
        <v>6</v>
      </c>
      <c r="BC76" s="100">
        <v>4672.7999999999993</v>
      </c>
      <c r="BD76" s="100">
        <v>6</v>
      </c>
      <c r="BE76" s="100">
        <v>4672.7999999999993</v>
      </c>
      <c r="BF76" s="100">
        <v>10</v>
      </c>
      <c r="BG76" s="100">
        <v>7788</v>
      </c>
      <c r="BH76" s="100">
        <v>10</v>
      </c>
      <c r="BI76" s="100">
        <v>7788</v>
      </c>
      <c r="BJ76" s="100">
        <v>10</v>
      </c>
      <c r="BK76" s="100">
        <v>7788</v>
      </c>
      <c r="BL76" s="100">
        <v>8</v>
      </c>
      <c r="BM76" s="100">
        <v>6230.4</v>
      </c>
      <c r="BN76" s="100">
        <v>12</v>
      </c>
      <c r="BO76" s="100">
        <v>9345.5999999999985</v>
      </c>
      <c r="BP76" s="100">
        <v>6</v>
      </c>
      <c r="BQ76" s="100">
        <v>4672.7999999999993</v>
      </c>
      <c r="BR76" s="100">
        <v>7</v>
      </c>
      <c r="BS76" s="100">
        <v>5451.5999999999995</v>
      </c>
      <c r="BT76" s="100">
        <v>6</v>
      </c>
      <c r="BU76" s="100">
        <v>4672.7999999999993</v>
      </c>
      <c r="BV76" s="100">
        <v>8</v>
      </c>
      <c r="BW76" s="100">
        <v>6230.4</v>
      </c>
      <c r="BX76" s="100">
        <v>10</v>
      </c>
      <c r="BY76" s="100">
        <v>7788</v>
      </c>
      <c r="BZ76" s="100">
        <v>9</v>
      </c>
      <c r="CA76" s="100">
        <v>7009.2</v>
      </c>
      <c r="CB76" s="100">
        <v>11</v>
      </c>
      <c r="CC76" s="100">
        <v>8566.7999999999993</v>
      </c>
      <c r="CD76" s="100">
        <v>7</v>
      </c>
      <c r="CE76" s="100">
        <v>5451.5999999999995</v>
      </c>
      <c r="CF76" s="100">
        <v>6</v>
      </c>
      <c r="CG76" s="100">
        <v>4672.7999999999993</v>
      </c>
      <c r="CH76" s="100">
        <v>7</v>
      </c>
      <c r="CI76" s="100">
        <v>5451.5999999999995</v>
      </c>
      <c r="CJ76" s="100">
        <v>8</v>
      </c>
      <c r="CK76" s="100">
        <v>6230.4</v>
      </c>
      <c r="CL76" s="100">
        <v>9</v>
      </c>
      <c r="CM76" s="100">
        <v>7009.2</v>
      </c>
      <c r="CN76" s="100">
        <v>8</v>
      </c>
      <c r="CO76" s="100">
        <v>6230.4</v>
      </c>
      <c r="CP76" s="100">
        <v>10</v>
      </c>
      <c r="CQ76" s="100">
        <v>7788</v>
      </c>
      <c r="CR76" s="100">
        <v>10</v>
      </c>
      <c r="CS76" s="100">
        <v>7788</v>
      </c>
      <c r="CT76" s="100">
        <v>9</v>
      </c>
      <c r="CU76" s="100">
        <v>7009.2</v>
      </c>
    </row>
    <row r="77" spans="2:99">
      <c r="C77" s="99" t="s">
        <v>243</v>
      </c>
      <c r="D77" s="100">
        <v>8.689810563035298</v>
      </c>
      <c r="E77" s="100">
        <v>2419.2432607490268</v>
      </c>
      <c r="F77" s="100">
        <v>9</v>
      </c>
      <c r="G77" s="100">
        <v>2505.6</v>
      </c>
      <c r="H77" s="100">
        <v>7</v>
      </c>
      <c r="I77" s="100">
        <v>1948.7999999999997</v>
      </c>
      <c r="J77" s="100">
        <v>10</v>
      </c>
      <c r="K77" s="100">
        <v>2784</v>
      </c>
      <c r="L77" s="100">
        <v>6</v>
      </c>
      <c r="M77" s="100">
        <v>1670.3999999999999</v>
      </c>
      <c r="N77" s="100">
        <v>8</v>
      </c>
      <c r="O77" s="100">
        <v>2227.1999999999998</v>
      </c>
      <c r="P77" s="100">
        <v>12</v>
      </c>
      <c r="Q77" s="100">
        <v>3340.7999999999997</v>
      </c>
      <c r="R77" s="100">
        <v>9</v>
      </c>
      <c r="S77" s="100">
        <v>2505.6</v>
      </c>
      <c r="T77" s="100">
        <v>8</v>
      </c>
      <c r="U77" s="100">
        <v>2227.1999999999998</v>
      </c>
      <c r="V77" s="100">
        <v>9</v>
      </c>
      <c r="W77" s="100">
        <v>2505.6</v>
      </c>
      <c r="X77" s="100">
        <v>5</v>
      </c>
      <c r="Y77" s="100">
        <v>1392</v>
      </c>
      <c r="Z77" s="100">
        <v>10</v>
      </c>
      <c r="AA77" s="100">
        <v>2784</v>
      </c>
      <c r="AB77" s="100">
        <v>12</v>
      </c>
      <c r="AC77" s="100">
        <v>3340.7999999999997</v>
      </c>
      <c r="AD77" s="100">
        <v>6</v>
      </c>
      <c r="AE77" s="100">
        <v>1670.3999999999999</v>
      </c>
      <c r="AF77" s="100">
        <v>10</v>
      </c>
      <c r="AG77" s="100">
        <v>2784</v>
      </c>
      <c r="AH77" s="100">
        <v>10</v>
      </c>
      <c r="AI77" s="100">
        <v>2784</v>
      </c>
      <c r="AJ77" s="100">
        <v>11</v>
      </c>
      <c r="AK77" s="100">
        <v>3062.3999999999996</v>
      </c>
      <c r="AL77" s="100">
        <v>7</v>
      </c>
      <c r="AM77" s="100">
        <v>1948.7999999999997</v>
      </c>
      <c r="AN77" s="100">
        <v>12</v>
      </c>
      <c r="AO77" s="100">
        <v>3340.7999999999997</v>
      </c>
      <c r="AP77" s="100">
        <v>7</v>
      </c>
      <c r="AQ77" s="100">
        <v>1948.7999999999997</v>
      </c>
      <c r="AR77" s="100">
        <v>9</v>
      </c>
      <c r="AS77" s="100">
        <v>2505.6</v>
      </c>
      <c r="AT77" s="100">
        <v>9</v>
      </c>
      <c r="AU77" s="100">
        <v>2505.6</v>
      </c>
      <c r="AV77" s="100">
        <v>6</v>
      </c>
      <c r="AW77" s="100">
        <v>1670.3999999999999</v>
      </c>
      <c r="AX77" s="100">
        <v>8</v>
      </c>
      <c r="AY77" s="100">
        <v>2227.1999999999998</v>
      </c>
      <c r="AZ77" s="100">
        <v>12</v>
      </c>
      <c r="BA77" s="100">
        <v>3340.7999999999997</v>
      </c>
      <c r="BB77" s="100">
        <v>6</v>
      </c>
      <c r="BC77" s="100">
        <v>1670.3999999999999</v>
      </c>
      <c r="BD77" s="100">
        <v>7</v>
      </c>
      <c r="BE77" s="100">
        <v>1948.7999999999997</v>
      </c>
      <c r="BF77" s="100">
        <v>10</v>
      </c>
      <c r="BG77" s="100">
        <v>2784</v>
      </c>
      <c r="BH77" s="100">
        <v>10</v>
      </c>
      <c r="BI77" s="100">
        <v>2784</v>
      </c>
      <c r="BJ77" s="100">
        <v>12</v>
      </c>
      <c r="BK77" s="100">
        <v>3340.7999999999997</v>
      </c>
      <c r="BL77" s="100">
        <v>9</v>
      </c>
      <c r="BM77" s="100">
        <v>2505.6</v>
      </c>
      <c r="BN77" s="100">
        <v>12</v>
      </c>
      <c r="BO77" s="100">
        <v>3340.7999999999997</v>
      </c>
      <c r="BP77" s="100">
        <v>7</v>
      </c>
      <c r="BQ77" s="100">
        <v>1948.7999999999997</v>
      </c>
      <c r="BR77" s="100">
        <v>8</v>
      </c>
      <c r="BS77" s="100">
        <v>2227.1999999999998</v>
      </c>
      <c r="BT77" s="100">
        <v>7</v>
      </c>
      <c r="BU77" s="100">
        <v>1948.7999999999997</v>
      </c>
      <c r="BV77" s="100">
        <v>9</v>
      </c>
      <c r="BW77" s="100">
        <v>2505.6</v>
      </c>
      <c r="BX77" s="100">
        <v>10</v>
      </c>
      <c r="BY77" s="100">
        <v>2784</v>
      </c>
      <c r="BZ77" s="100">
        <v>9</v>
      </c>
      <c r="CA77" s="100">
        <v>2505.6</v>
      </c>
      <c r="CB77" s="100">
        <v>10</v>
      </c>
      <c r="CC77" s="100">
        <v>2784</v>
      </c>
      <c r="CD77" s="100">
        <v>7</v>
      </c>
      <c r="CE77" s="100">
        <v>1948.7999999999997</v>
      </c>
      <c r="CF77" s="100">
        <v>6</v>
      </c>
      <c r="CG77" s="100">
        <v>1670.3999999999999</v>
      </c>
      <c r="CH77" s="100">
        <v>8</v>
      </c>
      <c r="CI77" s="100">
        <v>2227.1999999999998</v>
      </c>
      <c r="CJ77" s="100">
        <v>7</v>
      </c>
      <c r="CK77" s="100">
        <v>1948.7999999999997</v>
      </c>
      <c r="CL77" s="100">
        <v>9</v>
      </c>
      <c r="CM77" s="100">
        <v>2505.6</v>
      </c>
      <c r="CN77" s="100">
        <v>9</v>
      </c>
      <c r="CO77" s="100">
        <v>2505.6</v>
      </c>
      <c r="CP77" s="100">
        <v>9</v>
      </c>
      <c r="CQ77" s="100">
        <v>2505.6</v>
      </c>
      <c r="CR77" s="100">
        <v>9</v>
      </c>
      <c r="CS77" s="100">
        <v>2505.6</v>
      </c>
      <c r="CT77" s="100">
        <v>10</v>
      </c>
      <c r="CU77" s="100">
        <v>2784</v>
      </c>
    </row>
    <row r="78" spans="2:99">
      <c r="C78" s="99" t="s">
        <v>244</v>
      </c>
      <c r="D78" s="100">
        <v>8.7390827461092471</v>
      </c>
      <c r="E78" s="100">
        <v>4823.973675852304</v>
      </c>
      <c r="F78" s="100">
        <v>9</v>
      </c>
      <c r="G78" s="100">
        <v>4968</v>
      </c>
      <c r="H78" s="100">
        <v>6</v>
      </c>
      <c r="I78" s="100">
        <v>3312</v>
      </c>
      <c r="J78" s="100">
        <v>10</v>
      </c>
      <c r="K78" s="100">
        <v>5520</v>
      </c>
      <c r="L78" s="100">
        <v>7</v>
      </c>
      <c r="M78" s="100">
        <v>3864</v>
      </c>
      <c r="N78" s="100">
        <v>8</v>
      </c>
      <c r="O78" s="100">
        <v>4416</v>
      </c>
      <c r="P78" s="100">
        <v>11</v>
      </c>
      <c r="Q78" s="100">
        <v>6072</v>
      </c>
      <c r="R78" s="100">
        <v>9</v>
      </c>
      <c r="S78" s="100">
        <v>4968</v>
      </c>
      <c r="T78" s="100">
        <v>9</v>
      </c>
      <c r="U78" s="100">
        <v>4968</v>
      </c>
      <c r="V78" s="100">
        <v>8</v>
      </c>
      <c r="W78" s="100">
        <v>4416</v>
      </c>
      <c r="X78" s="100">
        <v>6</v>
      </c>
      <c r="Y78" s="100">
        <v>3312</v>
      </c>
      <c r="Z78" s="100">
        <v>9</v>
      </c>
      <c r="AA78" s="100">
        <v>4968</v>
      </c>
      <c r="AB78" s="100">
        <v>10</v>
      </c>
      <c r="AC78" s="100">
        <v>5520</v>
      </c>
      <c r="AD78" s="100">
        <v>6</v>
      </c>
      <c r="AE78" s="100">
        <v>3312</v>
      </c>
      <c r="AF78" s="100">
        <v>10</v>
      </c>
      <c r="AG78" s="100">
        <v>5520</v>
      </c>
      <c r="AH78" s="100">
        <v>8</v>
      </c>
      <c r="AI78" s="100">
        <v>4416</v>
      </c>
      <c r="AJ78" s="100">
        <v>9</v>
      </c>
      <c r="AK78" s="100">
        <v>4968</v>
      </c>
      <c r="AL78" s="100">
        <v>7</v>
      </c>
      <c r="AM78" s="100">
        <v>3864</v>
      </c>
      <c r="AN78" s="100">
        <v>10</v>
      </c>
      <c r="AO78" s="100">
        <v>5520</v>
      </c>
      <c r="AP78" s="100">
        <v>8</v>
      </c>
      <c r="AQ78" s="100">
        <v>4416</v>
      </c>
      <c r="AR78" s="100">
        <v>8</v>
      </c>
      <c r="AS78" s="100">
        <v>4416</v>
      </c>
      <c r="AT78" s="100">
        <v>9</v>
      </c>
      <c r="AU78" s="100">
        <v>4968</v>
      </c>
      <c r="AV78" s="100">
        <v>6</v>
      </c>
      <c r="AW78" s="100">
        <v>3312</v>
      </c>
      <c r="AX78" s="100">
        <v>8</v>
      </c>
      <c r="AY78" s="100">
        <v>4416</v>
      </c>
      <c r="AZ78" s="100">
        <v>11</v>
      </c>
      <c r="BA78" s="100">
        <v>6072</v>
      </c>
      <c r="BB78" s="100">
        <v>7</v>
      </c>
      <c r="BC78" s="100">
        <v>3864</v>
      </c>
      <c r="BD78" s="100">
        <v>6</v>
      </c>
      <c r="BE78" s="100">
        <v>3312</v>
      </c>
      <c r="BF78" s="100">
        <v>10</v>
      </c>
      <c r="BG78" s="100">
        <v>5520</v>
      </c>
      <c r="BH78" s="100">
        <v>11</v>
      </c>
      <c r="BI78" s="100">
        <v>6072</v>
      </c>
      <c r="BJ78" s="100">
        <v>12</v>
      </c>
      <c r="BK78" s="100">
        <v>6624</v>
      </c>
      <c r="BL78" s="100">
        <v>8</v>
      </c>
      <c r="BM78" s="100">
        <v>4416</v>
      </c>
      <c r="BN78" s="100">
        <v>12</v>
      </c>
      <c r="BO78" s="100">
        <v>6624</v>
      </c>
      <c r="BP78" s="100">
        <v>7</v>
      </c>
      <c r="BQ78" s="100">
        <v>3864</v>
      </c>
      <c r="BR78" s="100">
        <v>7</v>
      </c>
      <c r="BS78" s="100">
        <v>3864</v>
      </c>
      <c r="BT78" s="100">
        <v>7</v>
      </c>
      <c r="BU78" s="100">
        <v>3864</v>
      </c>
      <c r="BV78" s="100">
        <v>9</v>
      </c>
      <c r="BW78" s="100">
        <v>4968</v>
      </c>
      <c r="BX78" s="100">
        <v>10</v>
      </c>
      <c r="BY78" s="100">
        <v>5520</v>
      </c>
      <c r="BZ78" s="100">
        <v>9</v>
      </c>
      <c r="CA78" s="100">
        <v>4968</v>
      </c>
      <c r="CB78" s="100">
        <v>10</v>
      </c>
      <c r="CC78" s="100">
        <v>5520</v>
      </c>
      <c r="CD78" s="100">
        <v>7</v>
      </c>
      <c r="CE78" s="100">
        <v>3864</v>
      </c>
      <c r="CF78" s="100">
        <v>6</v>
      </c>
      <c r="CG78" s="100">
        <v>3312</v>
      </c>
      <c r="CH78" s="100">
        <v>7</v>
      </c>
      <c r="CI78" s="100">
        <v>3864</v>
      </c>
      <c r="CJ78" s="100">
        <v>7</v>
      </c>
      <c r="CK78" s="100">
        <v>3864</v>
      </c>
      <c r="CL78" s="100">
        <v>10</v>
      </c>
      <c r="CM78" s="100">
        <v>5520</v>
      </c>
      <c r="CN78" s="100">
        <v>8</v>
      </c>
      <c r="CO78" s="100">
        <v>4416</v>
      </c>
      <c r="CP78" s="100">
        <v>9</v>
      </c>
      <c r="CQ78" s="100">
        <v>4968</v>
      </c>
      <c r="CR78" s="100">
        <v>11</v>
      </c>
      <c r="CS78" s="100">
        <v>6072</v>
      </c>
      <c r="CT78" s="100">
        <v>9</v>
      </c>
      <c r="CU78" s="100">
        <v>4968</v>
      </c>
    </row>
    <row r="79" spans="2:99">
      <c r="C79" s="99" t="s">
        <v>245</v>
      </c>
      <c r="D79" s="100">
        <v>8.689810563035298</v>
      </c>
      <c r="E79" s="100">
        <v>6579.9245583303273</v>
      </c>
      <c r="F79" s="100">
        <v>9</v>
      </c>
      <c r="G79" s="100">
        <v>6814.7999999999993</v>
      </c>
      <c r="H79" s="100">
        <v>7</v>
      </c>
      <c r="I79" s="100">
        <v>5300.4</v>
      </c>
      <c r="J79" s="100">
        <v>11</v>
      </c>
      <c r="K79" s="100">
        <v>8329.1999999999989</v>
      </c>
      <c r="L79" s="100">
        <v>6</v>
      </c>
      <c r="M79" s="100">
        <v>4543.2</v>
      </c>
      <c r="N79" s="100">
        <v>8</v>
      </c>
      <c r="O79" s="100">
        <v>6057.5999999999995</v>
      </c>
      <c r="P79" s="100">
        <v>11</v>
      </c>
      <c r="Q79" s="100">
        <v>8329.1999999999989</v>
      </c>
      <c r="R79" s="100">
        <v>10</v>
      </c>
      <c r="S79" s="100">
        <v>7571.9999999999991</v>
      </c>
      <c r="T79" s="100">
        <v>7</v>
      </c>
      <c r="U79" s="100">
        <v>5300.4</v>
      </c>
      <c r="V79" s="100">
        <v>8</v>
      </c>
      <c r="W79" s="100">
        <v>6057.5999999999995</v>
      </c>
      <c r="X79" s="100">
        <v>5</v>
      </c>
      <c r="Y79" s="100">
        <v>3785.9999999999995</v>
      </c>
      <c r="Z79" s="100">
        <v>9</v>
      </c>
      <c r="AA79" s="100">
        <v>6814.7999999999993</v>
      </c>
      <c r="AB79" s="100">
        <v>11</v>
      </c>
      <c r="AC79" s="100">
        <v>8329.1999999999989</v>
      </c>
      <c r="AD79" s="100">
        <v>6</v>
      </c>
      <c r="AE79" s="100">
        <v>4543.2</v>
      </c>
      <c r="AF79" s="100">
        <v>11</v>
      </c>
      <c r="AG79" s="100">
        <v>8329.1999999999989</v>
      </c>
      <c r="AH79" s="100">
        <v>9</v>
      </c>
      <c r="AI79" s="100">
        <v>6814.7999999999993</v>
      </c>
      <c r="AJ79" s="100">
        <v>10</v>
      </c>
      <c r="AK79" s="100">
        <v>7571.9999999999991</v>
      </c>
      <c r="AL79" s="100">
        <v>7</v>
      </c>
      <c r="AM79" s="100">
        <v>5300.4</v>
      </c>
      <c r="AN79" s="100">
        <v>10</v>
      </c>
      <c r="AO79" s="100">
        <v>7571.9999999999991</v>
      </c>
      <c r="AP79" s="100">
        <v>8</v>
      </c>
      <c r="AQ79" s="100">
        <v>6057.5999999999995</v>
      </c>
      <c r="AR79" s="100">
        <v>8</v>
      </c>
      <c r="AS79" s="100">
        <v>6057.5999999999995</v>
      </c>
      <c r="AT79" s="100">
        <v>8</v>
      </c>
      <c r="AU79" s="100">
        <v>6057.5999999999995</v>
      </c>
      <c r="AV79" s="100">
        <v>6</v>
      </c>
      <c r="AW79" s="100">
        <v>4543.2</v>
      </c>
      <c r="AX79" s="100">
        <v>8</v>
      </c>
      <c r="AY79" s="100">
        <v>6057.5999999999995</v>
      </c>
      <c r="AZ79" s="100">
        <v>11</v>
      </c>
      <c r="BA79" s="100">
        <v>8329.1999999999989</v>
      </c>
      <c r="BB79" s="100">
        <v>7</v>
      </c>
      <c r="BC79" s="100">
        <v>5300.4</v>
      </c>
      <c r="BD79" s="100">
        <v>7</v>
      </c>
      <c r="BE79" s="100">
        <v>5300.4</v>
      </c>
      <c r="BF79" s="100">
        <v>10</v>
      </c>
      <c r="BG79" s="100">
        <v>7571.9999999999991</v>
      </c>
      <c r="BH79" s="100">
        <v>11</v>
      </c>
      <c r="BI79" s="100">
        <v>8329.1999999999989</v>
      </c>
      <c r="BJ79" s="100">
        <v>11</v>
      </c>
      <c r="BK79" s="100">
        <v>8329.1999999999989</v>
      </c>
      <c r="BL79" s="100">
        <v>8</v>
      </c>
      <c r="BM79" s="100">
        <v>6057.5999999999995</v>
      </c>
      <c r="BN79" s="100">
        <v>12</v>
      </c>
      <c r="BO79" s="100">
        <v>9086.4</v>
      </c>
      <c r="BP79" s="100">
        <v>7</v>
      </c>
      <c r="BQ79" s="100">
        <v>5300.4</v>
      </c>
      <c r="BR79" s="100">
        <v>7</v>
      </c>
      <c r="BS79" s="100">
        <v>5300.4</v>
      </c>
      <c r="BT79" s="100">
        <v>7</v>
      </c>
      <c r="BU79" s="100">
        <v>5300.4</v>
      </c>
      <c r="BV79" s="100">
        <v>7</v>
      </c>
      <c r="BW79" s="100">
        <v>5300.4</v>
      </c>
      <c r="BX79" s="100">
        <v>10</v>
      </c>
      <c r="BY79" s="100">
        <v>7571.9999999999991</v>
      </c>
      <c r="BZ79" s="100">
        <v>9</v>
      </c>
      <c r="CA79" s="100">
        <v>6814.7999999999993</v>
      </c>
      <c r="CB79" s="100">
        <v>10</v>
      </c>
      <c r="CC79" s="100">
        <v>7571.9999999999991</v>
      </c>
      <c r="CD79" s="100">
        <v>7</v>
      </c>
      <c r="CE79" s="100">
        <v>5300.4</v>
      </c>
      <c r="CF79" s="100">
        <v>6</v>
      </c>
      <c r="CG79" s="100">
        <v>4543.2</v>
      </c>
      <c r="CH79" s="100">
        <v>7</v>
      </c>
      <c r="CI79" s="100">
        <v>5300.4</v>
      </c>
      <c r="CJ79" s="100">
        <v>7</v>
      </c>
      <c r="CK79" s="100">
        <v>5300.4</v>
      </c>
      <c r="CL79" s="100">
        <v>10</v>
      </c>
      <c r="CM79" s="100">
        <v>7571.9999999999991</v>
      </c>
      <c r="CN79" s="100">
        <v>9</v>
      </c>
      <c r="CO79" s="100">
        <v>6814.7999999999993</v>
      </c>
      <c r="CP79" s="100">
        <v>9</v>
      </c>
      <c r="CQ79" s="100">
        <v>6814.7999999999993</v>
      </c>
      <c r="CR79" s="100">
        <v>10</v>
      </c>
      <c r="CS79" s="100">
        <v>7571.9999999999991</v>
      </c>
      <c r="CT79" s="100">
        <v>10</v>
      </c>
      <c r="CU79" s="100">
        <v>7571.9999999999991</v>
      </c>
    </row>
    <row r="80" spans="2:99">
      <c r="C80" s="99" t="s">
        <v>246</v>
      </c>
      <c r="D80" s="100">
        <v>9.689810563035298</v>
      </c>
      <c r="E80" s="100">
        <v>7802.2354653560215</v>
      </c>
      <c r="F80" s="100">
        <v>8</v>
      </c>
      <c r="G80" s="100">
        <v>6441.5999999999995</v>
      </c>
      <c r="H80" s="100">
        <v>6</v>
      </c>
      <c r="I80" s="100">
        <v>4831.2</v>
      </c>
      <c r="J80" s="100">
        <v>9</v>
      </c>
      <c r="K80" s="100">
        <v>7246.7999999999993</v>
      </c>
      <c r="L80" s="100">
        <v>7</v>
      </c>
      <c r="M80" s="100">
        <v>5636.4</v>
      </c>
      <c r="N80" s="100">
        <v>8</v>
      </c>
      <c r="O80" s="100">
        <v>6441.5999999999995</v>
      </c>
      <c r="P80" s="100">
        <v>11</v>
      </c>
      <c r="Q80" s="100">
        <v>8857.1999999999989</v>
      </c>
      <c r="R80" s="100">
        <v>9</v>
      </c>
      <c r="S80" s="100">
        <v>7246.7999999999993</v>
      </c>
      <c r="T80" s="100">
        <v>7</v>
      </c>
      <c r="U80" s="100">
        <v>5636.4</v>
      </c>
      <c r="V80" s="100">
        <v>7</v>
      </c>
      <c r="W80" s="100">
        <v>5636.4</v>
      </c>
      <c r="X80" s="100">
        <v>6</v>
      </c>
      <c r="Y80" s="100">
        <v>4831.2</v>
      </c>
      <c r="Z80" s="100">
        <v>9</v>
      </c>
      <c r="AA80" s="100">
        <v>7246.7999999999993</v>
      </c>
      <c r="AB80" s="100">
        <v>10</v>
      </c>
      <c r="AC80" s="100">
        <v>8051.9999999999991</v>
      </c>
      <c r="AD80" s="100">
        <v>6</v>
      </c>
      <c r="AE80" s="100">
        <v>4831.2</v>
      </c>
      <c r="AF80" s="100">
        <v>11</v>
      </c>
      <c r="AG80" s="100">
        <v>8857.1999999999989</v>
      </c>
      <c r="AH80" s="100">
        <v>9</v>
      </c>
      <c r="AI80" s="100">
        <v>7246.7999999999993</v>
      </c>
      <c r="AJ80" s="100">
        <v>10</v>
      </c>
      <c r="AK80" s="100">
        <v>8051.9999999999991</v>
      </c>
      <c r="AL80" s="100">
        <v>7</v>
      </c>
      <c r="AM80" s="100">
        <v>5636.4</v>
      </c>
      <c r="AN80" s="100">
        <v>10</v>
      </c>
      <c r="AO80" s="100">
        <v>8051.9999999999991</v>
      </c>
      <c r="AP80" s="100">
        <v>7</v>
      </c>
      <c r="AQ80" s="100">
        <v>5636.4</v>
      </c>
      <c r="AR80" s="100">
        <v>7</v>
      </c>
      <c r="AS80" s="100">
        <v>5636.4</v>
      </c>
      <c r="AT80" s="100">
        <v>8</v>
      </c>
      <c r="AU80" s="100">
        <v>6441.5999999999995</v>
      </c>
      <c r="AV80" s="100">
        <v>6</v>
      </c>
      <c r="AW80" s="100">
        <v>4831.2</v>
      </c>
      <c r="AX80" s="100">
        <v>8</v>
      </c>
      <c r="AY80" s="100">
        <v>6441.5999999999995</v>
      </c>
      <c r="AZ80" s="100">
        <v>10</v>
      </c>
      <c r="BA80" s="100">
        <v>8051.9999999999991</v>
      </c>
      <c r="BB80" s="100">
        <v>6</v>
      </c>
      <c r="BC80" s="100">
        <v>4831.2</v>
      </c>
      <c r="BD80" s="100">
        <v>6</v>
      </c>
      <c r="BE80" s="100">
        <v>4831.2</v>
      </c>
      <c r="BF80" s="100">
        <v>10</v>
      </c>
      <c r="BG80" s="100">
        <v>8051.9999999999991</v>
      </c>
      <c r="BH80" s="100">
        <v>10</v>
      </c>
      <c r="BI80" s="100">
        <v>8051.9999999999991</v>
      </c>
      <c r="BJ80" s="100">
        <v>11</v>
      </c>
      <c r="BK80" s="100">
        <v>8857.1999999999989</v>
      </c>
      <c r="BL80" s="100">
        <v>9</v>
      </c>
      <c r="BM80" s="100">
        <v>7246.7999999999993</v>
      </c>
      <c r="BN80" s="100">
        <v>12</v>
      </c>
      <c r="BO80" s="100">
        <v>9662.4</v>
      </c>
      <c r="BP80" s="100">
        <v>6</v>
      </c>
      <c r="BQ80" s="100">
        <v>4831.2</v>
      </c>
      <c r="BR80" s="100">
        <v>7</v>
      </c>
      <c r="BS80" s="100">
        <v>5636.4</v>
      </c>
      <c r="BT80" s="100">
        <v>7</v>
      </c>
      <c r="BU80" s="100">
        <v>5636.4</v>
      </c>
      <c r="BV80" s="100">
        <v>8</v>
      </c>
      <c r="BW80" s="100">
        <v>6441.5999999999995</v>
      </c>
      <c r="BX80" s="100">
        <v>11</v>
      </c>
      <c r="BY80" s="100">
        <v>8857.1999999999989</v>
      </c>
      <c r="BZ80" s="100">
        <v>9</v>
      </c>
      <c r="CA80" s="100">
        <v>7246.7999999999993</v>
      </c>
      <c r="CB80" s="100">
        <v>9</v>
      </c>
      <c r="CC80" s="100">
        <v>7246.7999999999993</v>
      </c>
      <c r="CD80" s="100">
        <v>6</v>
      </c>
      <c r="CE80" s="100">
        <v>4831.2</v>
      </c>
      <c r="CF80" s="100">
        <v>6</v>
      </c>
      <c r="CG80" s="100">
        <v>4831.2</v>
      </c>
      <c r="CH80" s="100">
        <v>8</v>
      </c>
      <c r="CI80" s="100">
        <v>6441.5999999999995</v>
      </c>
      <c r="CJ80" s="100">
        <v>8</v>
      </c>
      <c r="CK80" s="100">
        <v>6441.5999999999995</v>
      </c>
      <c r="CL80" s="100">
        <v>9</v>
      </c>
      <c r="CM80" s="100">
        <v>7246.7999999999993</v>
      </c>
      <c r="CN80" s="100">
        <v>8</v>
      </c>
      <c r="CO80" s="100">
        <v>6441.5999999999995</v>
      </c>
      <c r="CP80" s="100">
        <v>8</v>
      </c>
      <c r="CQ80" s="100">
        <v>6441.5999999999995</v>
      </c>
      <c r="CR80" s="100">
        <v>10</v>
      </c>
      <c r="CS80" s="100">
        <v>8051.9999999999991</v>
      </c>
      <c r="CT80" s="100">
        <v>11</v>
      </c>
      <c r="CU80" s="100">
        <v>8857.1999999999989</v>
      </c>
    </row>
    <row r="81" spans="2:99">
      <c r="C81" s="99" t="s">
        <v>247</v>
      </c>
      <c r="D81" s="100">
        <v>8.689810563035298</v>
      </c>
      <c r="E81" s="100">
        <v>6548.641240303401</v>
      </c>
      <c r="F81" s="100">
        <v>8</v>
      </c>
      <c r="G81" s="100">
        <v>6028.8</v>
      </c>
      <c r="H81" s="100">
        <v>6</v>
      </c>
      <c r="I81" s="100">
        <v>4521.6000000000004</v>
      </c>
      <c r="J81" s="100">
        <v>10</v>
      </c>
      <c r="K81" s="100">
        <v>7536</v>
      </c>
      <c r="L81" s="100">
        <v>7</v>
      </c>
      <c r="M81" s="100">
        <v>5275.2</v>
      </c>
      <c r="N81" s="100">
        <v>8</v>
      </c>
      <c r="O81" s="100">
        <v>6028.8</v>
      </c>
      <c r="P81" s="100">
        <v>10</v>
      </c>
      <c r="Q81" s="100">
        <v>7536</v>
      </c>
      <c r="R81" s="100">
        <v>9</v>
      </c>
      <c r="S81" s="100">
        <v>6782.4000000000005</v>
      </c>
      <c r="T81" s="100">
        <v>9</v>
      </c>
      <c r="U81" s="100">
        <v>6782.4000000000005</v>
      </c>
      <c r="V81" s="100">
        <v>7</v>
      </c>
      <c r="W81" s="100">
        <v>5275.2</v>
      </c>
      <c r="X81" s="100">
        <v>6</v>
      </c>
      <c r="Y81" s="100">
        <v>4521.6000000000004</v>
      </c>
      <c r="Z81" s="100">
        <v>9</v>
      </c>
      <c r="AA81" s="100">
        <v>6782.4000000000005</v>
      </c>
      <c r="AB81" s="100">
        <v>10</v>
      </c>
      <c r="AC81" s="100">
        <v>7536</v>
      </c>
      <c r="AD81" s="100">
        <v>6</v>
      </c>
      <c r="AE81" s="100">
        <v>4521.6000000000004</v>
      </c>
      <c r="AF81" s="100">
        <v>10</v>
      </c>
      <c r="AG81" s="100">
        <v>7536</v>
      </c>
      <c r="AH81" s="100">
        <v>8</v>
      </c>
      <c r="AI81" s="100">
        <v>6028.8</v>
      </c>
      <c r="AJ81" s="100">
        <v>10</v>
      </c>
      <c r="AK81" s="100">
        <v>7536</v>
      </c>
      <c r="AL81" s="100">
        <v>8</v>
      </c>
      <c r="AM81" s="100">
        <v>6028.8</v>
      </c>
      <c r="AN81" s="100">
        <v>11</v>
      </c>
      <c r="AO81" s="100">
        <v>8289.6</v>
      </c>
      <c r="AP81" s="100">
        <v>8</v>
      </c>
      <c r="AQ81" s="100">
        <v>6028.8</v>
      </c>
      <c r="AR81" s="100">
        <v>7</v>
      </c>
      <c r="AS81" s="100">
        <v>5275.2</v>
      </c>
      <c r="AT81" s="100">
        <v>9</v>
      </c>
      <c r="AU81" s="100">
        <v>6782.4000000000005</v>
      </c>
      <c r="AV81" s="100">
        <v>7</v>
      </c>
      <c r="AW81" s="100">
        <v>5275.2</v>
      </c>
      <c r="AX81" s="100">
        <v>8</v>
      </c>
      <c r="AY81" s="100">
        <v>6028.8</v>
      </c>
      <c r="AZ81" s="100">
        <v>10</v>
      </c>
      <c r="BA81" s="100">
        <v>7536</v>
      </c>
      <c r="BB81" s="100">
        <v>6</v>
      </c>
      <c r="BC81" s="100">
        <v>4521.6000000000004</v>
      </c>
      <c r="BD81" s="100">
        <v>7</v>
      </c>
      <c r="BE81" s="100">
        <v>5275.2</v>
      </c>
      <c r="BF81" s="100">
        <v>10</v>
      </c>
      <c r="BG81" s="100">
        <v>7536</v>
      </c>
      <c r="BH81" s="100">
        <v>9</v>
      </c>
      <c r="BI81" s="100">
        <v>6782.4000000000005</v>
      </c>
      <c r="BJ81" s="100">
        <v>11</v>
      </c>
      <c r="BK81" s="100">
        <v>8289.6</v>
      </c>
      <c r="BL81" s="100">
        <v>9</v>
      </c>
      <c r="BM81" s="100">
        <v>6782.4000000000005</v>
      </c>
      <c r="BN81" s="100">
        <v>11</v>
      </c>
      <c r="BO81" s="100">
        <v>8289.6</v>
      </c>
      <c r="BP81" s="100">
        <v>7</v>
      </c>
      <c r="BQ81" s="100">
        <v>5275.2</v>
      </c>
      <c r="BR81" s="100">
        <v>8</v>
      </c>
      <c r="BS81" s="100">
        <v>6028.8</v>
      </c>
      <c r="BT81" s="100">
        <v>7</v>
      </c>
      <c r="BU81" s="100">
        <v>5275.2</v>
      </c>
      <c r="BV81" s="100">
        <v>8</v>
      </c>
      <c r="BW81" s="100">
        <v>6028.8</v>
      </c>
      <c r="BX81" s="100">
        <v>9</v>
      </c>
      <c r="BY81" s="100">
        <v>6782.4000000000005</v>
      </c>
      <c r="BZ81" s="100">
        <v>9</v>
      </c>
      <c r="CA81" s="100">
        <v>6782.4000000000005</v>
      </c>
      <c r="CB81" s="100">
        <v>9</v>
      </c>
      <c r="CC81" s="100">
        <v>6782.4000000000005</v>
      </c>
      <c r="CD81" s="100">
        <v>6</v>
      </c>
      <c r="CE81" s="100">
        <v>4521.6000000000004</v>
      </c>
      <c r="CF81" s="100">
        <v>6</v>
      </c>
      <c r="CG81" s="100">
        <v>4521.6000000000004</v>
      </c>
      <c r="CH81" s="100">
        <v>8</v>
      </c>
      <c r="CI81" s="100">
        <v>6028.8</v>
      </c>
      <c r="CJ81" s="100">
        <v>7</v>
      </c>
      <c r="CK81" s="100">
        <v>5275.2</v>
      </c>
      <c r="CL81" s="100">
        <v>10</v>
      </c>
      <c r="CM81" s="100">
        <v>7536</v>
      </c>
      <c r="CN81" s="100">
        <v>7</v>
      </c>
      <c r="CO81" s="100">
        <v>5275.2</v>
      </c>
      <c r="CP81" s="100">
        <v>9</v>
      </c>
      <c r="CQ81" s="100">
        <v>6782.4000000000005</v>
      </c>
      <c r="CR81" s="100">
        <v>9</v>
      </c>
      <c r="CS81" s="100">
        <v>6782.4000000000005</v>
      </c>
      <c r="CT81" s="100">
        <v>11</v>
      </c>
      <c r="CU81" s="100">
        <v>8289.6</v>
      </c>
    </row>
    <row r="82" spans="2:99">
      <c r="C82" s="99" t="s">
        <v>248</v>
      </c>
      <c r="D82" s="100">
        <v>8.6405383799613489</v>
      </c>
      <c r="E82" s="100">
        <v>4396.3059277243337</v>
      </c>
      <c r="F82" s="100">
        <v>10</v>
      </c>
      <c r="G82" s="100">
        <v>5087.9999999999991</v>
      </c>
      <c r="H82" s="100">
        <v>6</v>
      </c>
      <c r="I82" s="100">
        <v>3052.7999999999993</v>
      </c>
      <c r="J82" s="100">
        <v>10</v>
      </c>
      <c r="K82" s="100">
        <v>5087.9999999999991</v>
      </c>
      <c r="L82" s="100">
        <v>7</v>
      </c>
      <c r="M82" s="100">
        <v>3561.5999999999995</v>
      </c>
      <c r="N82" s="100">
        <v>8</v>
      </c>
      <c r="O82" s="100">
        <v>4070.3999999999992</v>
      </c>
      <c r="P82" s="100">
        <v>11</v>
      </c>
      <c r="Q82" s="100">
        <v>5596.7999999999993</v>
      </c>
      <c r="R82" s="100">
        <v>9</v>
      </c>
      <c r="S82" s="100">
        <v>4579.1999999999989</v>
      </c>
      <c r="T82" s="100">
        <v>8</v>
      </c>
      <c r="U82" s="100">
        <v>4070.3999999999992</v>
      </c>
      <c r="V82" s="100">
        <v>8</v>
      </c>
      <c r="W82" s="100">
        <v>4070.3999999999992</v>
      </c>
      <c r="X82" s="100">
        <v>6</v>
      </c>
      <c r="Y82" s="100">
        <v>3052.7999999999993</v>
      </c>
      <c r="Z82" s="100">
        <v>8</v>
      </c>
      <c r="AA82" s="100">
        <v>4070.3999999999992</v>
      </c>
      <c r="AB82" s="100">
        <v>10</v>
      </c>
      <c r="AC82" s="100">
        <v>5087.9999999999991</v>
      </c>
      <c r="AD82" s="100">
        <v>6</v>
      </c>
      <c r="AE82" s="100">
        <v>3052.7999999999993</v>
      </c>
      <c r="AF82" s="100">
        <v>11</v>
      </c>
      <c r="AG82" s="100">
        <v>5596.7999999999993</v>
      </c>
      <c r="AH82" s="100">
        <v>8</v>
      </c>
      <c r="AI82" s="100">
        <v>4070.3999999999992</v>
      </c>
      <c r="AJ82" s="100">
        <v>10</v>
      </c>
      <c r="AK82" s="100">
        <v>5087.9999999999991</v>
      </c>
      <c r="AL82" s="100">
        <v>7</v>
      </c>
      <c r="AM82" s="100">
        <v>3561.5999999999995</v>
      </c>
      <c r="AN82" s="100">
        <v>10</v>
      </c>
      <c r="AO82" s="100">
        <v>5087.9999999999991</v>
      </c>
      <c r="AP82" s="100">
        <v>8</v>
      </c>
      <c r="AQ82" s="100">
        <v>4070.3999999999992</v>
      </c>
      <c r="AR82" s="100">
        <v>8</v>
      </c>
      <c r="AS82" s="100">
        <v>4070.3999999999992</v>
      </c>
      <c r="AT82" s="100">
        <v>8</v>
      </c>
      <c r="AU82" s="100">
        <v>4070.3999999999992</v>
      </c>
      <c r="AV82" s="100">
        <v>6</v>
      </c>
      <c r="AW82" s="100">
        <v>3052.7999999999993</v>
      </c>
      <c r="AX82" s="100">
        <v>8</v>
      </c>
      <c r="AY82" s="100">
        <v>4070.3999999999992</v>
      </c>
      <c r="AZ82" s="100">
        <v>11</v>
      </c>
      <c r="BA82" s="100">
        <v>5596.7999999999993</v>
      </c>
      <c r="BB82" s="100">
        <v>6</v>
      </c>
      <c r="BC82" s="100">
        <v>3052.7999999999993</v>
      </c>
      <c r="BD82" s="100">
        <v>7</v>
      </c>
      <c r="BE82" s="100">
        <v>3561.5999999999995</v>
      </c>
      <c r="BF82" s="100">
        <v>9</v>
      </c>
      <c r="BG82" s="100">
        <v>4579.1999999999989</v>
      </c>
      <c r="BH82" s="100">
        <v>10</v>
      </c>
      <c r="BI82" s="100">
        <v>5087.9999999999991</v>
      </c>
      <c r="BJ82" s="100">
        <v>10</v>
      </c>
      <c r="BK82" s="100">
        <v>5087.9999999999991</v>
      </c>
      <c r="BL82" s="100">
        <v>8</v>
      </c>
      <c r="BM82" s="100">
        <v>4070.3999999999992</v>
      </c>
      <c r="BN82" s="100">
        <v>12</v>
      </c>
      <c r="BO82" s="100">
        <v>6105.5999999999985</v>
      </c>
      <c r="BP82" s="100">
        <v>6</v>
      </c>
      <c r="BQ82" s="100">
        <v>3052.7999999999993</v>
      </c>
      <c r="BR82" s="100">
        <v>7</v>
      </c>
      <c r="BS82" s="100">
        <v>3561.5999999999995</v>
      </c>
      <c r="BT82" s="100">
        <v>7</v>
      </c>
      <c r="BU82" s="100">
        <v>3561.5999999999995</v>
      </c>
      <c r="BV82" s="100">
        <v>8</v>
      </c>
      <c r="BW82" s="100">
        <v>4070.3999999999992</v>
      </c>
      <c r="BX82" s="100">
        <v>10</v>
      </c>
      <c r="BY82" s="100">
        <v>5087.9999999999991</v>
      </c>
      <c r="BZ82" s="100">
        <v>9</v>
      </c>
      <c r="CA82" s="100">
        <v>4579.1999999999989</v>
      </c>
      <c r="CB82" s="100">
        <v>10</v>
      </c>
      <c r="CC82" s="100">
        <v>5087.9999999999991</v>
      </c>
      <c r="CD82" s="100">
        <v>6</v>
      </c>
      <c r="CE82" s="100">
        <v>3052.7999999999993</v>
      </c>
      <c r="CF82" s="100">
        <v>6</v>
      </c>
      <c r="CG82" s="100">
        <v>3052.7999999999993</v>
      </c>
      <c r="CH82" s="100">
        <v>8</v>
      </c>
      <c r="CI82" s="100">
        <v>4070.3999999999992</v>
      </c>
      <c r="CJ82" s="100">
        <v>8</v>
      </c>
      <c r="CK82" s="100">
        <v>4070.3999999999992</v>
      </c>
      <c r="CL82" s="100">
        <v>9</v>
      </c>
      <c r="CM82" s="100">
        <v>4579.1999999999989</v>
      </c>
      <c r="CN82" s="100">
        <v>8</v>
      </c>
      <c r="CO82" s="100">
        <v>4070.3999999999992</v>
      </c>
      <c r="CP82" s="100">
        <v>10</v>
      </c>
      <c r="CQ82" s="100">
        <v>5087.9999999999991</v>
      </c>
      <c r="CR82" s="100">
        <v>10</v>
      </c>
      <c r="CS82" s="100">
        <v>5087.9999999999991</v>
      </c>
      <c r="CT82" s="100">
        <v>9</v>
      </c>
      <c r="CU82" s="100">
        <v>4579.1999999999989</v>
      </c>
    </row>
    <row r="83" spans="2:99">
      <c r="C83" s="99" t="s">
        <v>249</v>
      </c>
      <c r="D83" s="100">
        <v>8.591266196887398</v>
      </c>
      <c r="E83" s="100">
        <v>7391.925435801917</v>
      </c>
      <c r="F83" s="100">
        <v>9</v>
      </c>
      <c r="G83" s="100">
        <v>7743.5999999999995</v>
      </c>
      <c r="H83" s="100">
        <v>6</v>
      </c>
      <c r="I83" s="100">
        <v>5162.3999999999996</v>
      </c>
      <c r="J83" s="100">
        <v>9</v>
      </c>
      <c r="K83" s="100">
        <v>7743.5999999999995</v>
      </c>
      <c r="L83" s="100">
        <v>6</v>
      </c>
      <c r="M83" s="100">
        <v>5162.3999999999996</v>
      </c>
      <c r="N83" s="100">
        <v>8</v>
      </c>
      <c r="O83" s="100">
        <v>6883.2</v>
      </c>
      <c r="P83" s="100">
        <v>10</v>
      </c>
      <c r="Q83" s="100">
        <v>8604</v>
      </c>
      <c r="R83" s="100">
        <v>9</v>
      </c>
      <c r="S83" s="100">
        <v>7743.5999999999995</v>
      </c>
      <c r="T83" s="100">
        <v>8</v>
      </c>
      <c r="U83" s="100">
        <v>6883.2</v>
      </c>
      <c r="V83" s="100">
        <v>7</v>
      </c>
      <c r="W83" s="100">
        <v>6022.8</v>
      </c>
      <c r="X83" s="100">
        <v>5</v>
      </c>
      <c r="Y83" s="100">
        <v>4302</v>
      </c>
      <c r="Z83" s="100">
        <v>9</v>
      </c>
      <c r="AA83" s="100">
        <v>7743.5999999999995</v>
      </c>
      <c r="AB83" s="100">
        <v>10</v>
      </c>
      <c r="AC83" s="100">
        <v>8604</v>
      </c>
      <c r="AD83" s="100">
        <v>6</v>
      </c>
      <c r="AE83" s="100">
        <v>5162.3999999999996</v>
      </c>
      <c r="AF83" s="100">
        <v>12</v>
      </c>
      <c r="AG83" s="100">
        <v>10324.799999999999</v>
      </c>
      <c r="AH83" s="100">
        <v>8</v>
      </c>
      <c r="AI83" s="100">
        <v>6883.2</v>
      </c>
      <c r="AJ83" s="100">
        <v>10</v>
      </c>
      <c r="AK83" s="100">
        <v>8604</v>
      </c>
      <c r="AL83" s="100">
        <v>8</v>
      </c>
      <c r="AM83" s="100">
        <v>6883.2</v>
      </c>
      <c r="AN83" s="100">
        <v>11</v>
      </c>
      <c r="AO83" s="100">
        <v>9464.4</v>
      </c>
      <c r="AP83" s="100">
        <v>7</v>
      </c>
      <c r="AQ83" s="100">
        <v>6022.8</v>
      </c>
      <c r="AR83" s="100">
        <v>7</v>
      </c>
      <c r="AS83" s="100">
        <v>6022.8</v>
      </c>
      <c r="AT83" s="100">
        <v>8</v>
      </c>
      <c r="AU83" s="100">
        <v>6883.2</v>
      </c>
      <c r="AV83" s="100">
        <v>6</v>
      </c>
      <c r="AW83" s="100">
        <v>5162.3999999999996</v>
      </c>
      <c r="AX83" s="100">
        <v>8</v>
      </c>
      <c r="AY83" s="100">
        <v>6883.2</v>
      </c>
      <c r="AZ83" s="100">
        <v>12</v>
      </c>
      <c r="BA83" s="100">
        <v>10324.799999999999</v>
      </c>
      <c r="BB83" s="100">
        <v>6</v>
      </c>
      <c r="BC83" s="100">
        <v>5162.3999999999996</v>
      </c>
      <c r="BD83" s="100">
        <v>6</v>
      </c>
      <c r="BE83" s="100">
        <v>5162.3999999999996</v>
      </c>
      <c r="BF83" s="100">
        <v>10</v>
      </c>
      <c r="BG83" s="100">
        <v>8604</v>
      </c>
      <c r="BH83" s="100">
        <v>10</v>
      </c>
      <c r="BI83" s="100">
        <v>8604</v>
      </c>
      <c r="BJ83" s="100">
        <v>11</v>
      </c>
      <c r="BK83" s="100">
        <v>9464.4</v>
      </c>
      <c r="BL83" s="100">
        <v>8</v>
      </c>
      <c r="BM83" s="100">
        <v>6883.2</v>
      </c>
      <c r="BN83" s="100">
        <v>10</v>
      </c>
      <c r="BO83" s="100">
        <v>8604</v>
      </c>
      <c r="BP83" s="100">
        <v>7</v>
      </c>
      <c r="BQ83" s="100">
        <v>6022.8</v>
      </c>
      <c r="BR83" s="100">
        <v>7</v>
      </c>
      <c r="BS83" s="100">
        <v>6022.8</v>
      </c>
      <c r="BT83" s="100">
        <v>7</v>
      </c>
      <c r="BU83" s="100">
        <v>6022.8</v>
      </c>
      <c r="BV83" s="100">
        <v>9</v>
      </c>
      <c r="BW83" s="100">
        <v>7743.5999999999995</v>
      </c>
      <c r="BX83" s="100">
        <v>11</v>
      </c>
      <c r="BY83" s="100">
        <v>9464.4</v>
      </c>
      <c r="BZ83" s="100">
        <v>8</v>
      </c>
      <c r="CA83" s="100">
        <v>6883.2</v>
      </c>
      <c r="CB83" s="100">
        <v>9</v>
      </c>
      <c r="CC83" s="100">
        <v>7743.5999999999995</v>
      </c>
      <c r="CD83" s="100">
        <v>7</v>
      </c>
      <c r="CE83" s="100">
        <v>6022.8</v>
      </c>
      <c r="CF83" s="100">
        <v>6</v>
      </c>
      <c r="CG83" s="100">
        <v>5162.3999999999996</v>
      </c>
      <c r="CH83" s="100">
        <v>8</v>
      </c>
      <c r="CI83" s="100">
        <v>6883.2</v>
      </c>
      <c r="CJ83" s="100">
        <v>8</v>
      </c>
      <c r="CK83" s="100">
        <v>6883.2</v>
      </c>
      <c r="CL83" s="100">
        <v>10</v>
      </c>
      <c r="CM83" s="100">
        <v>8604</v>
      </c>
      <c r="CN83" s="100">
        <v>8</v>
      </c>
      <c r="CO83" s="100">
        <v>6883.2</v>
      </c>
      <c r="CP83" s="100">
        <v>8</v>
      </c>
      <c r="CQ83" s="100">
        <v>6883.2</v>
      </c>
      <c r="CR83" s="100">
        <v>9</v>
      </c>
      <c r="CS83" s="100">
        <v>7743.5999999999995</v>
      </c>
      <c r="CT83" s="100">
        <v>10</v>
      </c>
      <c r="CU83" s="100">
        <v>8604</v>
      </c>
    </row>
    <row r="84" spans="2:99">
      <c r="C84" s="99" t="s">
        <v>250</v>
      </c>
      <c r="D84" s="100">
        <v>8.6405383799613489</v>
      </c>
      <c r="E84" s="100">
        <v>6749.9885824258054</v>
      </c>
      <c r="F84" s="100">
        <v>9</v>
      </c>
      <c r="G84" s="100">
        <v>7030.7999999999993</v>
      </c>
      <c r="H84" s="100">
        <v>7</v>
      </c>
      <c r="I84" s="100">
        <v>5468.4</v>
      </c>
      <c r="J84" s="100">
        <v>9</v>
      </c>
      <c r="K84" s="100">
        <v>7030.7999999999993</v>
      </c>
      <c r="L84" s="100">
        <v>6</v>
      </c>
      <c r="M84" s="100">
        <v>4687.2</v>
      </c>
      <c r="N84" s="100">
        <v>8</v>
      </c>
      <c r="O84" s="100">
        <v>6249.5999999999995</v>
      </c>
      <c r="P84" s="100">
        <v>11</v>
      </c>
      <c r="Q84" s="100">
        <v>8593.1999999999989</v>
      </c>
      <c r="R84" s="100">
        <v>10</v>
      </c>
      <c r="S84" s="100">
        <v>7811.9999999999991</v>
      </c>
      <c r="T84" s="100">
        <v>8</v>
      </c>
      <c r="U84" s="100">
        <v>6249.5999999999995</v>
      </c>
      <c r="V84" s="100">
        <v>7</v>
      </c>
      <c r="W84" s="100">
        <v>5468.4</v>
      </c>
      <c r="X84" s="100">
        <v>5</v>
      </c>
      <c r="Y84" s="100">
        <v>3905.9999999999995</v>
      </c>
      <c r="Z84" s="100">
        <v>9</v>
      </c>
      <c r="AA84" s="100">
        <v>7030.7999999999993</v>
      </c>
      <c r="AB84" s="100">
        <v>10</v>
      </c>
      <c r="AC84" s="100">
        <v>7811.9999999999991</v>
      </c>
      <c r="AD84" s="100">
        <v>6</v>
      </c>
      <c r="AE84" s="100">
        <v>4687.2</v>
      </c>
      <c r="AF84" s="100">
        <v>11</v>
      </c>
      <c r="AG84" s="100">
        <v>8593.1999999999989</v>
      </c>
      <c r="AH84" s="100">
        <v>8</v>
      </c>
      <c r="AI84" s="100">
        <v>6249.5999999999995</v>
      </c>
      <c r="AJ84" s="100">
        <v>10</v>
      </c>
      <c r="AK84" s="100">
        <v>7811.9999999999991</v>
      </c>
      <c r="AL84" s="100">
        <v>8</v>
      </c>
      <c r="AM84" s="100">
        <v>6249.5999999999995</v>
      </c>
      <c r="AN84" s="100">
        <v>11</v>
      </c>
      <c r="AO84" s="100">
        <v>8593.1999999999989</v>
      </c>
      <c r="AP84" s="100">
        <v>8</v>
      </c>
      <c r="AQ84" s="100">
        <v>6249.5999999999995</v>
      </c>
      <c r="AR84" s="100">
        <v>8</v>
      </c>
      <c r="AS84" s="100">
        <v>6249.5999999999995</v>
      </c>
      <c r="AT84" s="100">
        <v>8</v>
      </c>
      <c r="AU84" s="100">
        <v>6249.5999999999995</v>
      </c>
      <c r="AV84" s="100">
        <v>6</v>
      </c>
      <c r="AW84" s="100">
        <v>4687.2</v>
      </c>
      <c r="AX84" s="100">
        <v>8</v>
      </c>
      <c r="AY84" s="100">
        <v>6249.5999999999995</v>
      </c>
      <c r="AZ84" s="100">
        <v>11</v>
      </c>
      <c r="BA84" s="100">
        <v>8593.1999999999989</v>
      </c>
      <c r="BB84" s="100">
        <v>6</v>
      </c>
      <c r="BC84" s="100">
        <v>4687.2</v>
      </c>
      <c r="BD84" s="100">
        <v>6</v>
      </c>
      <c r="BE84" s="100">
        <v>4687.2</v>
      </c>
      <c r="BF84" s="100">
        <v>10</v>
      </c>
      <c r="BG84" s="100">
        <v>7811.9999999999991</v>
      </c>
      <c r="BH84" s="100">
        <v>9</v>
      </c>
      <c r="BI84" s="100">
        <v>7030.7999999999993</v>
      </c>
      <c r="BJ84" s="100">
        <v>10</v>
      </c>
      <c r="BK84" s="100">
        <v>7811.9999999999991</v>
      </c>
      <c r="BL84" s="100">
        <v>9</v>
      </c>
      <c r="BM84" s="100">
        <v>7030.7999999999993</v>
      </c>
      <c r="BN84" s="100">
        <v>11</v>
      </c>
      <c r="BO84" s="100">
        <v>8593.1999999999989</v>
      </c>
      <c r="BP84" s="100">
        <v>7</v>
      </c>
      <c r="BQ84" s="100">
        <v>5468.4</v>
      </c>
      <c r="BR84" s="100">
        <v>7</v>
      </c>
      <c r="BS84" s="100">
        <v>5468.4</v>
      </c>
      <c r="BT84" s="100">
        <v>7</v>
      </c>
      <c r="BU84" s="100">
        <v>5468.4</v>
      </c>
      <c r="BV84" s="100">
        <v>8</v>
      </c>
      <c r="BW84" s="100">
        <v>6249.5999999999995</v>
      </c>
      <c r="BX84" s="100">
        <v>10</v>
      </c>
      <c r="BY84" s="100">
        <v>7811.9999999999991</v>
      </c>
      <c r="BZ84" s="100">
        <v>8</v>
      </c>
      <c r="CA84" s="100">
        <v>6249.5999999999995</v>
      </c>
      <c r="CB84" s="100">
        <v>11</v>
      </c>
      <c r="CC84" s="100">
        <v>8593.1999999999989</v>
      </c>
      <c r="CD84" s="100">
        <v>6</v>
      </c>
      <c r="CE84" s="100">
        <v>4687.2</v>
      </c>
      <c r="CF84" s="100">
        <v>7</v>
      </c>
      <c r="CG84" s="100">
        <v>5468.4</v>
      </c>
      <c r="CH84" s="100">
        <v>7</v>
      </c>
      <c r="CI84" s="100">
        <v>5468.4</v>
      </c>
      <c r="CJ84" s="100">
        <v>7</v>
      </c>
      <c r="CK84" s="100">
        <v>5468.4</v>
      </c>
      <c r="CL84" s="100">
        <v>9</v>
      </c>
      <c r="CM84" s="100">
        <v>7030.7999999999993</v>
      </c>
      <c r="CN84" s="100">
        <v>7</v>
      </c>
      <c r="CO84" s="100">
        <v>5468.4</v>
      </c>
      <c r="CP84" s="100">
        <v>9</v>
      </c>
      <c r="CQ84" s="100">
        <v>7030.7999999999993</v>
      </c>
      <c r="CR84" s="100">
        <v>9</v>
      </c>
      <c r="CS84" s="100">
        <v>7030.7999999999993</v>
      </c>
      <c r="CT84" s="100">
        <v>10</v>
      </c>
      <c r="CU84" s="100">
        <v>7811.9999999999991</v>
      </c>
    </row>
    <row r="85" spans="2:99">
      <c r="C85" s="99" t="s">
        <v>251</v>
      </c>
      <c r="D85" s="100">
        <v>8.689810563035298</v>
      </c>
      <c r="E85" s="100">
        <v>1303.4715844552948</v>
      </c>
      <c r="F85" s="100">
        <v>10</v>
      </c>
      <c r="G85" s="100">
        <v>1500</v>
      </c>
      <c r="H85" s="100">
        <v>7</v>
      </c>
      <c r="I85" s="100">
        <v>1050</v>
      </c>
      <c r="J85" s="100">
        <v>11</v>
      </c>
      <c r="K85" s="100">
        <v>1650</v>
      </c>
      <c r="L85" s="100">
        <v>6</v>
      </c>
      <c r="M85" s="100">
        <v>900</v>
      </c>
      <c r="N85" s="100">
        <v>9</v>
      </c>
      <c r="O85" s="100">
        <v>1350</v>
      </c>
      <c r="P85" s="100">
        <v>11</v>
      </c>
      <c r="Q85" s="100">
        <v>1650</v>
      </c>
      <c r="R85" s="100">
        <v>9</v>
      </c>
      <c r="S85" s="100">
        <v>1350</v>
      </c>
      <c r="T85" s="100">
        <v>8</v>
      </c>
      <c r="U85" s="100">
        <v>1200</v>
      </c>
      <c r="V85" s="100">
        <v>8</v>
      </c>
      <c r="W85" s="100">
        <v>1200</v>
      </c>
      <c r="X85" s="100">
        <v>5</v>
      </c>
      <c r="Y85" s="100">
        <v>750</v>
      </c>
      <c r="Z85" s="100">
        <v>9</v>
      </c>
      <c r="AA85" s="100">
        <v>1350</v>
      </c>
      <c r="AB85" s="100">
        <v>12</v>
      </c>
      <c r="AC85" s="100">
        <v>1800</v>
      </c>
      <c r="AD85" s="100">
        <v>6</v>
      </c>
      <c r="AE85" s="100">
        <v>900</v>
      </c>
      <c r="AF85" s="100">
        <v>11</v>
      </c>
      <c r="AG85" s="100">
        <v>1650</v>
      </c>
      <c r="AH85" s="100">
        <v>9</v>
      </c>
      <c r="AI85" s="100">
        <v>1350</v>
      </c>
      <c r="AJ85" s="100">
        <v>11</v>
      </c>
      <c r="AK85" s="100">
        <v>1650</v>
      </c>
      <c r="AL85" s="100">
        <v>9</v>
      </c>
      <c r="AM85" s="100">
        <v>1350</v>
      </c>
      <c r="AN85" s="100">
        <v>12</v>
      </c>
      <c r="AO85" s="100">
        <v>1800</v>
      </c>
      <c r="AP85" s="100">
        <v>8</v>
      </c>
      <c r="AQ85" s="100">
        <v>1200</v>
      </c>
      <c r="AR85" s="100">
        <v>8</v>
      </c>
      <c r="AS85" s="100">
        <v>1200</v>
      </c>
      <c r="AT85" s="100">
        <v>9</v>
      </c>
      <c r="AU85" s="100">
        <v>1350</v>
      </c>
      <c r="AV85" s="100">
        <v>6</v>
      </c>
      <c r="AW85" s="100">
        <v>900</v>
      </c>
      <c r="AX85" s="100">
        <v>8</v>
      </c>
      <c r="AY85" s="100">
        <v>1200</v>
      </c>
      <c r="AZ85" s="100">
        <v>11</v>
      </c>
      <c r="BA85" s="100">
        <v>1650</v>
      </c>
      <c r="BB85" s="100">
        <v>6</v>
      </c>
      <c r="BC85" s="100">
        <v>900</v>
      </c>
      <c r="BD85" s="100">
        <v>6</v>
      </c>
      <c r="BE85" s="100">
        <v>900</v>
      </c>
      <c r="BF85" s="100">
        <v>10</v>
      </c>
      <c r="BG85" s="100">
        <v>1500</v>
      </c>
      <c r="BH85" s="100">
        <v>10</v>
      </c>
      <c r="BI85" s="100">
        <v>1500</v>
      </c>
      <c r="BJ85" s="100">
        <v>11</v>
      </c>
      <c r="BK85" s="100">
        <v>1650</v>
      </c>
      <c r="BL85" s="100">
        <v>8</v>
      </c>
      <c r="BM85" s="100">
        <v>1200</v>
      </c>
      <c r="BN85" s="100">
        <v>11</v>
      </c>
      <c r="BO85" s="100">
        <v>1650</v>
      </c>
      <c r="BP85" s="100">
        <v>7</v>
      </c>
      <c r="BQ85" s="100">
        <v>1050</v>
      </c>
      <c r="BR85" s="100">
        <v>8</v>
      </c>
      <c r="BS85" s="100">
        <v>1200</v>
      </c>
      <c r="BT85" s="100">
        <v>7</v>
      </c>
      <c r="BU85" s="100">
        <v>1050</v>
      </c>
      <c r="BV85" s="100">
        <v>8</v>
      </c>
      <c r="BW85" s="100">
        <v>1200</v>
      </c>
      <c r="BX85" s="100">
        <v>11</v>
      </c>
      <c r="BY85" s="100">
        <v>1650</v>
      </c>
      <c r="BZ85" s="100">
        <v>9</v>
      </c>
      <c r="CA85" s="100">
        <v>1350</v>
      </c>
      <c r="CB85" s="100">
        <v>11</v>
      </c>
      <c r="CC85" s="100">
        <v>1650</v>
      </c>
      <c r="CD85" s="100">
        <v>8</v>
      </c>
      <c r="CE85" s="100">
        <v>1200</v>
      </c>
      <c r="CF85" s="100">
        <v>7</v>
      </c>
      <c r="CG85" s="100">
        <v>1050</v>
      </c>
      <c r="CH85" s="100">
        <v>9</v>
      </c>
      <c r="CI85" s="100">
        <v>1350</v>
      </c>
      <c r="CJ85" s="100">
        <v>7</v>
      </c>
      <c r="CK85" s="100">
        <v>1050</v>
      </c>
      <c r="CL85" s="100">
        <v>10</v>
      </c>
      <c r="CM85" s="100">
        <v>1500</v>
      </c>
      <c r="CN85" s="100">
        <v>9</v>
      </c>
      <c r="CO85" s="100">
        <v>1350</v>
      </c>
      <c r="CP85" s="100">
        <v>9</v>
      </c>
      <c r="CQ85" s="100">
        <v>1350</v>
      </c>
      <c r="CR85" s="100">
        <v>10</v>
      </c>
      <c r="CS85" s="100">
        <v>1500</v>
      </c>
      <c r="CT85" s="100">
        <v>11</v>
      </c>
      <c r="CU85" s="100">
        <v>1650</v>
      </c>
    </row>
    <row r="86" spans="2:99">
      <c r="C86" s="99" t="s">
        <v>252</v>
      </c>
      <c r="D86" s="100">
        <v>7.640538379961348</v>
      </c>
      <c r="E86" s="100">
        <v>4125.8907251791279</v>
      </c>
      <c r="F86" s="100">
        <v>9</v>
      </c>
      <c r="G86" s="100">
        <v>4860</v>
      </c>
      <c r="H86" s="100">
        <v>7</v>
      </c>
      <c r="I86" s="100">
        <v>3780</v>
      </c>
      <c r="J86" s="100">
        <v>10</v>
      </c>
      <c r="K86" s="100">
        <v>5400</v>
      </c>
      <c r="L86" s="100">
        <v>7</v>
      </c>
      <c r="M86" s="100">
        <v>3780</v>
      </c>
      <c r="N86" s="100">
        <v>9</v>
      </c>
      <c r="O86" s="100">
        <v>4860</v>
      </c>
      <c r="P86" s="100">
        <v>11</v>
      </c>
      <c r="Q86" s="100">
        <v>5940</v>
      </c>
      <c r="R86" s="100">
        <v>9</v>
      </c>
      <c r="S86" s="100">
        <v>4860</v>
      </c>
      <c r="T86" s="100">
        <v>8</v>
      </c>
      <c r="U86" s="100">
        <v>4320</v>
      </c>
      <c r="V86" s="100">
        <v>8</v>
      </c>
      <c r="W86" s="100">
        <v>4320</v>
      </c>
      <c r="X86" s="100">
        <v>5</v>
      </c>
      <c r="Y86" s="100">
        <v>2700</v>
      </c>
      <c r="Z86" s="100">
        <v>9</v>
      </c>
      <c r="AA86" s="100">
        <v>4860</v>
      </c>
      <c r="AB86" s="100">
        <v>11</v>
      </c>
      <c r="AC86" s="100">
        <v>5940</v>
      </c>
      <c r="AD86" s="100">
        <v>6</v>
      </c>
      <c r="AE86" s="100">
        <v>3240</v>
      </c>
      <c r="AF86" s="100">
        <v>11</v>
      </c>
      <c r="AG86" s="100">
        <v>5940</v>
      </c>
      <c r="AH86" s="100">
        <v>8</v>
      </c>
      <c r="AI86" s="100">
        <v>4320</v>
      </c>
      <c r="AJ86" s="100">
        <v>11</v>
      </c>
      <c r="AK86" s="100">
        <v>5940</v>
      </c>
      <c r="AL86" s="100">
        <v>8</v>
      </c>
      <c r="AM86" s="100">
        <v>4320</v>
      </c>
      <c r="AN86" s="100">
        <v>10</v>
      </c>
      <c r="AO86" s="100">
        <v>5400</v>
      </c>
      <c r="AP86" s="100">
        <v>7</v>
      </c>
      <c r="AQ86" s="100">
        <v>3780</v>
      </c>
      <c r="AR86" s="100">
        <v>8</v>
      </c>
      <c r="AS86" s="100">
        <v>4320</v>
      </c>
      <c r="AT86" s="100">
        <v>8</v>
      </c>
      <c r="AU86" s="100">
        <v>4320</v>
      </c>
      <c r="AV86" s="100">
        <v>6</v>
      </c>
      <c r="AW86" s="100">
        <v>3240</v>
      </c>
      <c r="AX86" s="100">
        <v>8</v>
      </c>
      <c r="AY86" s="100">
        <v>4320</v>
      </c>
      <c r="AZ86" s="100">
        <v>11</v>
      </c>
      <c r="BA86" s="100">
        <v>5940</v>
      </c>
      <c r="BB86" s="100">
        <v>6</v>
      </c>
      <c r="BC86" s="100">
        <v>3240</v>
      </c>
      <c r="BD86" s="100">
        <v>7</v>
      </c>
      <c r="BE86" s="100">
        <v>3780</v>
      </c>
      <c r="BF86" s="100">
        <v>10</v>
      </c>
      <c r="BG86" s="100">
        <v>5400</v>
      </c>
      <c r="BH86" s="100">
        <v>10</v>
      </c>
      <c r="BI86" s="100">
        <v>5400</v>
      </c>
      <c r="BJ86" s="100">
        <v>12</v>
      </c>
      <c r="BK86" s="100">
        <v>6480</v>
      </c>
      <c r="BL86" s="100">
        <v>8</v>
      </c>
      <c r="BM86" s="100">
        <v>4320</v>
      </c>
      <c r="BN86" s="100">
        <v>11</v>
      </c>
      <c r="BO86" s="100">
        <v>5940</v>
      </c>
      <c r="BP86" s="100">
        <v>7</v>
      </c>
      <c r="BQ86" s="100">
        <v>3780</v>
      </c>
      <c r="BR86" s="100">
        <v>8</v>
      </c>
      <c r="BS86" s="100">
        <v>4320</v>
      </c>
      <c r="BT86" s="100">
        <v>7</v>
      </c>
      <c r="BU86" s="100">
        <v>3780</v>
      </c>
      <c r="BV86" s="100">
        <v>9</v>
      </c>
      <c r="BW86" s="100">
        <v>4860</v>
      </c>
      <c r="BX86" s="100">
        <v>10</v>
      </c>
      <c r="BY86" s="100">
        <v>5400</v>
      </c>
      <c r="BZ86" s="100">
        <v>9</v>
      </c>
      <c r="CA86" s="100">
        <v>4860</v>
      </c>
      <c r="CB86" s="100">
        <v>11</v>
      </c>
      <c r="CC86" s="100">
        <v>5940</v>
      </c>
      <c r="CD86" s="100">
        <v>7</v>
      </c>
      <c r="CE86" s="100">
        <v>3780</v>
      </c>
      <c r="CF86" s="100">
        <v>6</v>
      </c>
      <c r="CG86" s="100">
        <v>3240</v>
      </c>
      <c r="CH86" s="100">
        <v>8</v>
      </c>
      <c r="CI86" s="100">
        <v>4320</v>
      </c>
      <c r="CJ86" s="100">
        <v>8</v>
      </c>
      <c r="CK86" s="100">
        <v>4320</v>
      </c>
      <c r="CL86" s="100">
        <v>9</v>
      </c>
      <c r="CM86" s="100">
        <v>4860</v>
      </c>
      <c r="CN86" s="100">
        <v>8</v>
      </c>
      <c r="CO86" s="100">
        <v>4320</v>
      </c>
      <c r="CP86" s="100">
        <v>10</v>
      </c>
      <c r="CQ86" s="100">
        <v>5400</v>
      </c>
      <c r="CR86" s="100">
        <v>11</v>
      </c>
      <c r="CS86" s="100">
        <v>5940</v>
      </c>
      <c r="CT86" s="100">
        <v>10</v>
      </c>
      <c r="CU86" s="100">
        <v>5400</v>
      </c>
    </row>
    <row r="87" spans="2:99">
      <c r="B87" s="99" t="s">
        <v>131</v>
      </c>
      <c r="C87" s="99" t="s">
        <v>253</v>
      </c>
      <c r="D87" s="100">
        <v>6</v>
      </c>
      <c r="E87" s="100">
        <v>11728.8</v>
      </c>
      <c r="F87" s="100">
        <v>6</v>
      </c>
      <c r="G87" s="100">
        <v>11728.8</v>
      </c>
      <c r="H87" s="100">
        <v>5</v>
      </c>
      <c r="I87" s="100">
        <v>9774</v>
      </c>
      <c r="J87" s="100">
        <v>6</v>
      </c>
      <c r="K87" s="100">
        <v>11728.8</v>
      </c>
      <c r="L87" s="100">
        <v>5</v>
      </c>
      <c r="M87" s="100">
        <v>9774</v>
      </c>
      <c r="N87" s="100">
        <v>8</v>
      </c>
      <c r="O87" s="100">
        <v>15638.4</v>
      </c>
      <c r="P87" s="100">
        <v>7</v>
      </c>
      <c r="Q87" s="100">
        <v>13683.6</v>
      </c>
      <c r="R87" s="100">
        <v>8</v>
      </c>
      <c r="S87" s="100">
        <v>15638.4</v>
      </c>
      <c r="T87" s="100">
        <v>8</v>
      </c>
      <c r="U87" s="100">
        <v>15638.4</v>
      </c>
      <c r="V87" s="100">
        <v>4</v>
      </c>
      <c r="W87" s="100">
        <v>7819.2</v>
      </c>
      <c r="X87" s="100">
        <v>5</v>
      </c>
      <c r="Y87" s="100">
        <v>9774</v>
      </c>
      <c r="Z87" s="100">
        <v>5</v>
      </c>
      <c r="AA87" s="100">
        <v>9774</v>
      </c>
      <c r="AB87" s="100">
        <v>5</v>
      </c>
      <c r="AC87" s="100">
        <v>9774</v>
      </c>
      <c r="AD87" s="100">
        <v>6</v>
      </c>
      <c r="AE87" s="100">
        <v>11728.8</v>
      </c>
      <c r="AF87" s="100">
        <v>5</v>
      </c>
      <c r="AG87" s="100">
        <v>9774</v>
      </c>
      <c r="AH87" s="100">
        <v>8</v>
      </c>
      <c r="AI87" s="100">
        <v>15638.4</v>
      </c>
      <c r="AJ87" s="100">
        <v>8</v>
      </c>
      <c r="AK87" s="100">
        <v>15638.4</v>
      </c>
      <c r="AL87" s="100">
        <v>5</v>
      </c>
      <c r="AM87" s="100">
        <v>9774</v>
      </c>
      <c r="AN87" s="100">
        <v>7</v>
      </c>
      <c r="AO87" s="100">
        <v>13683.6</v>
      </c>
      <c r="AP87" s="100">
        <v>5</v>
      </c>
      <c r="AQ87" s="100">
        <v>9774</v>
      </c>
      <c r="AR87" s="100">
        <v>9</v>
      </c>
      <c r="AS87" s="100">
        <v>17593.2</v>
      </c>
      <c r="AT87" s="100">
        <v>7</v>
      </c>
      <c r="AU87" s="100">
        <v>13683.6</v>
      </c>
      <c r="AV87" s="100">
        <v>9</v>
      </c>
      <c r="AW87" s="100">
        <v>17593.2</v>
      </c>
      <c r="AX87" s="100">
        <v>8</v>
      </c>
      <c r="AY87" s="100">
        <v>15638.4</v>
      </c>
      <c r="AZ87" s="100">
        <v>7</v>
      </c>
      <c r="BA87" s="100">
        <v>13683.6</v>
      </c>
      <c r="BB87" s="100">
        <v>7</v>
      </c>
      <c r="BC87" s="100">
        <v>13683.6</v>
      </c>
      <c r="BD87" s="100">
        <v>7</v>
      </c>
      <c r="BE87" s="100">
        <v>13683.6</v>
      </c>
      <c r="BF87" s="100">
        <v>7</v>
      </c>
      <c r="BG87" s="100">
        <v>13683.6</v>
      </c>
      <c r="BH87" s="100">
        <v>9</v>
      </c>
      <c r="BI87" s="100">
        <v>17593.2</v>
      </c>
      <c r="BJ87" s="100">
        <v>7</v>
      </c>
      <c r="BK87" s="100">
        <v>13683.6</v>
      </c>
      <c r="BL87" s="100">
        <v>7</v>
      </c>
      <c r="BM87" s="100">
        <v>13683.6</v>
      </c>
      <c r="BN87" s="100">
        <v>6</v>
      </c>
      <c r="BO87" s="100">
        <v>11728.8</v>
      </c>
      <c r="BP87" s="100">
        <v>6</v>
      </c>
      <c r="BQ87" s="100">
        <v>11728.8</v>
      </c>
      <c r="BR87" s="100">
        <v>9</v>
      </c>
      <c r="BS87" s="100">
        <v>17593.2</v>
      </c>
      <c r="BT87" s="100">
        <v>9</v>
      </c>
      <c r="BU87" s="100">
        <v>17593.2</v>
      </c>
      <c r="BV87" s="100">
        <v>9</v>
      </c>
      <c r="BW87" s="100">
        <v>17593.2</v>
      </c>
      <c r="BX87" s="100">
        <v>6</v>
      </c>
      <c r="BY87" s="100">
        <v>11728.8</v>
      </c>
      <c r="BZ87" s="100">
        <v>6</v>
      </c>
      <c r="CA87" s="100">
        <v>11728.8</v>
      </c>
      <c r="CB87" s="100">
        <v>8</v>
      </c>
      <c r="CC87" s="100">
        <v>15638.4</v>
      </c>
      <c r="CD87" s="100">
        <v>6</v>
      </c>
      <c r="CE87" s="100">
        <v>11728.8</v>
      </c>
      <c r="CF87" s="100">
        <v>7</v>
      </c>
      <c r="CG87" s="100">
        <v>13683.6</v>
      </c>
      <c r="CH87" s="100">
        <v>8</v>
      </c>
      <c r="CI87" s="100">
        <v>15638.4</v>
      </c>
      <c r="CJ87" s="100">
        <v>6</v>
      </c>
      <c r="CK87" s="100">
        <v>11728.8</v>
      </c>
      <c r="CL87" s="100">
        <v>8</v>
      </c>
      <c r="CM87" s="100">
        <v>15638.4</v>
      </c>
      <c r="CN87" s="100">
        <v>9</v>
      </c>
      <c r="CO87" s="100">
        <v>17593.2</v>
      </c>
      <c r="CP87" s="100">
        <v>5</v>
      </c>
      <c r="CQ87" s="100">
        <v>9774</v>
      </c>
      <c r="CR87" s="100">
        <v>6</v>
      </c>
      <c r="CS87" s="100">
        <v>11728.8</v>
      </c>
      <c r="CT87" s="100">
        <v>5</v>
      </c>
      <c r="CU87" s="100">
        <v>9774</v>
      </c>
    </row>
    <row r="88" spans="2:99">
      <c r="C88" s="99" t="s">
        <v>254</v>
      </c>
      <c r="D88" s="100">
        <v>6</v>
      </c>
      <c r="E88" s="100">
        <v>11354.4</v>
      </c>
      <c r="F88" s="100">
        <v>6</v>
      </c>
      <c r="G88" s="100">
        <v>11354.4</v>
      </c>
      <c r="H88" s="100">
        <v>6</v>
      </c>
      <c r="I88" s="100">
        <v>11354.4</v>
      </c>
      <c r="J88" s="100">
        <v>7</v>
      </c>
      <c r="K88" s="100">
        <v>13246.8</v>
      </c>
      <c r="L88" s="100">
        <v>6</v>
      </c>
      <c r="M88" s="100">
        <v>11354.4</v>
      </c>
      <c r="N88" s="100">
        <v>9</v>
      </c>
      <c r="O88" s="100">
        <v>17031.599999999999</v>
      </c>
      <c r="P88" s="100">
        <v>7</v>
      </c>
      <c r="Q88" s="100">
        <v>13246.8</v>
      </c>
      <c r="R88" s="100">
        <v>7</v>
      </c>
      <c r="S88" s="100">
        <v>13246.8</v>
      </c>
      <c r="T88" s="100">
        <v>7</v>
      </c>
      <c r="U88" s="100">
        <v>13246.8</v>
      </c>
      <c r="V88" s="100">
        <v>4</v>
      </c>
      <c r="W88" s="100">
        <v>7569.5999999999995</v>
      </c>
      <c r="X88" s="100">
        <v>5</v>
      </c>
      <c r="Y88" s="100">
        <v>9462</v>
      </c>
      <c r="Z88" s="100">
        <v>5</v>
      </c>
      <c r="AA88" s="100">
        <v>9462</v>
      </c>
      <c r="AB88" s="100">
        <v>4</v>
      </c>
      <c r="AC88" s="100">
        <v>7569.5999999999995</v>
      </c>
      <c r="AD88" s="100">
        <v>6</v>
      </c>
      <c r="AE88" s="100">
        <v>11354.4</v>
      </c>
      <c r="AF88" s="100">
        <v>6</v>
      </c>
      <c r="AG88" s="100">
        <v>11354.4</v>
      </c>
      <c r="AH88" s="100">
        <v>8</v>
      </c>
      <c r="AI88" s="100">
        <v>15139.199999999999</v>
      </c>
      <c r="AJ88" s="100">
        <v>7</v>
      </c>
      <c r="AK88" s="100">
        <v>13246.8</v>
      </c>
      <c r="AL88" s="100">
        <v>5</v>
      </c>
      <c r="AM88" s="100">
        <v>9462</v>
      </c>
      <c r="AN88" s="100">
        <v>7</v>
      </c>
      <c r="AO88" s="100">
        <v>13246.8</v>
      </c>
      <c r="AP88" s="100">
        <v>6</v>
      </c>
      <c r="AQ88" s="100">
        <v>11354.4</v>
      </c>
      <c r="AR88" s="100">
        <v>8</v>
      </c>
      <c r="AS88" s="100">
        <v>15139.199999999999</v>
      </c>
      <c r="AT88" s="100">
        <v>7</v>
      </c>
      <c r="AU88" s="100">
        <v>13246.8</v>
      </c>
      <c r="AV88" s="100">
        <v>9</v>
      </c>
      <c r="AW88" s="100">
        <v>17031.599999999999</v>
      </c>
      <c r="AX88" s="100">
        <v>8</v>
      </c>
      <c r="AY88" s="100">
        <v>15139.199999999999</v>
      </c>
      <c r="AZ88" s="100">
        <v>7</v>
      </c>
      <c r="BA88" s="100">
        <v>13246.8</v>
      </c>
      <c r="BB88" s="100">
        <v>7</v>
      </c>
      <c r="BC88" s="100">
        <v>13246.8</v>
      </c>
      <c r="BD88" s="100">
        <v>7</v>
      </c>
      <c r="BE88" s="100">
        <v>13246.8</v>
      </c>
      <c r="BF88" s="100">
        <v>6</v>
      </c>
      <c r="BG88" s="100">
        <v>11354.4</v>
      </c>
      <c r="BH88" s="100">
        <v>9</v>
      </c>
      <c r="BI88" s="100">
        <v>17031.599999999999</v>
      </c>
      <c r="BJ88" s="100">
        <v>7</v>
      </c>
      <c r="BK88" s="100">
        <v>13246.8</v>
      </c>
      <c r="BL88" s="100">
        <v>8</v>
      </c>
      <c r="BM88" s="100">
        <v>15139.199999999999</v>
      </c>
      <c r="BN88" s="100">
        <v>6</v>
      </c>
      <c r="BO88" s="100">
        <v>11354.4</v>
      </c>
      <c r="BP88" s="100">
        <v>6</v>
      </c>
      <c r="BQ88" s="100">
        <v>11354.4</v>
      </c>
      <c r="BR88" s="100">
        <v>9</v>
      </c>
      <c r="BS88" s="100">
        <v>17031.599999999999</v>
      </c>
      <c r="BT88" s="100">
        <v>9</v>
      </c>
      <c r="BU88" s="100">
        <v>17031.599999999999</v>
      </c>
      <c r="BV88" s="100">
        <v>8</v>
      </c>
      <c r="BW88" s="100">
        <v>15139.199999999999</v>
      </c>
      <c r="BX88" s="100">
        <v>5</v>
      </c>
      <c r="BY88" s="100">
        <v>9462</v>
      </c>
      <c r="BZ88" s="100">
        <v>5</v>
      </c>
      <c r="CA88" s="100">
        <v>9462</v>
      </c>
      <c r="CB88" s="100">
        <v>7</v>
      </c>
      <c r="CC88" s="100">
        <v>13246.8</v>
      </c>
      <c r="CD88" s="100">
        <v>6</v>
      </c>
      <c r="CE88" s="100">
        <v>11354.4</v>
      </c>
      <c r="CF88" s="100">
        <v>8</v>
      </c>
      <c r="CG88" s="100">
        <v>15139.199999999999</v>
      </c>
      <c r="CH88" s="100">
        <v>8</v>
      </c>
      <c r="CI88" s="100">
        <v>15139.199999999999</v>
      </c>
      <c r="CJ88" s="100">
        <v>6</v>
      </c>
      <c r="CK88" s="100">
        <v>11354.4</v>
      </c>
      <c r="CL88" s="100">
        <v>9</v>
      </c>
      <c r="CM88" s="100">
        <v>17031.599999999999</v>
      </c>
      <c r="CN88" s="100">
        <v>8</v>
      </c>
      <c r="CO88" s="100">
        <v>15139.199999999999</v>
      </c>
      <c r="CP88" s="100">
        <v>5</v>
      </c>
      <c r="CQ88" s="100">
        <v>9462</v>
      </c>
      <c r="CR88" s="100">
        <v>6</v>
      </c>
      <c r="CS88" s="100">
        <v>11354.4</v>
      </c>
      <c r="CT88" s="100">
        <v>5</v>
      </c>
      <c r="CU88" s="100">
        <v>9462</v>
      </c>
    </row>
    <row r="89" spans="2:99">
      <c r="C89" s="99" t="s">
        <v>255</v>
      </c>
      <c r="D89" s="100">
        <v>5</v>
      </c>
      <c r="E89" s="100">
        <v>11988</v>
      </c>
      <c r="F89" s="100">
        <v>6</v>
      </c>
      <c r="G89" s="100">
        <v>14385.599999999999</v>
      </c>
      <c r="H89" s="100">
        <v>6</v>
      </c>
      <c r="I89" s="100">
        <v>14385.599999999999</v>
      </c>
      <c r="J89" s="100">
        <v>6</v>
      </c>
      <c r="K89" s="100">
        <v>14385.599999999999</v>
      </c>
      <c r="L89" s="100">
        <v>6</v>
      </c>
      <c r="M89" s="100">
        <v>14385.599999999999</v>
      </c>
      <c r="N89" s="100">
        <v>8</v>
      </c>
      <c r="O89" s="100">
        <v>19180.8</v>
      </c>
      <c r="P89" s="100">
        <v>7</v>
      </c>
      <c r="Q89" s="100">
        <v>16783.2</v>
      </c>
      <c r="R89" s="100">
        <v>6</v>
      </c>
      <c r="S89" s="100">
        <v>14385.599999999999</v>
      </c>
      <c r="T89" s="100">
        <v>7</v>
      </c>
      <c r="U89" s="100">
        <v>16783.2</v>
      </c>
      <c r="V89" s="100">
        <v>4</v>
      </c>
      <c r="W89" s="100">
        <v>9590.4</v>
      </c>
      <c r="X89" s="100">
        <v>4</v>
      </c>
      <c r="Y89" s="100">
        <v>9590.4</v>
      </c>
      <c r="Z89" s="100">
        <v>5</v>
      </c>
      <c r="AA89" s="100">
        <v>11988</v>
      </c>
      <c r="AB89" s="100">
        <v>4</v>
      </c>
      <c r="AC89" s="100">
        <v>9590.4</v>
      </c>
      <c r="AD89" s="100">
        <v>6</v>
      </c>
      <c r="AE89" s="100">
        <v>14385.599999999999</v>
      </c>
      <c r="AF89" s="100">
        <v>5</v>
      </c>
      <c r="AG89" s="100">
        <v>11988</v>
      </c>
      <c r="AH89" s="100">
        <v>7</v>
      </c>
      <c r="AI89" s="100">
        <v>16783.2</v>
      </c>
      <c r="AJ89" s="100">
        <v>7</v>
      </c>
      <c r="AK89" s="100">
        <v>16783.2</v>
      </c>
      <c r="AL89" s="100">
        <v>5</v>
      </c>
      <c r="AM89" s="100">
        <v>11988</v>
      </c>
      <c r="AN89" s="100">
        <v>6</v>
      </c>
      <c r="AO89" s="100">
        <v>14385.599999999999</v>
      </c>
      <c r="AP89" s="100">
        <v>6</v>
      </c>
      <c r="AQ89" s="100">
        <v>14385.599999999999</v>
      </c>
      <c r="AR89" s="100">
        <v>8</v>
      </c>
      <c r="AS89" s="100">
        <v>19180.8</v>
      </c>
      <c r="AT89" s="100">
        <v>8</v>
      </c>
      <c r="AU89" s="100">
        <v>19180.8</v>
      </c>
      <c r="AV89" s="100">
        <v>8</v>
      </c>
      <c r="AW89" s="100">
        <v>19180.8</v>
      </c>
      <c r="AX89" s="100">
        <v>8</v>
      </c>
      <c r="AY89" s="100">
        <v>19180.8</v>
      </c>
      <c r="AZ89" s="100">
        <v>6</v>
      </c>
      <c r="BA89" s="100">
        <v>14385.599999999999</v>
      </c>
      <c r="BB89" s="100">
        <v>7</v>
      </c>
      <c r="BC89" s="100">
        <v>16783.2</v>
      </c>
      <c r="BD89" s="100">
        <v>8</v>
      </c>
      <c r="BE89" s="100">
        <v>19180.8</v>
      </c>
      <c r="BF89" s="100">
        <v>6</v>
      </c>
      <c r="BG89" s="100">
        <v>14385.599999999999</v>
      </c>
      <c r="BH89" s="100">
        <v>9</v>
      </c>
      <c r="BI89" s="100">
        <v>21578.399999999998</v>
      </c>
      <c r="BJ89" s="100">
        <v>7</v>
      </c>
      <c r="BK89" s="100">
        <v>16783.2</v>
      </c>
      <c r="BL89" s="100">
        <v>7</v>
      </c>
      <c r="BM89" s="100">
        <v>16783.2</v>
      </c>
      <c r="BN89" s="100">
        <v>6</v>
      </c>
      <c r="BO89" s="100">
        <v>14385.599999999999</v>
      </c>
      <c r="BP89" s="100">
        <v>6</v>
      </c>
      <c r="BQ89" s="100">
        <v>14385.599999999999</v>
      </c>
      <c r="BR89" s="100">
        <v>8</v>
      </c>
      <c r="BS89" s="100">
        <v>19180.8</v>
      </c>
      <c r="BT89" s="100">
        <v>8</v>
      </c>
      <c r="BU89" s="100">
        <v>19180.8</v>
      </c>
      <c r="BV89" s="100">
        <v>7</v>
      </c>
      <c r="BW89" s="100">
        <v>16783.2</v>
      </c>
      <c r="BX89" s="100">
        <v>5</v>
      </c>
      <c r="BY89" s="100">
        <v>11988</v>
      </c>
      <c r="BZ89" s="100">
        <v>5</v>
      </c>
      <c r="CA89" s="100">
        <v>11988</v>
      </c>
      <c r="CB89" s="100">
        <v>7</v>
      </c>
      <c r="CC89" s="100">
        <v>16783.2</v>
      </c>
      <c r="CD89" s="100">
        <v>6</v>
      </c>
      <c r="CE89" s="100">
        <v>14385.599999999999</v>
      </c>
      <c r="CF89" s="100">
        <v>8</v>
      </c>
      <c r="CG89" s="100">
        <v>19180.8</v>
      </c>
      <c r="CH89" s="100">
        <v>7</v>
      </c>
      <c r="CI89" s="100">
        <v>16783.2</v>
      </c>
      <c r="CJ89" s="100">
        <v>5</v>
      </c>
      <c r="CK89" s="100">
        <v>11988</v>
      </c>
      <c r="CL89" s="100">
        <v>8</v>
      </c>
      <c r="CM89" s="100">
        <v>19180.8</v>
      </c>
      <c r="CN89" s="100">
        <v>9</v>
      </c>
      <c r="CO89" s="100">
        <v>21578.399999999998</v>
      </c>
      <c r="CP89" s="100">
        <v>4</v>
      </c>
      <c r="CQ89" s="100">
        <v>9590.4</v>
      </c>
      <c r="CR89" s="100">
        <v>5</v>
      </c>
      <c r="CS89" s="100">
        <v>11988</v>
      </c>
      <c r="CT89" s="100">
        <v>5</v>
      </c>
      <c r="CU89" s="100">
        <v>11988</v>
      </c>
    </row>
    <row r="90" spans="2:99">
      <c r="C90" s="99" t="s">
        <v>256</v>
      </c>
      <c r="D90" s="100">
        <v>5</v>
      </c>
      <c r="E90" s="100">
        <v>10986</v>
      </c>
      <c r="F90" s="100">
        <v>6</v>
      </c>
      <c r="G90" s="100">
        <v>13183.199999999999</v>
      </c>
      <c r="H90" s="100">
        <v>6</v>
      </c>
      <c r="I90" s="100">
        <v>13183.199999999999</v>
      </c>
      <c r="J90" s="100">
        <v>6</v>
      </c>
      <c r="K90" s="100">
        <v>13183.199999999999</v>
      </c>
      <c r="L90" s="100">
        <v>6</v>
      </c>
      <c r="M90" s="100">
        <v>13183.199999999999</v>
      </c>
      <c r="N90" s="100">
        <v>8</v>
      </c>
      <c r="O90" s="100">
        <v>17577.599999999999</v>
      </c>
      <c r="P90" s="100">
        <v>7</v>
      </c>
      <c r="Q90" s="100">
        <v>15380.399999999998</v>
      </c>
      <c r="R90" s="100">
        <v>7</v>
      </c>
      <c r="S90" s="100">
        <v>15380.399999999998</v>
      </c>
      <c r="T90" s="100">
        <v>8</v>
      </c>
      <c r="U90" s="100">
        <v>17577.599999999999</v>
      </c>
      <c r="V90" s="100">
        <v>4</v>
      </c>
      <c r="W90" s="100">
        <v>8788.7999999999993</v>
      </c>
      <c r="X90" s="100">
        <v>5</v>
      </c>
      <c r="Y90" s="100">
        <v>10986</v>
      </c>
      <c r="Z90" s="100">
        <v>5</v>
      </c>
      <c r="AA90" s="100">
        <v>10986</v>
      </c>
      <c r="AB90" s="100">
        <v>4</v>
      </c>
      <c r="AC90" s="100">
        <v>8788.7999999999993</v>
      </c>
      <c r="AD90" s="100">
        <v>6</v>
      </c>
      <c r="AE90" s="100">
        <v>13183.199999999999</v>
      </c>
      <c r="AF90" s="100">
        <v>5</v>
      </c>
      <c r="AG90" s="100">
        <v>10986</v>
      </c>
      <c r="AH90" s="100">
        <v>8</v>
      </c>
      <c r="AI90" s="100">
        <v>17577.599999999999</v>
      </c>
      <c r="AJ90" s="100">
        <v>8</v>
      </c>
      <c r="AK90" s="100">
        <v>17577.599999999999</v>
      </c>
      <c r="AL90" s="100">
        <v>5</v>
      </c>
      <c r="AM90" s="100">
        <v>10986</v>
      </c>
      <c r="AN90" s="100">
        <v>6</v>
      </c>
      <c r="AO90" s="100">
        <v>13183.199999999999</v>
      </c>
      <c r="AP90" s="100">
        <v>5</v>
      </c>
      <c r="AQ90" s="100">
        <v>10986</v>
      </c>
      <c r="AR90" s="100">
        <v>8</v>
      </c>
      <c r="AS90" s="100">
        <v>17577.599999999999</v>
      </c>
      <c r="AT90" s="100">
        <v>8</v>
      </c>
      <c r="AU90" s="100">
        <v>17577.599999999999</v>
      </c>
      <c r="AV90" s="100">
        <v>9</v>
      </c>
      <c r="AW90" s="100">
        <v>19774.8</v>
      </c>
      <c r="AX90" s="100">
        <v>8</v>
      </c>
      <c r="AY90" s="100">
        <v>17577.599999999999</v>
      </c>
      <c r="AZ90" s="100">
        <v>6</v>
      </c>
      <c r="BA90" s="100">
        <v>13183.199999999999</v>
      </c>
      <c r="BB90" s="100">
        <v>7</v>
      </c>
      <c r="BC90" s="100">
        <v>15380.399999999998</v>
      </c>
      <c r="BD90" s="100">
        <v>8</v>
      </c>
      <c r="BE90" s="100">
        <v>17577.599999999999</v>
      </c>
      <c r="BF90" s="100">
        <v>6</v>
      </c>
      <c r="BG90" s="100">
        <v>13183.199999999999</v>
      </c>
      <c r="BH90" s="100">
        <v>8</v>
      </c>
      <c r="BI90" s="100">
        <v>17577.599999999999</v>
      </c>
      <c r="BJ90" s="100">
        <v>7</v>
      </c>
      <c r="BK90" s="100">
        <v>15380.399999999998</v>
      </c>
      <c r="BL90" s="100">
        <v>8</v>
      </c>
      <c r="BM90" s="100">
        <v>17577.599999999999</v>
      </c>
      <c r="BN90" s="100">
        <v>7</v>
      </c>
      <c r="BO90" s="100">
        <v>15380.399999999998</v>
      </c>
      <c r="BP90" s="100">
        <v>6</v>
      </c>
      <c r="BQ90" s="100">
        <v>13183.199999999999</v>
      </c>
      <c r="BR90" s="100">
        <v>9</v>
      </c>
      <c r="BS90" s="100">
        <v>19774.8</v>
      </c>
      <c r="BT90" s="100">
        <v>8</v>
      </c>
      <c r="BU90" s="100">
        <v>17577.599999999999</v>
      </c>
      <c r="BV90" s="100">
        <v>7</v>
      </c>
      <c r="BW90" s="100">
        <v>15380.399999999998</v>
      </c>
      <c r="BX90" s="100">
        <v>6</v>
      </c>
      <c r="BY90" s="100">
        <v>13183.199999999999</v>
      </c>
      <c r="BZ90" s="100">
        <v>6</v>
      </c>
      <c r="CA90" s="100">
        <v>13183.199999999999</v>
      </c>
      <c r="CB90" s="100">
        <v>7</v>
      </c>
      <c r="CC90" s="100">
        <v>15380.399999999998</v>
      </c>
      <c r="CD90" s="100">
        <v>6</v>
      </c>
      <c r="CE90" s="100">
        <v>13183.199999999999</v>
      </c>
      <c r="CF90" s="100">
        <v>8</v>
      </c>
      <c r="CG90" s="100">
        <v>17577.599999999999</v>
      </c>
      <c r="CH90" s="100">
        <v>8</v>
      </c>
      <c r="CI90" s="100">
        <v>17577.599999999999</v>
      </c>
      <c r="CJ90" s="100">
        <v>6</v>
      </c>
      <c r="CK90" s="100">
        <v>13183.199999999999</v>
      </c>
      <c r="CL90" s="100">
        <v>9</v>
      </c>
      <c r="CM90" s="100">
        <v>19774.8</v>
      </c>
      <c r="CN90" s="100">
        <v>9</v>
      </c>
      <c r="CO90" s="100">
        <v>19774.8</v>
      </c>
      <c r="CP90" s="100">
        <v>5</v>
      </c>
      <c r="CQ90" s="100">
        <v>10986</v>
      </c>
      <c r="CR90" s="100">
        <v>6</v>
      </c>
      <c r="CS90" s="100">
        <v>13183.199999999999</v>
      </c>
      <c r="CT90" s="100">
        <v>5</v>
      </c>
      <c r="CU90" s="100">
        <v>10986</v>
      </c>
    </row>
    <row r="91" spans="2:99">
      <c r="C91" s="99" t="s">
        <v>257</v>
      </c>
      <c r="D91" s="100">
        <v>5</v>
      </c>
      <c r="E91" s="100">
        <v>11483.999999999998</v>
      </c>
      <c r="F91" s="100">
        <v>6</v>
      </c>
      <c r="G91" s="100">
        <v>13780.8</v>
      </c>
      <c r="H91" s="100">
        <v>6</v>
      </c>
      <c r="I91" s="100">
        <v>13780.8</v>
      </c>
      <c r="J91" s="100">
        <v>6</v>
      </c>
      <c r="K91" s="100">
        <v>13780.8</v>
      </c>
      <c r="L91" s="100">
        <v>6</v>
      </c>
      <c r="M91" s="100">
        <v>13780.8</v>
      </c>
      <c r="N91" s="100">
        <v>8</v>
      </c>
      <c r="O91" s="100">
        <v>18374.399999999998</v>
      </c>
      <c r="P91" s="100">
        <v>6</v>
      </c>
      <c r="Q91" s="100">
        <v>13780.8</v>
      </c>
      <c r="R91" s="100">
        <v>8</v>
      </c>
      <c r="S91" s="100">
        <v>18374.399999999998</v>
      </c>
      <c r="T91" s="100">
        <v>8</v>
      </c>
      <c r="U91" s="100">
        <v>18374.399999999998</v>
      </c>
      <c r="V91" s="100">
        <v>4</v>
      </c>
      <c r="W91" s="100">
        <v>9187.1999999999989</v>
      </c>
      <c r="X91" s="100">
        <v>4</v>
      </c>
      <c r="Y91" s="100">
        <v>9187.1999999999989</v>
      </c>
      <c r="Z91" s="100">
        <v>5</v>
      </c>
      <c r="AA91" s="100">
        <v>11483.999999999998</v>
      </c>
      <c r="AB91" s="100">
        <v>4</v>
      </c>
      <c r="AC91" s="100">
        <v>9187.1999999999989</v>
      </c>
      <c r="AD91" s="100">
        <v>6</v>
      </c>
      <c r="AE91" s="100">
        <v>13780.8</v>
      </c>
      <c r="AF91" s="100">
        <v>5</v>
      </c>
      <c r="AG91" s="100">
        <v>11483.999999999998</v>
      </c>
      <c r="AH91" s="100">
        <v>9</v>
      </c>
      <c r="AI91" s="100">
        <v>20671.199999999997</v>
      </c>
      <c r="AJ91" s="100">
        <v>6</v>
      </c>
      <c r="AK91" s="100">
        <v>13780.8</v>
      </c>
      <c r="AL91" s="100">
        <v>5</v>
      </c>
      <c r="AM91" s="100">
        <v>11483.999999999998</v>
      </c>
      <c r="AN91" s="100">
        <v>7</v>
      </c>
      <c r="AO91" s="100">
        <v>16077.599999999999</v>
      </c>
      <c r="AP91" s="100">
        <v>6</v>
      </c>
      <c r="AQ91" s="100">
        <v>13780.8</v>
      </c>
      <c r="AR91" s="100">
        <v>8</v>
      </c>
      <c r="AS91" s="100">
        <v>18374.399999999998</v>
      </c>
      <c r="AT91" s="100">
        <v>7</v>
      </c>
      <c r="AU91" s="100">
        <v>16077.599999999999</v>
      </c>
      <c r="AV91" s="100">
        <v>8</v>
      </c>
      <c r="AW91" s="100">
        <v>18374.399999999998</v>
      </c>
      <c r="AX91" s="100">
        <v>7</v>
      </c>
      <c r="AY91" s="100">
        <v>16077.599999999999</v>
      </c>
      <c r="AZ91" s="100">
        <v>6</v>
      </c>
      <c r="BA91" s="100">
        <v>13780.8</v>
      </c>
      <c r="BB91" s="100">
        <v>7</v>
      </c>
      <c r="BC91" s="100">
        <v>16077.599999999999</v>
      </c>
      <c r="BD91" s="100">
        <v>8</v>
      </c>
      <c r="BE91" s="100">
        <v>18374.399999999998</v>
      </c>
      <c r="BF91" s="100">
        <v>6</v>
      </c>
      <c r="BG91" s="100">
        <v>13780.8</v>
      </c>
      <c r="BH91" s="100">
        <v>8</v>
      </c>
      <c r="BI91" s="100">
        <v>18374.399999999998</v>
      </c>
      <c r="BJ91" s="100">
        <v>8</v>
      </c>
      <c r="BK91" s="100">
        <v>18374.399999999998</v>
      </c>
      <c r="BL91" s="100">
        <v>8</v>
      </c>
      <c r="BM91" s="100">
        <v>18374.399999999998</v>
      </c>
      <c r="BN91" s="100">
        <v>6</v>
      </c>
      <c r="BO91" s="100">
        <v>13780.8</v>
      </c>
      <c r="BP91" s="100">
        <v>7</v>
      </c>
      <c r="BQ91" s="100">
        <v>16077.599999999999</v>
      </c>
      <c r="BR91" s="100">
        <v>9</v>
      </c>
      <c r="BS91" s="100">
        <v>20671.199999999997</v>
      </c>
      <c r="BT91" s="100">
        <v>8</v>
      </c>
      <c r="BU91" s="100">
        <v>18374.399999999998</v>
      </c>
      <c r="BV91" s="100">
        <v>8</v>
      </c>
      <c r="BW91" s="100">
        <v>18374.399999999998</v>
      </c>
      <c r="BX91" s="100">
        <v>5</v>
      </c>
      <c r="BY91" s="100">
        <v>11483.999999999998</v>
      </c>
      <c r="BZ91" s="100">
        <v>6</v>
      </c>
      <c r="CA91" s="100">
        <v>13780.8</v>
      </c>
      <c r="CB91" s="100">
        <v>7</v>
      </c>
      <c r="CC91" s="100">
        <v>16077.599999999999</v>
      </c>
      <c r="CD91" s="100">
        <v>6</v>
      </c>
      <c r="CE91" s="100">
        <v>13780.8</v>
      </c>
      <c r="CF91" s="100">
        <v>8</v>
      </c>
      <c r="CG91" s="100">
        <v>18374.399999999998</v>
      </c>
      <c r="CH91" s="100">
        <v>9</v>
      </c>
      <c r="CI91" s="100">
        <v>20671.199999999997</v>
      </c>
      <c r="CJ91" s="100">
        <v>5</v>
      </c>
      <c r="CK91" s="100">
        <v>11483.999999999998</v>
      </c>
      <c r="CL91" s="100">
        <v>9</v>
      </c>
      <c r="CM91" s="100">
        <v>20671.199999999997</v>
      </c>
      <c r="CN91" s="100">
        <v>8</v>
      </c>
      <c r="CO91" s="100">
        <v>18374.399999999998</v>
      </c>
      <c r="CP91" s="100">
        <v>5</v>
      </c>
      <c r="CQ91" s="100">
        <v>11483.999999999998</v>
      </c>
      <c r="CR91" s="100">
        <v>5</v>
      </c>
      <c r="CS91" s="100">
        <v>11483.999999999998</v>
      </c>
      <c r="CT91" s="100">
        <v>5</v>
      </c>
      <c r="CU91" s="100">
        <v>11483.999999999998</v>
      </c>
    </row>
    <row r="92" spans="2:99">
      <c r="C92" s="99" t="s">
        <v>258</v>
      </c>
      <c r="D92" s="100">
        <v>6</v>
      </c>
      <c r="E92" s="100">
        <v>8524.7999999999993</v>
      </c>
      <c r="F92" s="100">
        <v>7</v>
      </c>
      <c r="G92" s="100">
        <v>9945.6</v>
      </c>
      <c r="H92" s="100">
        <v>6</v>
      </c>
      <c r="I92" s="100">
        <v>8524.7999999999993</v>
      </c>
      <c r="J92" s="100">
        <v>7</v>
      </c>
      <c r="K92" s="100">
        <v>9945.6</v>
      </c>
      <c r="L92" s="100">
        <v>6</v>
      </c>
      <c r="M92" s="100">
        <v>8524.7999999999993</v>
      </c>
      <c r="N92" s="100">
        <v>8</v>
      </c>
      <c r="O92" s="100">
        <v>11366.4</v>
      </c>
      <c r="P92" s="100">
        <v>7</v>
      </c>
      <c r="Q92" s="100">
        <v>9945.6</v>
      </c>
      <c r="R92" s="100">
        <v>7</v>
      </c>
      <c r="S92" s="100">
        <v>9945.6</v>
      </c>
      <c r="T92" s="100">
        <v>7</v>
      </c>
      <c r="U92" s="100">
        <v>9945.6</v>
      </c>
      <c r="V92" s="100">
        <v>4</v>
      </c>
      <c r="W92" s="100">
        <v>5683.2</v>
      </c>
      <c r="X92" s="100">
        <v>5</v>
      </c>
      <c r="Y92" s="100">
        <v>7104</v>
      </c>
      <c r="Z92" s="100">
        <v>5</v>
      </c>
      <c r="AA92" s="100">
        <v>7104</v>
      </c>
      <c r="AB92" s="100">
        <v>4</v>
      </c>
      <c r="AC92" s="100">
        <v>5683.2</v>
      </c>
      <c r="AD92" s="100">
        <v>6</v>
      </c>
      <c r="AE92" s="100">
        <v>8524.7999999999993</v>
      </c>
      <c r="AF92" s="100">
        <v>6</v>
      </c>
      <c r="AG92" s="100">
        <v>8524.7999999999993</v>
      </c>
      <c r="AH92" s="100">
        <v>9</v>
      </c>
      <c r="AI92" s="100">
        <v>12787.199999999999</v>
      </c>
      <c r="AJ92" s="100">
        <v>7</v>
      </c>
      <c r="AK92" s="100">
        <v>9945.6</v>
      </c>
      <c r="AL92" s="100">
        <v>5</v>
      </c>
      <c r="AM92" s="100">
        <v>7104</v>
      </c>
      <c r="AN92" s="100">
        <v>7</v>
      </c>
      <c r="AO92" s="100">
        <v>9945.6</v>
      </c>
      <c r="AP92" s="100">
        <v>6</v>
      </c>
      <c r="AQ92" s="100">
        <v>8524.7999999999993</v>
      </c>
      <c r="AR92" s="100">
        <v>9</v>
      </c>
      <c r="AS92" s="100">
        <v>12787.199999999999</v>
      </c>
      <c r="AT92" s="100">
        <v>8</v>
      </c>
      <c r="AU92" s="100">
        <v>11366.4</v>
      </c>
      <c r="AV92" s="100">
        <v>9</v>
      </c>
      <c r="AW92" s="100">
        <v>12787.199999999999</v>
      </c>
      <c r="AX92" s="100">
        <v>8</v>
      </c>
      <c r="AY92" s="100">
        <v>11366.4</v>
      </c>
      <c r="AZ92" s="100">
        <v>6</v>
      </c>
      <c r="BA92" s="100">
        <v>8524.7999999999993</v>
      </c>
      <c r="BB92" s="100">
        <v>7</v>
      </c>
      <c r="BC92" s="100">
        <v>9945.6</v>
      </c>
      <c r="BD92" s="100">
        <v>8</v>
      </c>
      <c r="BE92" s="100">
        <v>11366.4</v>
      </c>
      <c r="BF92" s="100">
        <v>6</v>
      </c>
      <c r="BG92" s="100">
        <v>8524.7999999999993</v>
      </c>
      <c r="BH92" s="100">
        <v>9</v>
      </c>
      <c r="BI92" s="100">
        <v>12787.199999999999</v>
      </c>
      <c r="BJ92" s="100">
        <v>8</v>
      </c>
      <c r="BK92" s="100">
        <v>11366.4</v>
      </c>
      <c r="BL92" s="100">
        <v>8</v>
      </c>
      <c r="BM92" s="100">
        <v>11366.4</v>
      </c>
      <c r="BN92" s="100">
        <v>7</v>
      </c>
      <c r="BO92" s="100">
        <v>9945.6</v>
      </c>
      <c r="BP92" s="100">
        <v>6</v>
      </c>
      <c r="BQ92" s="100">
        <v>8524.7999999999993</v>
      </c>
      <c r="BR92" s="100">
        <v>10</v>
      </c>
      <c r="BS92" s="100">
        <v>14208</v>
      </c>
      <c r="BT92" s="100">
        <v>8</v>
      </c>
      <c r="BU92" s="100">
        <v>11366.4</v>
      </c>
      <c r="BV92" s="100">
        <v>9</v>
      </c>
      <c r="BW92" s="100">
        <v>12787.199999999999</v>
      </c>
      <c r="BX92" s="100">
        <v>6</v>
      </c>
      <c r="BY92" s="100">
        <v>8524.7999999999993</v>
      </c>
      <c r="BZ92" s="100">
        <v>5</v>
      </c>
      <c r="CA92" s="100">
        <v>7104</v>
      </c>
      <c r="CB92" s="100">
        <v>7</v>
      </c>
      <c r="CC92" s="100">
        <v>9945.6</v>
      </c>
      <c r="CD92" s="100">
        <v>6</v>
      </c>
      <c r="CE92" s="100">
        <v>8524.7999999999993</v>
      </c>
      <c r="CF92" s="100">
        <v>8</v>
      </c>
      <c r="CG92" s="100">
        <v>11366.4</v>
      </c>
      <c r="CH92" s="100">
        <v>8</v>
      </c>
      <c r="CI92" s="100">
        <v>11366.4</v>
      </c>
      <c r="CJ92" s="100">
        <v>6</v>
      </c>
      <c r="CK92" s="100">
        <v>8524.7999999999993</v>
      </c>
      <c r="CL92" s="100">
        <v>9</v>
      </c>
      <c r="CM92" s="100">
        <v>12787.199999999999</v>
      </c>
      <c r="CN92" s="100">
        <v>9</v>
      </c>
      <c r="CO92" s="100">
        <v>12787.199999999999</v>
      </c>
      <c r="CP92" s="100">
        <v>4</v>
      </c>
      <c r="CQ92" s="100">
        <v>5683.2</v>
      </c>
      <c r="CR92" s="100">
        <v>7</v>
      </c>
      <c r="CS92" s="100">
        <v>9945.6</v>
      </c>
      <c r="CT92" s="100">
        <v>5</v>
      </c>
      <c r="CU92" s="100">
        <v>7104</v>
      </c>
    </row>
    <row r="93" spans="2:99">
      <c r="C93" s="99" t="s">
        <v>259</v>
      </c>
      <c r="D93" s="100">
        <v>5</v>
      </c>
      <c r="E93" s="100">
        <v>8862</v>
      </c>
      <c r="F93" s="100">
        <v>7</v>
      </c>
      <c r="G93" s="100">
        <v>12406.8</v>
      </c>
      <c r="H93" s="100">
        <v>6</v>
      </c>
      <c r="I93" s="100">
        <v>10634.4</v>
      </c>
      <c r="J93" s="100">
        <v>6</v>
      </c>
      <c r="K93" s="100">
        <v>10634.4</v>
      </c>
      <c r="L93" s="100">
        <v>6</v>
      </c>
      <c r="M93" s="100">
        <v>10634.4</v>
      </c>
      <c r="N93" s="100">
        <v>9</v>
      </c>
      <c r="O93" s="100">
        <v>15951.599999999999</v>
      </c>
      <c r="P93" s="100">
        <v>7</v>
      </c>
      <c r="Q93" s="100">
        <v>12406.8</v>
      </c>
      <c r="R93" s="100">
        <v>8</v>
      </c>
      <c r="S93" s="100">
        <v>14179.199999999999</v>
      </c>
      <c r="T93" s="100">
        <v>8</v>
      </c>
      <c r="U93" s="100">
        <v>14179.199999999999</v>
      </c>
      <c r="V93" s="100">
        <v>5</v>
      </c>
      <c r="W93" s="100">
        <v>8862</v>
      </c>
      <c r="X93" s="100">
        <v>5</v>
      </c>
      <c r="Y93" s="100">
        <v>8862</v>
      </c>
      <c r="Z93" s="100">
        <v>5</v>
      </c>
      <c r="AA93" s="100">
        <v>8862</v>
      </c>
      <c r="AB93" s="100">
        <v>5</v>
      </c>
      <c r="AC93" s="100">
        <v>8862</v>
      </c>
      <c r="AD93" s="100">
        <v>6</v>
      </c>
      <c r="AE93" s="100">
        <v>10634.4</v>
      </c>
      <c r="AF93" s="100">
        <v>5</v>
      </c>
      <c r="AG93" s="100">
        <v>8862</v>
      </c>
      <c r="AH93" s="100">
        <v>8</v>
      </c>
      <c r="AI93" s="100">
        <v>14179.199999999999</v>
      </c>
      <c r="AJ93" s="100">
        <v>7</v>
      </c>
      <c r="AK93" s="100">
        <v>12406.8</v>
      </c>
      <c r="AL93" s="100">
        <v>4</v>
      </c>
      <c r="AM93" s="100">
        <v>7089.5999999999995</v>
      </c>
      <c r="AN93" s="100">
        <v>7</v>
      </c>
      <c r="AO93" s="100">
        <v>12406.8</v>
      </c>
      <c r="AP93" s="100">
        <v>6</v>
      </c>
      <c r="AQ93" s="100">
        <v>10634.4</v>
      </c>
      <c r="AR93" s="100">
        <v>8</v>
      </c>
      <c r="AS93" s="100">
        <v>14179.199999999999</v>
      </c>
      <c r="AT93" s="100">
        <v>7</v>
      </c>
      <c r="AU93" s="100">
        <v>12406.8</v>
      </c>
      <c r="AV93" s="100">
        <v>8</v>
      </c>
      <c r="AW93" s="100">
        <v>14179.199999999999</v>
      </c>
      <c r="AX93" s="100">
        <v>8</v>
      </c>
      <c r="AY93" s="100">
        <v>14179.199999999999</v>
      </c>
      <c r="AZ93" s="100">
        <v>6</v>
      </c>
      <c r="BA93" s="100">
        <v>10634.4</v>
      </c>
      <c r="BB93" s="100">
        <v>7</v>
      </c>
      <c r="BC93" s="100">
        <v>12406.8</v>
      </c>
      <c r="BD93" s="100">
        <v>8</v>
      </c>
      <c r="BE93" s="100">
        <v>14179.199999999999</v>
      </c>
      <c r="BF93" s="100">
        <v>6</v>
      </c>
      <c r="BG93" s="100">
        <v>10634.4</v>
      </c>
      <c r="BH93" s="100">
        <v>8</v>
      </c>
      <c r="BI93" s="100">
        <v>14179.199999999999</v>
      </c>
      <c r="BJ93" s="100">
        <v>7</v>
      </c>
      <c r="BK93" s="100">
        <v>12406.8</v>
      </c>
      <c r="BL93" s="100">
        <v>8</v>
      </c>
      <c r="BM93" s="100">
        <v>14179.199999999999</v>
      </c>
      <c r="BN93" s="100">
        <v>7</v>
      </c>
      <c r="BO93" s="100">
        <v>12406.8</v>
      </c>
      <c r="BP93" s="100">
        <v>6</v>
      </c>
      <c r="BQ93" s="100">
        <v>10634.4</v>
      </c>
      <c r="BR93" s="100">
        <v>9</v>
      </c>
      <c r="BS93" s="100">
        <v>15951.599999999999</v>
      </c>
      <c r="BT93" s="100">
        <v>8</v>
      </c>
      <c r="BU93" s="100">
        <v>14179.199999999999</v>
      </c>
      <c r="BV93" s="100">
        <v>8</v>
      </c>
      <c r="BW93" s="100">
        <v>14179.199999999999</v>
      </c>
      <c r="BX93" s="100">
        <v>5</v>
      </c>
      <c r="BY93" s="100">
        <v>8862</v>
      </c>
      <c r="BZ93" s="100">
        <v>6</v>
      </c>
      <c r="CA93" s="100">
        <v>10634.4</v>
      </c>
      <c r="CB93" s="100">
        <v>7</v>
      </c>
      <c r="CC93" s="100">
        <v>12406.8</v>
      </c>
      <c r="CD93" s="100">
        <v>6</v>
      </c>
      <c r="CE93" s="100">
        <v>10634.4</v>
      </c>
      <c r="CF93" s="100">
        <v>9</v>
      </c>
      <c r="CG93" s="100">
        <v>15951.599999999999</v>
      </c>
      <c r="CH93" s="100">
        <v>8</v>
      </c>
      <c r="CI93" s="100">
        <v>14179.199999999999</v>
      </c>
      <c r="CJ93" s="100">
        <v>6</v>
      </c>
      <c r="CK93" s="100">
        <v>10634.4</v>
      </c>
      <c r="CL93" s="100">
        <v>9</v>
      </c>
      <c r="CM93" s="100">
        <v>15951.599999999999</v>
      </c>
      <c r="CN93" s="100">
        <v>9</v>
      </c>
      <c r="CO93" s="100">
        <v>15951.599999999999</v>
      </c>
      <c r="CP93" s="100">
        <v>5</v>
      </c>
      <c r="CQ93" s="100">
        <v>8862</v>
      </c>
      <c r="CR93" s="100">
        <v>6</v>
      </c>
      <c r="CS93" s="100">
        <v>10634.4</v>
      </c>
      <c r="CT93" s="100">
        <v>5</v>
      </c>
      <c r="CU93" s="100">
        <v>8862</v>
      </c>
    </row>
    <row r="94" spans="2:99">
      <c r="C94" s="99" t="s">
        <v>260</v>
      </c>
      <c r="D94" s="100">
        <v>5</v>
      </c>
      <c r="E94" s="100">
        <v>11976</v>
      </c>
      <c r="F94" s="100">
        <v>6</v>
      </c>
      <c r="G94" s="100">
        <v>14371.199999999999</v>
      </c>
      <c r="H94" s="100">
        <v>6</v>
      </c>
      <c r="I94" s="100">
        <v>14371.199999999999</v>
      </c>
      <c r="J94" s="100">
        <v>7</v>
      </c>
      <c r="K94" s="100">
        <v>16766.399999999998</v>
      </c>
      <c r="L94" s="100">
        <v>5</v>
      </c>
      <c r="M94" s="100">
        <v>11976</v>
      </c>
      <c r="N94" s="100">
        <v>8</v>
      </c>
      <c r="O94" s="100">
        <v>19161.599999999999</v>
      </c>
      <c r="P94" s="100">
        <v>7</v>
      </c>
      <c r="Q94" s="100">
        <v>16766.399999999998</v>
      </c>
      <c r="R94" s="100">
        <v>6</v>
      </c>
      <c r="S94" s="100">
        <v>14371.199999999999</v>
      </c>
      <c r="T94" s="100">
        <v>8</v>
      </c>
      <c r="U94" s="100">
        <v>19161.599999999999</v>
      </c>
      <c r="V94" s="100">
        <v>4</v>
      </c>
      <c r="W94" s="100">
        <v>9580.7999999999993</v>
      </c>
      <c r="X94" s="100">
        <v>5</v>
      </c>
      <c r="Y94" s="100">
        <v>11976</v>
      </c>
      <c r="Z94" s="100">
        <v>5</v>
      </c>
      <c r="AA94" s="100">
        <v>11976</v>
      </c>
      <c r="AB94" s="100">
        <v>4</v>
      </c>
      <c r="AC94" s="100">
        <v>9580.7999999999993</v>
      </c>
      <c r="AD94" s="100">
        <v>6</v>
      </c>
      <c r="AE94" s="100">
        <v>14371.199999999999</v>
      </c>
      <c r="AF94" s="100">
        <v>6</v>
      </c>
      <c r="AG94" s="100">
        <v>14371.199999999999</v>
      </c>
      <c r="AH94" s="100">
        <v>8</v>
      </c>
      <c r="AI94" s="100">
        <v>19161.599999999999</v>
      </c>
      <c r="AJ94" s="100">
        <v>7</v>
      </c>
      <c r="AK94" s="100">
        <v>16766.399999999998</v>
      </c>
      <c r="AL94" s="100">
        <v>4</v>
      </c>
      <c r="AM94" s="100">
        <v>9580.7999999999993</v>
      </c>
      <c r="AN94" s="100">
        <v>6</v>
      </c>
      <c r="AO94" s="100">
        <v>14371.199999999999</v>
      </c>
      <c r="AP94" s="100">
        <v>5</v>
      </c>
      <c r="AQ94" s="100">
        <v>11976</v>
      </c>
      <c r="AR94" s="100">
        <v>8</v>
      </c>
      <c r="AS94" s="100">
        <v>19161.599999999999</v>
      </c>
      <c r="AT94" s="100">
        <v>7</v>
      </c>
      <c r="AU94" s="100">
        <v>16766.399999999998</v>
      </c>
      <c r="AV94" s="100">
        <v>7</v>
      </c>
      <c r="AW94" s="100">
        <v>16766.399999999998</v>
      </c>
      <c r="AX94" s="100">
        <v>7</v>
      </c>
      <c r="AY94" s="100">
        <v>16766.399999999998</v>
      </c>
      <c r="AZ94" s="100">
        <v>6</v>
      </c>
      <c r="BA94" s="100">
        <v>14371.199999999999</v>
      </c>
      <c r="BB94" s="100">
        <v>7</v>
      </c>
      <c r="BC94" s="100">
        <v>16766.399999999998</v>
      </c>
      <c r="BD94" s="100">
        <v>8</v>
      </c>
      <c r="BE94" s="100">
        <v>19161.599999999999</v>
      </c>
      <c r="BF94" s="100">
        <v>6</v>
      </c>
      <c r="BG94" s="100">
        <v>14371.199999999999</v>
      </c>
      <c r="BH94" s="100">
        <v>8</v>
      </c>
      <c r="BI94" s="100">
        <v>19161.599999999999</v>
      </c>
      <c r="BJ94" s="100">
        <v>7</v>
      </c>
      <c r="BK94" s="100">
        <v>16766.399999999998</v>
      </c>
      <c r="BL94" s="100">
        <v>8</v>
      </c>
      <c r="BM94" s="100">
        <v>19161.599999999999</v>
      </c>
      <c r="BN94" s="100">
        <v>7</v>
      </c>
      <c r="BO94" s="100">
        <v>16766.399999999998</v>
      </c>
      <c r="BP94" s="100">
        <v>6</v>
      </c>
      <c r="BQ94" s="100">
        <v>14371.199999999999</v>
      </c>
      <c r="BR94" s="100">
        <v>9</v>
      </c>
      <c r="BS94" s="100">
        <v>21556.799999999999</v>
      </c>
      <c r="BT94" s="100">
        <v>8</v>
      </c>
      <c r="BU94" s="100">
        <v>19161.599999999999</v>
      </c>
      <c r="BV94" s="100">
        <v>8</v>
      </c>
      <c r="BW94" s="100">
        <v>19161.599999999999</v>
      </c>
      <c r="BX94" s="100">
        <v>5</v>
      </c>
      <c r="BY94" s="100">
        <v>11976</v>
      </c>
      <c r="BZ94" s="100">
        <v>6</v>
      </c>
      <c r="CA94" s="100">
        <v>14371.199999999999</v>
      </c>
      <c r="CB94" s="100">
        <v>7</v>
      </c>
      <c r="CC94" s="100">
        <v>16766.399999999998</v>
      </c>
      <c r="CD94" s="100">
        <v>5</v>
      </c>
      <c r="CE94" s="100">
        <v>11976</v>
      </c>
      <c r="CF94" s="100">
        <v>8</v>
      </c>
      <c r="CG94" s="100">
        <v>19161.599999999999</v>
      </c>
      <c r="CH94" s="100">
        <v>7</v>
      </c>
      <c r="CI94" s="100">
        <v>16766.399999999998</v>
      </c>
      <c r="CJ94" s="100">
        <v>6</v>
      </c>
      <c r="CK94" s="100">
        <v>14371.199999999999</v>
      </c>
      <c r="CL94" s="100">
        <v>8</v>
      </c>
      <c r="CM94" s="100">
        <v>19161.599999999999</v>
      </c>
      <c r="CN94" s="100">
        <v>9</v>
      </c>
      <c r="CO94" s="100">
        <v>21556.799999999999</v>
      </c>
      <c r="CP94" s="100">
        <v>4</v>
      </c>
      <c r="CQ94" s="100">
        <v>9580.7999999999993</v>
      </c>
      <c r="CR94" s="100">
        <v>6</v>
      </c>
      <c r="CS94" s="100">
        <v>14371.199999999999</v>
      </c>
      <c r="CT94" s="100">
        <v>5</v>
      </c>
      <c r="CU94" s="100">
        <v>11976</v>
      </c>
    </row>
    <row r="95" spans="2:99">
      <c r="B95" s="99" t="s">
        <v>132</v>
      </c>
      <c r="C95" s="99" t="s">
        <v>261</v>
      </c>
      <c r="D95" s="100">
        <v>18</v>
      </c>
      <c r="E95" s="100">
        <v>31190.399999999998</v>
      </c>
      <c r="F95" s="100">
        <v>16</v>
      </c>
      <c r="G95" s="100">
        <v>27724.799999999999</v>
      </c>
      <c r="H95" s="100">
        <v>13</v>
      </c>
      <c r="I95" s="100">
        <v>22526.399999999998</v>
      </c>
      <c r="J95" s="100">
        <v>18</v>
      </c>
      <c r="K95" s="100">
        <v>31190.399999999998</v>
      </c>
      <c r="L95" s="100">
        <v>16</v>
      </c>
      <c r="M95" s="100">
        <v>27724.799999999999</v>
      </c>
      <c r="N95" s="100">
        <v>20</v>
      </c>
      <c r="O95" s="100">
        <v>34656</v>
      </c>
      <c r="P95" s="100">
        <v>19</v>
      </c>
      <c r="Q95" s="100">
        <v>32923.199999999997</v>
      </c>
      <c r="R95" s="100">
        <v>10</v>
      </c>
      <c r="S95" s="100">
        <v>17328</v>
      </c>
      <c r="T95" s="100">
        <v>21</v>
      </c>
      <c r="U95" s="100">
        <v>36388.799999999996</v>
      </c>
      <c r="V95" s="100">
        <v>13</v>
      </c>
      <c r="W95" s="100">
        <v>22526.399999999998</v>
      </c>
      <c r="X95" s="100">
        <v>19</v>
      </c>
      <c r="Y95" s="100">
        <v>32923.199999999997</v>
      </c>
      <c r="Z95" s="100">
        <v>19</v>
      </c>
      <c r="AA95" s="100">
        <v>32923.199999999997</v>
      </c>
      <c r="AB95" s="100">
        <v>13</v>
      </c>
      <c r="AC95" s="100">
        <v>22526.399999999998</v>
      </c>
      <c r="AD95" s="100">
        <v>19</v>
      </c>
      <c r="AE95" s="100">
        <v>32923.199999999997</v>
      </c>
      <c r="AF95" s="100">
        <v>16</v>
      </c>
      <c r="AG95" s="100">
        <v>27724.799999999999</v>
      </c>
      <c r="AH95" s="100">
        <v>11</v>
      </c>
      <c r="AI95" s="100">
        <v>19060.8</v>
      </c>
      <c r="AJ95" s="100">
        <v>19</v>
      </c>
      <c r="AK95" s="100">
        <v>32923.199999999997</v>
      </c>
      <c r="AL95" s="100">
        <v>15</v>
      </c>
      <c r="AM95" s="100">
        <v>25992</v>
      </c>
      <c r="AN95" s="100">
        <v>13</v>
      </c>
      <c r="AO95" s="100">
        <v>22526.399999999998</v>
      </c>
      <c r="AP95" s="100">
        <v>16</v>
      </c>
      <c r="AQ95" s="100">
        <v>27724.799999999999</v>
      </c>
      <c r="AR95" s="100">
        <v>17</v>
      </c>
      <c r="AS95" s="100">
        <v>29457.599999999999</v>
      </c>
      <c r="AT95" s="100">
        <v>15</v>
      </c>
      <c r="AU95" s="100">
        <v>25992</v>
      </c>
      <c r="AV95" s="100">
        <v>22</v>
      </c>
      <c r="AW95" s="100">
        <v>38121.599999999999</v>
      </c>
      <c r="AX95" s="100">
        <v>21</v>
      </c>
      <c r="AY95" s="100">
        <v>36388.799999999996</v>
      </c>
      <c r="AZ95" s="100">
        <v>17</v>
      </c>
      <c r="BA95" s="100">
        <v>29457.599999999999</v>
      </c>
      <c r="BB95" s="100">
        <v>18</v>
      </c>
      <c r="BC95" s="100">
        <v>31190.399999999998</v>
      </c>
      <c r="BD95" s="100">
        <v>14</v>
      </c>
      <c r="BE95" s="100">
        <v>24259.200000000001</v>
      </c>
      <c r="BF95" s="100">
        <v>14</v>
      </c>
      <c r="BG95" s="100">
        <v>24259.200000000001</v>
      </c>
      <c r="BH95" s="100">
        <v>16</v>
      </c>
      <c r="BI95" s="100">
        <v>27724.799999999999</v>
      </c>
      <c r="BJ95" s="100">
        <v>20</v>
      </c>
      <c r="BK95" s="100">
        <v>34656</v>
      </c>
      <c r="BL95" s="100">
        <v>16</v>
      </c>
      <c r="BM95" s="100">
        <v>27724.799999999999</v>
      </c>
      <c r="BN95" s="100">
        <v>14</v>
      </c>
      <c r="BO95" s="100">
        <v>24259.200000000001</v>
      </c>
      <c r="BP95" s="100">
        <v>23</v>
      </c>
      <c r="BQ95" s="100">
        <v>39854.400000000001</v>
      </c>
      <c r="BR95" s="100">
        <v>15</v>
      </c>
      <c r="BS95" s="100">
        <v>25992</v>
      </c>
      <c r="BT95" s="100">
        <v>17</v>
      </c>
      <c r="BU95" s="100">
        <v>29457.599999999999</v>
      </c>
      <c r="BV95" s="100">
        <v>12</v>
      </c>
      <c r="BW95" s="100">
        <v>20793.599999999999</v>
      </c>
      <c r="BX95" s="100">
        <v>14</v>
      </c>
      <c r="BY95" s="100">
        <v>24259.200000000001</v>
      </c>
      <c r="BZ95" s="100">
        <v>12</v>
      </c>
      <c r="CA95" s="100">
        <v>20793.599999999999</v>
      </c>
      <c r="CB95" s="100">
        <v>19</v>
      </c>
      <c r="CC95" s="100">
        <v>32923.199999999997</v>
      </c>
      <c r="CD95" s="100">
        <v>16</v>
      </c>
      <c r="CE95" s="100">
        <v>27724.799999999999</v>
      </c>
      <c r="CF95" s="100">
        <v>13</v>
      </c>
      <c r="CG95" s="100">
        <v>22526.399999999998</v>
      </c>
      <c r="CH95" s="100">
        <v>16</v>
      </c>
      <c r="CI95" s="100">
        <v>27724.799999999999</v>
      </c>
      <c r="CJ95" s="100">
        <v>11</v>
      </c>
      <c r="CK95" s="100">
        <v>19060.8</v>
      </c>
      <c r="CL95" s="100">
        <v>19</v>
      </c>
      <c r="CM95" s="100">
        <v>32923.199999999997</v>
      </c>
      <c r="CN95" s="100">
        <v>14</v>
      </c>
      <c r="CO95" s="100">
        <v>24259.200000000001</v>
      </c>
      <c r="CP95" s="100">
        <v>22</v>
      </c>
      <c r="CQ95" s="100">
        <v>38121.599999999999</v>
      </c>
      <c r="CR95" s="100">
        <v>14</v>
      </c>
      <c r="CS95" s="100">
        <v>24259.200000000001</v>
      </c>
      <c r="CT95" s="100">
        <v>19</v>
      </c>
      <c r="CU95" s="100">
        <v>32923.199999999997</v>
      </c>
    </row>
    <row r="96" spans="2:99">
      <c r="C96" s="99" t="s">
        <v>262</v>
      </c>
      <c r="D96" s="100">
        <v>18</v>
      </c>
      <c r="E96" s="100">
        <v>14817.599999999999</v>
      </c>
      <c r="F96" s="100">
        <v>19</v>
      </c>
      <c r="G96" s="100">
        <v>15640.8</v>
      </c>
      <c r="H96" s="100">
        <v>14</v>
      </c>
      <c r="I96" s="100">
        <v>11524.8</v>
      </c>
      <c r="J96" s="100">
        <v>18</v>
      </c>
      <c r="K96" s="100">
        <v>14817.599999999999</v>
      </c>
      <c r="L96" s="100">
        <v>18</v>
      </c>
      <c r="M96" s="100">
        <v>14817.599999999999</v>
      </c>
      <c r="N96" s="100">
        <v>21</v>
      </c>
      <c r="O96" s="100">
        <v>17287.199999999997</v>
      </c>
      <c r="P96" s="100">
        <v>18</v>
      </c>
      <c r="Q96" s="100">
        <v>14817.599999999999</v>
      </c>
      <c r="R96" s="100">
        <v>11</v>
      </c>
      <c r="S96" s="100">
        <v>9055.1999999999989</v>
      </c>
      <c r="T96" s="100">
        <v>21</v>
      </c>
      <c r="U96" s="100">
        <v>17287.199999999997</v>
      </c>
      <c r="V96" s="100">
        <v>13</v>
      </c>
      <c r="W96" s="100">
        <v>10701.599999999999</v>
      </c>
      <c r="X96" s="100">
        <v>20</v>
      </c>
      <c r="Y96" s="100">
        <v>16464</v>
      </c>
      <c r="Z96" s="100">
        <v>19</v>
      </c>
      <c r="AA96" s="100">
        <v>15640.8</v>
      </c>
      <c r="AB96" s="100">
        <v>13</v>
      </c>
      <c r="AC96" s="100">
        <v>10701.599999999999</v>
      </c>
      <c r="AD96" s="100">
        <v>22</v>
      </c>
      <c r="AE96" s="100">
        <v>18110.399999999998</v>
      </c>
      <c r="AF96" s="100">
        <v>19</v>
      </c>
      <c r="AG96" s="100">
        <v>15640.8</v>
      </c>
      <c r="AH96" s="100">
        <v>12</v>
      </c>
      <c r="AI96" s="100">
        <v>9878.4</v>
      </c>
      <c r="AJ96" s="100">
        <v>19</v>
      </c>
      <c r="AK96" s="100">
        <v>15640.8</v>
      </c>
      <c r="AL96" s="100">
        <v>14</v>
      </c>
      <c r="AM96" s="100">
        <v>11524.8</v>
      </c>
      <c r="AN96" s="100">
        <v>15</v>
      </c>
      <c r="AO96" s="100">
        <v>12347.999999999998</v>
      </c>
      <c r="AP96" s="100">
        <v>17</v>
      </c>
      <c r="AQ96" s="100">
        <v>13994.4</v>
      </c>
      <c r="AR96" s="100">
        <v>18</v>
      </c>
      <c r="AS96" s="100">
        <v>14817.599999999999</v>
      </c>
      <c r="AT96" s="100">
        <v>16</v>
      </c>
      <c r="AU96" s="100">
        <v>13171.199999999999</v>
      </c>
      <c r="AV96" s="100">
        <v>22</v>
      </c>
      <c r="AW96" s="100">
        <v>18110.399999999998</v>
      </c>
      <c r="AX96" s="100">
        <v>22</v>
      </c>
      <c r="AY96" s="100">
        <v>18110.399999999998</v>
      </c>
      <c r="AZ96" s="100">
        <v>16</v>
      </c>
      <c r="BA96" s="100">
        <v>13171.199999999999</v>
      </c>
      <c r="BB96" s="100">
        <v>20</v>
      </c>
      <c r="BC96" s="100">
        <v>16464</v>
      </c>
      <c r="BD96" s="100">
        <v>17</v>
      </c>
      <c r="BE96" s="100">
        <v>13994.4</v>
      </c>
      <c r="BF96" s="100">
        <v>16</v>
      </c>
      <c r="BG96" s="100">
        <v>13171.199999999999</v>
      </c>
      <c r="BH96" s="100">
        <v>16</v>
      </c>
      <c r="BI96" s="100">
        <v>13171.199999999999</v>
      </c>
      <c r="BJ96" s="100">
        <v>23</v>
      </c>
      <c r="BK96" s="100">
        <v>18933.599999999999</v>
      </c>
      <c r="BL96" s="100">
        <v>19</v>
      </c>
      <c r="BM96" s="100">
        <v>15640.8</v>
      </c>
      <c r="BN96" s="100">
        <v>17</v>
      </c>
      <c r="BO96" s="100">
        <v>13994.4</v>
      </c>
      <c r="BP96" s="100">
        <v>24</v>
      </c>
      <c r="BQ96" s="100">
        <v>19756.8</v>
      </c>
      <c r="BR96" s="100">
        <v>16</v>
      </c>
      <c r="BS96" s="100">
        <v>13171.199999999999</v>
      </c>
      <c r="BT96" s="100">
        <v>15</v>
      </c>
      <c r="BU96" s="100">
        <v>12347.999999999998</v>
      </c>
      <c r="BV96" s="100">
        <v>14</v>
      </c>
      <c r="BW96" s="100">
        <v>11524.8</v>
      </c>
      <c r="BX96" s="100">
        <v>16</v>
      </c>
      <c r="BY96" s="100">
        <v>13171.199999999999</v>
      </c>
      <c r="BZ96" s="100">
        <v>12</v>
      </c>
      <c r="CA96" s="100">
        <v>9878.4</v>
      </c>
      <c r="CB96" s="100">
        <v>22</v>
      </c>
      <c r="CC96" s="100">
        <v>18110.399999999998</v>
      </c>
      <c r="CD96" s="100">
        <v>15</v>
      </c>
      <c r="CE96" s="100">
        <v>12347.999999999998</v>
      </c>
      <c r="CF96" s="100">
        <v>13</v>
      </c>
      <c r="CG96" s="100">
        <v>10701.599999999999</v>
      </c>
      <c r="CH96" s="100">
        <v>16</v>
      </c>
      <c r="CI96" s="100">
        <v>13171.199999999999</v>
      </c>
      <c r="CJ96" s="100">
        <v>12</v>
      </c>
      <c r="CK96" s="100">
        <v>9878.4</v>
      </c>
      <c r="CL96" s="100">
        <v>21</v>
      </c>
      <c r="CM96" s="100">
        <v>17287.199999999997</v>
      </c>
      <c r="CN96" s="100">
        <v>16</v>
      </c>
      <c r="CO96" s="100">
        <v>13171.199999999999</v>
      </c>
      <c r="CP96" s="100">
        <v>23</v>
      </c>
      <c r="CQ96" s="100">
        <v>18933.599999999999</v>
      </c>
      <c r="CR96" s="100">
        <v>14</v>
      </c>
      <c r="CS96" s="100">
        <v>11524.8</v>
      </c>
      <c r="CT96" s="100">
        <v>23</v>
      </c>
      <c r="CU96" s="100">
        <v>18933.599999999999</v>
      </c>
    </row>
    <row r="97" spans="2:99">
      <c r="C97" s="99" t="s">
        <v>263</v>
      </c>
      <c r="D97" s="100">
        <v>20</v>
      </c>
      <c r="E97" s="100">
        <v>36576</v>
      </c>
      <c r="F97" s="100">
        <v>17</v>
      </c>
      <c r="G97" s="100">
        <v>31089.599999999999</v>
      </c>
      <c r="H97" s="100">
        <v>13</v>
      </c>
      <c r="I97" s="100">
        <v>23774.399999999998</v>
      </c>
      <c r="J97" s="100">
        <v>18</v>
      </c>
      <c r="K97" s="100">
        <v>32918.400000000001</v>
      </c>
      <c r="L97" s="100">
        <v>17</v>
      </c>
      <c r="M97" s="100">
        <v>31089.599999999999</v>
      </c>
      <c r="N97" s="100">
        <v>19</v>
      </c>
      <c r="O97" s="100">
        <v>34747.199999999997</v>
      </c>
      <c r="P97" s="100">
        <v>17</v>
      </c>
      <c r="Q97" s="100">
        <v>31089.599999999999</v>
      </c>
      <c r="R97" s="100">
        <v>10</v>
      </c>
      <c r="S97" s="100">
        <v>18288</v>
      </c>
      <c r="T97" s="100">
        <v>20</v>
      </c>
      <c r="U97" s="100">
        <v>36576</v>
      </c>
      <c r="V97" s="100">
        <v>11</v>
      </c>
      <c r="W97" s="100">
        <v>20116.8</v>
      </c>
      <c r="X97" s="100">
        <v>19</v>
      </c>
      <c r="Y97" s="100">
        <v>34747.199999999997</v>
      </c>
      <c r="Z97" s="100">
        <v>21</v>
      </c>
      <c r="AA97" s="100">
        <v>38404.799999999996</v>
      </c>
      <c r="AB97" s="100">
        <v>12</v>
      </c>
      <c r="AC97" s="100">
        <v>21945.599999999999</v>
      </c>
      <c r="AD97" s="100">
        <v>19</v>
      </c>
      <c r="AE97" s="100">
        <v>34747.199999999997</v>
      </c>
      <c r="AF97" s="100">
        <v>16</v>
      </c>
      <c r="AG97" s="100">
        <v>29260.799999999999</v>
      </c>
      <c r="AH97" s="100">
        <v>12</v>
      </c>
      <c r="AI97" s="100">
        <v>21945.599999999999</v>
      </c>
      <c r="AJ97" s="100">
        <v>15</v>
      </c>
      <c r="AK97" s="100">
        <v>27432</v>
      </c>
      <c r="AL97" s="100">
        <v>15</v>
      </c>
      <c r="AM97" s="100">
        <v>27432</v>
      </c>
      <c r="AN97" s="100">
        <v>14</v>
      </c>
      <c r="AO97" s="100">
        <v>25603.200000000001</v>
      </c>
      <c r="AP97" s="100">
        <v>15</v>
      </c>
      <c r="AQ97" s="100">
        <v>27432</v>
      </c>
      <c r="AR97" s="100">
        <v>16</v>
      </c>
      <c r="AS97" s="100">
        <v>29260.799999999999</v>
      </c>
      <c r="AT97" s="100">
        <v>14</v>
      </c>
      <c r="AU97" s="100">
        <v>25603.200000000001</v>
      </c>
      <c r="AV97" s="100">
        <v>22</v>
      </c>
      <c r="AW97" s="100">
        <v>40233.599999999999</v>
      </c>
      <c r="AX97" s="100">
        <v>22</v>
      </c>
      <c r="AY97" s="100">
        <v>40233.599999999999</v>
      </c>
      <c r="AZ97" s="100">
        <v>17</v>
      </c>
      <c r="BA97" s="100">
        <v>31089.599999999999</v>
      </c>
      <c r="BB97" s="100">
        <v>19</v>
      </c>
      <c r="BC97" s="100">
        <v>34747.199999999997</v>
      </c>
      <c r="BD97" s="100">
        <v>16</v>
      </c>
      <c r="BE97" s="100">
        <v>29260.799999999999</v>
      </c>
      <c r="BF97" s="100">
        <v>13</v>
      </c>
      <c r="BG97" s="100">
        <v>23774.399999999998</v>
      </c>
      <c r="BH97" s="100">
        <v>14</v>
      </c>
      <c r="BI97" s="100">
        <v>25603.200000000001</v>
      </c>
      <c r="BJ97" s="100">
        <v>22</v>
      </c>
      <c r="BK97" s="100">
        <v>40233.599999999999</v>
      </c>
      <c r="BL97" s="100">
        <v>19</v>
      </c>
      <c r="BM97" s="100">
        <v>34747.199999999997</v>
      </c>
      <c r="BN97" s="100">
        <v>16</v>
      </c>
      <c r="BO97" s="100">
        <v>29260.799999999999</v>
      </c>
      <c r="BP97" s="100">
        <v>20</v>
      </c>
      <c r="BQ97" s="100">
        <v>36576</v>
      </c>
      <c r="BR97" s="100">
        <v>14</v>
      </c>
      <c r="BS97" s="100">
        <v>25603.200000000001</v>
      </c>
      <c r="BT97" s="100">
        <v>16</v>
      </c>
      <c r="BU97" s="100">
        <v>29260.799999999999</v>
      </c>
      <c r="BV97" s="100">
        <v>12</v>
      </c>
      <c r="BW97" s="100">
        <v>21945.599999999999</v>
      </c>
      <c r="BX97" s="100">
        <v>14</v>
      </c>
      <c r="BY97" s="100">
        <v>25603.200000000001</v>
      </c>
      <c r="BZ97" s="100">
        <v>11</v>
      </c>
      <c r="CA97" s="100">
        <v>20116.8</v>
      </c>
      <c r="CB97" s="100">
        <v>18</v>
      </c>
      <c r="CC97" s="100">
        <v>32918.400000000001</v>
      </c>
      <c r="CD97" s="100">
        <v>16</v>
      </c>
      <c r="CE97" s="100">
        <v>29260.799999999999</v>
      </c>
      <c r="CF97" s="100">
        <v>11</v>
      </c>
      <c r="CG97" s="100">
        <v>20116.8</v>
      </c>
      <c r="CH97" s="100">
        <v>15</v>
      </c>
      <c r="CI97" s="100">
        <v>27432</v>
      </c>
      <c r="CJ97" s="100">
        <v>11</v>
      </c>
      <c r="CK97" s="100">
        <v>20116.8</v>
      </c>
      <c r="CL97" s="100">
        <v>18</v>
      </c>
      <c r="CM97" s="100">
        <v>32918.400000000001</v>
      </c>
      <c r="CN97" s="100">
        <v>14</v>
      </c>
      <c r="CO97" s="100">
        <v>25603.200000000001</v>
      </c>
      <c r="CP97" s="100">
        <v>22</v>
      </c>
      <c r="CQ97" s="100">
        <v>40233.599999999999</v>
      </c>
      <c r="CR97" s="100">
        <v>13</v>
      </c>
      <c r="CS97" s="100">
        <v>23774.399999999998</v>
      </c>
      <c r="CT97" s="100">
        <v>18</v>
      </c>
      <c r="CU97" s="100">
        <v>32918.400000000001</v>
      </c>
    </row>
    <row r="98" spans="2:99">
      <c r="C98" s="99" t="s">
        <v>264</v>
      </c>
      <c r="D98" s="100">
        <v>20</v>
      </c>
      <c r="E98" s="100">
        <v>25272</v>
      </c>
      <c r="F98" s="100">
        <v>19</v>
      </c>
      <c r="G98" s="100">
        <v>24008.399999999998</v>
      </c>
      <c r="H98" s="100">
        <v>15</v>
      </c>
      <c r="I98" s="100">
        <v>18954</v>
      </c>
      <c r="J98" s="100">
        <v>19</v>
      </c>
      <c r="K98" s="100">
        <v>24008.399999999998</v>
      </c>
      <c r="L98" s="100">
        <v>15</v>
      </c>
      <c r="M98" s="100">
        <v>18954</v>
      </c>
      <c r="N98" s="100">
        <v>20</v>
      </c>
      <c r="O98" s="100">
        <v>25272</v>
      </c>
      <c r="P98" s="100">
        <v>17</v>
      </c>
      <c r="Q98" s="100">
        <v>21481.199999999997</v>
      </c>
      <c r="R98" s="100">
        <v>12</v>
      </c>
      <c r="S98" s="100">
        <v>15163.199999999999</v>
      </c>
      <c r="T98" s="100">
        <v>20</v>
      </c>
      <c r="U98" s="100">
        <v>25272</v>
      </c>
      <c r="V98" s="100">
        <v>11</v>
      </c>
      <c r="W98" s="100">
        <v>13899.599999999999</v>
      </c>
      <c r="X98" s="100">
        <v>21</v>
      </c>
      <c r="Y98" s="100">
        <v>26535.599999999999</v>
      </c>
      <c r="Z98" s="100">
        <v>21</v>
      </c>
      <c r="AA98" s="100">
        <v>26535.599999999999</v>
      </c>
      <c r="AB98" s="100">
        <v>13</v>
      </c>
      <c r="AC98" s="100">
        <v>16426.8</v>
      </c>
      <c r="AD98" s="100">
        <v>22</v>
      </c>
      <c r="AE98" s="100">
        <v>27799.199999999997</v>
      </c>
      <c r="AF98" s="100">
        <v>16</v>
      </c>
      <c r="AG98" s="100">
        <v>20217.599999999999</v>
      </c>
      <c r="AH98" s="100">
        <v>13</v>
      </c>
      <c r="AI98" s="100">
        <v>16426.8</v>
      </c>
      <c r="AJ98" s="100">
        <v>19</v>
      </c>
      <c r="AK98" s="100">
        <v>24008.399999999998</v>
      </c>
      <c r="AL98" s="100">
        <v>15</v>
      </c>
      <c r="AM98" s="100">
        <v>18954</v>
      </c>
      <c r="AN98" s="100">
        <v>15</v>
      </c>
      <c r="AO98" s="100">
        <v>18954</v>
      </c>
      <c r="AP98" s="100">
        <v>15</v>
      </c>
      <c r="AQ98" s="100">
        <v>18954</v>
      </c>
      <c r="AR98" s="100">
        <v>16</v>
      </c>
      <c r="AS98" s="100">
        <v>20217.599999999999</v>
      </c>
      <c r="AT98" s="100">
        <v>14</v>
      </c>
      <c r="AU98" s="100">
        <v>17690.399999999998</v>
      </c>
      <c r="AV98" s="100">
        <v>20</v>
      </c>
      <c r="AW98" s="100">
        <v>25272</v>
      </c>
      <c r="AX98" s="100">
        <v>21</v>
      </c>
      <c r="AY98" s="100">
        <v>26535.599999999999</v>
      </c>
      <c r="AZ98" s="100">
        <v>16</v>
      </c>
      <c r="BA98" s="100">
        <v>20217.599999999999</v>
      </c>
      <c r="BB98" s="100">
        <v>18</v>
      </c>
      <c r="BC98" s="100">
        <v>22744.799999999999</v>
      </c>
      <c r="BD98" s="100">
        <v>15</v>
      </c>
      <c r="BE98" s="100">
        <v>18954</v>
      </c>
      <c r="BF98" s="100">
        <v>15</v>
      </c>
      <c r="BG98" s="100">
        <v>18954</v>
      </c>
      <c r="BH98" s="100">
        <v>14</v>
      </c>
      <c r="BI98" s="100">
        <v>17690.399999999998</v>
      </c>
      <c r="BJ98" s="100">
        <v>20</v>
      </c>
      <c r="BK98" s="100">
        <v>25272</v>
      </c>
      <c r="BL98" s="100">
        <v>16</v>
      </c>
      <c r="BM98" s="100">
        <v>20217.599999999999</v>
      </c>
      <c r="BN98" s="100">
        <v>16</v>
      </c>
      <c r="BO98" s="100">
        <v>20217.599999999999</v>
      </c>
      <c r="BP98" s="100">
        <v>23</v>
      </c>
      <c r="BQ98" s="100">
        <v>29062.799999999999</v>
      </c>
      <c r="BR98" s="100">
        <v>15</v>
      </c>
      <c r="BS98" s="100">
        <v>18954</v>
      </c>
      <c r="BT98" s="100">
        <v>16</v>
      </c>
      <c r="BU98" s="100">
        <v>20217.599999999999</v>
      </c>
      <c r="BV98" s="100">
        <v>15</v>
      </c>
      <c r="BW98" s="100">
        <v>18954</v>
      </c>
      <c r="BX98" s="100">
        <v>15</v>
      </c>
      <c r="BY98" s="100">
        <v>18954</v>
      </c>
      <c r="BZ98" s="100">
        <v>12</v>
      </c>
      <c r="CA98" s="100">
        <v>15163.199999999999</v>
      </c>
      <c r="CB98" s="100">
        <v>19</v>
      </c>
      <c r="CC98" s="100">
        <v>24008.399999999998</v>
      </c>
      <c r="CD98" s="100">
        <v>15</v>
      </c>
      <c r="CE98" s="100">
        <v>18954</v>
      </c>
      <c r="CF98" s="100">
        <v>12</v>
      </c>
      <c r="CG98" s="100">
        <v>15163.199999999999</v>
      </c>
      <c r="CH98" s="100">
        <v>15</v>
      </c>
      <c r="CI98" s="100">
        <v>18954</v>
      </c>
      <c r="CJ98" s="100">
        <v>13</v>
      </c>
      <c r="CK98" s="100">
        <v>16426.8</v>
      </c>
      <c r="CL98" s="100">
        <v>20</v>
      </c>
      <c r="CM98" s="100">
        <v>25272</v>
      </c>
      <c r="CN98" s="100">
        <v>15</v>
      </c>
      <c r="CO98" s="100">
        <v>18954</v>
      </c>
      <c r="CP98" s="100">
        <v>24</v>
      </c>
      <c r="CQ98" s="100">
        <v>30326.399999999998</v>
      </c>
      <c r="CR98" s="100">
        <v>13</v>
      </c>
      <c r="CS98" s="100">
        <v>16426.8</v>
      </c>
      <c r="CT98" s="100">
        <v>19</v>
      </c>
      <c r="CU98" s="100">
        <v>24008.399999999998</v>
      </c>
    </row>
    <row r="99" spans="2:99">
      <c r="C99" s="99" t="s">
        <v>265</v>
      </c>
      <c r="D99" s="100">
        <v>15</v>
      </c>
      <c r="E99" s="100">
        <v>82223.999999999985</v>
      </c>
      <c r="F99" s="100">
        <v>12</v>
      </c>
      <c r="G99" s="100">
        <v>65779.199999999997</v>
      </c>
      <c r="H99" s="100">
        <v>11</v>
      </c>
      <c r="I99" s="100">
        <v>60297.599999999991</v>
      </c>
      <c r="J99" s="100">
        <v>13</v>
      </c>
      <c r="K99" s="100">
        <v>71260.799999999988</v>
      </c>
      <c r="L99" s="100">
        <v>13</v>
      </c>
      <c r="M99" s="100">
        <v>71260.799999999988</v>
      </c>
      <c r="N99" s="100">
        <v>17</v>
      </c>
      <c r="O99" s="100">
        <v>93187.199999999997</v>
      </c>
      <c r="P99" s="100">
        <v>15</v>
      </c>
      <c r="Q99" s="100">
        <v>82223.999999999985</v>
      </c>
      <c r="R99" s="100">
        <v>9</v>
      </c>
      <c r="S99" s="100">
        <v>49334.399999999994</v>
      </c>
      <c r="T99" s="100">
        <v>16</v>
      </c>
      <c r="U99" s="100">
        <v>87705.599999999991</v>
      </c>
      <c r="V99" s="100">
        <v>9</v>
      </c>
      <c r="W99" s="100">
        <v>49334.399999999994</v>
      </c>
      <c r="X99" s="100">
        <v>14</v>
      </c>
      <c r="Y99" s="100">
        <v>76742.399999999994</v>
      </c>
      <c r="Z99" s="100">
        <v>14</v>
      </c>
      <c r="AA99" s="100">
        <v>76742.399999999994</v>
      </c>
      <c r="AB99" s="100">
        <v>10</v>
      </c>
      <c r="AC99" s="100">
        <v>54815.999999999993</v>
      </c>
      <c r="AD99" s="100">
        <v>16</v>
      </c>
      <c r="AE99" s="100">
        <v>87705.599999999991</v>
      </c>
      <c r="AF99" s="100">
        <v>12</v>
      </c>
      <c r="AG99" s="100">
        <v>65779.199999999997</v>
      </c>
      <c r="AH99" s="100">
        <v>8</v>
      </c>
      <c r="AI99" s="100">
        <v>43852.799999999996</v>
      </c>
      <c r="AJ99" s="100">
        <v>13</v>
      </c>
      <c r="AK99" s="100">
        <v>71260.799999999988</v>
      </c>
      <c r="AL99" s="100">
        <v>10</v>
      </c>
      <c r="AM99" s="100">
        <v>54815.999999999993</v>
      </c>
      <c r="AN99" s="100">
        <v>11</v>
      </c>
      <c r="AO99" s="100">
        <v>60297.599999999991</v>
      </c>
      <c r="AP99" s="100">
        <v>13</v>
      </c>
      <c r="AQ99" s="100">
        <v>71260.799999999988</v>
      </c>
      <c r="AR99" s="100">
        <v>13</v>
      </c>
      <c r="AS99" s="100">
        <v>71260.799999999988</v>
      </c>
      <c r="AT99" s="100">
        <v>10</v>
      </c>
      <c r="AU99" s="100">
        <v>54815.999999999993</v>
      </c>
      <c r="AV99" s="100">
        <v>14</v>
      </c>
      <c r="AW99" s="100">
        <v>76742.399999999994</v>
      </c>
      <c r="AX99" s="100">
        <v>16</v>
      </c>
      <c r="AY99" s="100">
        <v>87705.599999999991</v>
      </c>
      <c r="AZ99" s="100">
        <v>11</v>
      </c>
      <c r="BA99" s="100">
        <v>60297.599999999991</v>
      </c>
      <c r="BB99" s="100">
        <v>14</v>
      </c>
      <c r="BC99" s="100">
        <v>76742.399999999994</v>
      </c>
      <c r="BD99" s="100">
        <v>13</v>
      </c>
      <c r="BE99" s="100">
        <v>71260.799999999988</v>
      </c>
      <c r="BF99" s="100">
        <v>11</v>
      </c>
      <c r="BG99" s="100">
        <v>60297.599999999991</v>
      </c>
      <c r="BH99" s="100">
        <v>11</v>
      </c>
      <c r="BI99" s="100">
        <v>60297.599999999991</v>
      </c>
      <c r="BJ99" s="100">
        <v>16</v>
      </c>
      <c r="BK99" s="100">
        <v>87705.599999999991</v>
      </c>
      <c r="BL99" s="100">
        <v>13</v>
      </c>
      <c r="BM99" s="100">
        <v>71260.799999999988</v>
      </c>
      <c r="BN99" s="100">
        <v>11</v>
      </c>
      <c r="BO99" s="100">
        <v>60297.599999999991</v>
      </c>
      <c r="BP99" s="100">
        <v>17</v>
      </c>
      <c r="BQ99" s="100">
        <v>93187.199999999997</v>
      </c>
      <c r="BR99" s="100">
        <v>12</v>
      </c>
      <c r="BS99" s="100">
        <v>65779.199999999997</v>
      </c>
      <c r="BT99" s="100">
        <v>13</v>
      </c>
      <c r="BU99" s="100">
        <v>71260.799999999988</v>
      </c>
      <c r="BV99" s="100">
        <v>11</v>
      </c>
      <c r="BW99" s="100">
        <v>60297.599999999991</v>
      </c>
      <c r="BX99" s="100">
        <v>12</v>
      </c>
      <c r="BY99" s="100">
        <v>65779.199999999997</v>
      </c>
      <c r="BZ99" s="100">
        <v>8</v>
      </c>
      <c r="CA99" s="100">
        <v>43852.799999999996</v>
      </c>
      <c r="CB99" s="100">
        <v>16</v>
      </c>
      <c r="CC99" s="100">
        <v>87705.599999999991</v>
      </c>
      <c r="CD99" s="100">
        <v>11</v>
      </c>
      <c r="CE99" s="100">
        <v>60297.599999999991</v>
      </c>
      <c r="CF99" s="100">
        <v>9</v>
      </c>
      <c r="CG99" s="100">
        <v>49334.399999999994</v>
      </c>
      <c r="CH99" s="100">
        <v>13</v>
      </c>
      <c r="CI99" s="100">
        <v>71260.799999999988</v>
      </c>
      <c r="CJ99" s="100">
        <v>9</v>
      </c>
      <c r="CK99" s="100">
        <v>49334.399999999994</v>
      </c>
      <c r="CL99" s="100">
        <v>14</v>
      </c>
      <c r="CM99" s="100">
        <v>76742.399999999994</v>
      </c>
      <c r="CN99" s="100">
        <v>11</v>
      </c>
      <c r="CO99" s="100">
        <v>60297.599999999991</v>
      </c>
      <c r="CP99" s="100">
        <v>16</v>
      </c>
      <c r="CQ99" s="100">
        <v>87705.599999999991</v>
      </c>
      <c r="CR99" s="100">
        <v>10</v>
      </c>
      <c r="CS99" s="100">
        <v>54815.999999999993</v>
      </c>
      <c r="CT99" s="100">
        <v>14</v>
      </c>
      <c r="CU99" s="100">
        <v>76742.399999999994</v>
      </c>
    </row>
    <row r="100" spans="2:99">
      <c r="C100" s="99" t="s">
        <v>266</v>
      </c>
      <c r="D100" s="100">
        <v>20</v>
      </c>
      <c r="E100" s="100">
        <v>32447.999999999996</v>
      </c>
      <c r="F100" s="100">
        <v>16</v>
      </c>
      <c r="G100" s="100">
        <v>25958.399999999998</v>
      </c>
      <c r="H100" s="100">
        <v>14</v>
      </c>
      <c r="I100" s="100">
        <v>22713.599999999999</v>
      </c>
      <c r="J100" s="100">
        <v>18</v>
      </c>
      <c r="K100" s="100">
        <v>29203.199999999997</v>
      </c>
      <c r="L100" s="100">
        <v>16</v>
      </c>
      <c r="M100" s="100">
        <v>25958.399999999998</v>
      </c>
      <c r="N100" s="100">
        <v>19</v>
      </c>
      <c r="O100" s="100">
        <v>30825.599999999999</v>
      </c>
      <c r="P100" s="100">
        <v>17</v>
      </c>
      <c r="Q100" s="100">
        <v>27580.799999999999</v>
      </c>
      <c r="R100" s="100">
        <v>11</v>
      </c>
      <c r="S100" s="100">
        <v>17846.399999999998</v>
      </c>
      <c r="T100" s="100">
        <v>22</v>
      </c>
      <c r="U100" s="100">
        <v>35692.799999999996</v>
      </c>
      <c r="V100" s="100">
        <v>12</v>
      </c>
      <c r="W100" s="100">
        <v>19468.8</v>
      </c>
      <c r="X100" s="100">
        <v>19</v>
      </c>
      <c r="Y100" s="100">
        <v>30825.599999999999</v>
      </c>
      <c r="Z100" s="100">
        <v>20</v>
      </c>
      <c r="AA100" s="100">
        <v>32447.999999999996</v>
      </c>
      <c r="AB100" s="100">
        <v>14</v>
      </c>
      <c r="AC100" s="100">
        <v>22713.599999999999</v>
      </c>
      <c r="AD100" s="100">
        <v>19</v>
      </c>
      <c r="AE100" s="100">
        <v>30825.599999999999</v>
      </c>
      <c r="AF100" s="100">
        <v>17</v>
      </c>
      <c r="AG100" s="100">
        <v>27580.799999999999</v>
      </c>
      <c r="AH100" s="100">
        <v>11</v>
      </c>
      <c r="AI100" s="100">
        <v>17846.399999999998</v>
      </c>
      <c r="AJ100" s="100">
        <v>17</v>
      </c>
      <c r="AK100" s="100">
        <v>27580.799999999999</v>
      </c>
      <c r="AL100" s="100">
        <v>15</v>
      </c>
      <c r="AM100" s="100">
        <v>24335.999999999996</v>
      </c>
      <c r="AN100" s="100">
        <v>16</v>
      </c>
      <c r="AO100" s="100">
        <v>25958.399999999998</v>
      </c>
      <c r="AP100" s="100">
        <v>15</v>
      </c>
      <c r="AQ100" s="100">
        <v>24335.999999999996</v>
      </c>
      <c r="AR100" s="100">
        <v>15</v>
      </c>
      <c r="AS100" s="100">
        <v>24335.999999999996</v>
      </c>
      <c r="AT100" s="100">
        <v>15</v>
      </c>
      <c r="AU100" s="100">
        <v>24335.999999999996</v>
      </c>
      <c r="AV100" s="100">
        <v>21</v>
      </c>
      <c r="AW100" s="100">
        <v>34070.399999999994</v>
      </c>
      <c r="AX100" s="100">
        <v>21</v>
      </c>
      <c r="AY100" s="100">
        <v>34070.399999999994</v>
      </c>
      <c r="AZ100" s="100">
        <v>16</v>
      </c>
      <c r="BA100" s="100">
        <v>25958.399999999998</v>
      </c>
      <c r="BB100" s="100">
        <v>20</v>
      </c>
      <c r="BC100" s="100">
        <v>32447.999999999996</v>
      </c>
      <c r="BD100" s="100">
        <v>16</v>
      </c>
      <c r="BE100" s="100">
        <v>25958.399999999998</v>
      </c>
      <c r="BF100" s="100">
        <v>14</v>
      </c>
      <c r="BG100" s="100">
        <v>22713.599999999999</v>
      </c>
      <c r="BH100" s="100">
        <v>16</v>
      </c>
      <c r="BI100" s="100">
        <v>25958.399999999998</v>
      </c>
      <c r="BJ100" s="100">
        <v>22</v>
      </c>
      <c r="BK100" s="100">
        <v>35692.799999999996</v>
      </c>
      <c r="BL100" s="100">
        <v>19</v>
      </c>
      <c r="BM100" s="100">
        <v>30825.599999999999</v>
      </c>
      <c r="BN100" s="100">
        <v>14</v>
      </c>
      <c r="BO100" s="100">
        <v>22713.599999999999</v>
      </c>
      <c r="BP100" s="100">
        <v>23</v>
      </c>
      <c r="BQ100" s="100">
        <v>37315.199999999997</v>
      </c>
      <c r="BR100" s="100">
        <v>15</v>
      </c>
      <c r="BS100" s="100">
        <v>24335.999999999996</v>
      </c>
      <c r="BT100" s="100">
        <v>17</v>
      </c>
      <c r="BU100" s="100">
        <v>27580.799999999999</v>
      </c>
      <c r="BV100" s="100">
        <v>14</v>
      </c>
      <c r="BW100" s="100">
        <v>22713.599999999999</v>
      </c>
      <c r="BX100" s="100">
        <v>16</v>
      </c>
      <c r="BY100" s="100">
        <v>25958.399999999998</v>
      </c>
      <c r="BZ100" s="100">
        <v>11</v>
      </c>
      <c r="CA100" s="100">
        <v>17846.399999999998</v>
      </c>
      <c r="CB100" s="100">
        <v>19</v>
      </c>
      <c r="CC100" s="100">
        <v>30825.599999999999</v>
      </c>
      <c r="CD100" s="100">
        <v>15</v>
      </c>
      <c r="CE100" s="100">
        <v>24335.999999999996</v>
      </c>
      <c r="CF100" s="100">
        <v>13</v>
      </c>
      <c r="CG100" s="100">
        <v>21091.199999999997</v>
      </c>
      <c r="CH100" s="100">
        <v>16</v>
      </c>
      <c r="CI100" s="100">
        <v>25958.399999999998</v>
      </c>
      <c r="CJ100" s="100">
        <v>12</v>
      </c>
      <c r="CK100" s="100">
        <v>19468.8</v>
      </c>
      <c r="CL100" s="100">
        <v>19</v>
      </c>
      <c r="CM100" s="100">
        <v>30825.599999999999</v>
      </c>
      <c r="CN100" s="100">
        <v>14</v>
      </c>
      <c r="CO100" s="100">
        <v>22713.599999999999</v>
      </c>
      <c r="CP100" s="100">
        <v>21</v>
      </c>
      <c r="CQ100" s="100">
        <v>34070.399999999994</v>
      </c>
      <c r="CR100" s="100">
        <v>13</v>
      </c>
      <c r="CS100" s="100">
        <v>21091.199999999997</v>
      </c>
      <c r="CT100" s="100">
        <v>21</v>
      </c>
      <c r="CU100" s="100">
        <v>34070.399999999994</v>
      </c>
    </row>
    <row r="101" spans="2:99">
      <c r="C101" s="99" t="s">
        <v>267</v>
      </c>
      <c r="D101" s="100">
        <v>18</v>
      </c>
      <c r="E101" s="100">
        <v>21427.199999999997</v>
      </c>
      <c r="F101" s="100">
        <v>18</v>
      </c>
      <c r="G101" s="100">
        <v>21427.199999999997</v>
      </c>
      <c r="H101" s="100">
        <v>15</v>
      </c>
      <c r="I101" s="100">
        <v>17855.999999999996</v>
      </c>
      <c r="J101" s="100">
        <v>20</v>
      </c>
      <c r="K101" s="100">
        <v>23807.999999999996</v>
      </c>
      <c r="L101" s="100">
        <v>16</v>
      </c>
      <c r="M101" s="100">
        <v>19046.399999999998</v>
      </c>
      <c r="N101" s="100">
        <v>22</v>
      </c>
      <c r="O101" s="100">
        <v>26188.799999999996</v>
      </c>
      <c r="P101" s="100">
        <v>17</v>
      </c>
      <c r="Q101" s="100">
        <v>20236.8</v>
      </c>
      <c r="R101" s="100">
        <v>12</v>
      </c>
      <c r="S101" s="100">
        <v>14284.8</v>
      </c>
      <c r="T101" s="100">
        <v>21</v>
      </c>
      <c r="U101" s="100">
        <v>24998.399999999998</v>
      </c>
      <c r="V101" s="100">
        <v>12</v>
      </c>
      <c r="W101" s="100">
        <v>14284.8</v>
      </c>
      <c r="X101" s="100">
        <v>20</v>
      </c>
      <c r="Y101" s="100">
        <v>23807.999999999996</v>
      </c>
      <c r="Z101" s="100">
        <v>19</v>
      </c>
      <c r="AA101" s="100">
        <v>22617.599999999999</v>
      </c>
      <c r="AB101" s="100">
        <v>14</v>
      </c>
      <c r="AC101" s="100">
        <v>16665.599999999999</v>
      </c>
      <c r="AD101" s="100">
        <v>22</v>
      </c>
      <c r="AE101" s="100">
        <v>26188.799999999996</v>
      </c>
      <c r="AF101" s="100">
        <v>17</v>
      </c>
      <c r="AG101" s="100">
        <v>20236.8</v>
      </c>
      <c r="AH101" s="100">
        <v>12</v>
      </c>
      <c r="AI101" s="100">
        <v>14284.8</v>
      </c>
      <c r="AJ101" s="100">
        <v>19</v>
      </c>
      <c r="AK101" s="100">
        <v>22617.599999999999</v>
      </c>
      <c r="AL101" s="100">
        <v>17</v>
      </c>
      <c r="AM101" s="100">
        <v>20236.8</v>
      </c>
      <c r="AN101" s="100">
        <v>16</v>
      </c>
      <c r="AO101" s="100">
        <v>19046.399999999998</v>
      </c>
      <c r="AP101" s="100">
        <v>17</v>
      </c>
      <c r="AQ101" s="100">
        <v>20236.8</v>
      </c>
      <c r="AR101" s="100">
        <v>16</v>
      </c>
      <c r="AS101" s="100">
        <v>19046.399999999998</v>
      </c>
      <c r="AT101" s="100">
        <v>14</v>
      </c>
      <c r="AU101" s="100">
        <v>16665.599999999999</v>
      </c>
      <c r="AV101" s="100">
        <v>22</v>
      </c>
      <c r="AW101" s="100">
        <v>26188.799999999996</v>
      </c>
      <c r="AX101" s="100">
        <v>22</v>
      </c>
      <c r="AY101" s="100">
        <v>26188.799999999996</v>
      </c>
      <c r="AZ101" s="100">
        <v>15</v>
      </c>
      <c r="BA101" s="100">
        <v>17855.999999999996</v>
      </c>
      <c r="BB101" s="100">
        <v>19</v>
      </c>
      <c r="BC101" s="100">
        <v>22617.599999999999</v>
      </c>
      <c r="BD101" s="100">
        <v>16</v>
      </c>
      <c r="BE101" s="100">
        <v>19046.399999999998</v>
      </c>
      <c r="BF101" s="100">
        <v>15</v>
      </c>
      <c r="BG101" s="100">
        <v>17855.999999999996</v>
      </c>
      <c r="BH101" s="100">
        <v>16</v>
      </c>
      <c r="BI101" s="100">
        <v>19046.399999999998</v>
      </c>
      <c r="BJ101" s="100">
        <v>20</v>
      </c>
      <c r="BK101" s="100">
        <v>23807.999999999996</v>
      </c>
      <c r="BL101" s="100">
        <v>18</v>
      </c>
      <c r="BM101" s="100">
        <v>21427.199999999997</v>
      </c>
      <c r="BN101" s="100">
        <v>16</v>
      </c>
      <c r="BO101" s="100">
        <v>19046.399999999998</v>
      </c>
      <c r="BP101" s="100">
        <v>24</v>
      </c>
      <c r="BQ101" s="100">
        <v>28569.599999999999</v>
      </c>
      <c r="BR101" s="100">
        <v>16</v>
      </c>
      <c r="BS101" s="100">
        <v>19046.399999999998</v>
      </c>
      <c r="BT101" s="100">
        <v>15</v>
      </c>
      <c r="BU101" s="100">
        <v>17855.999999999996</v>
      </c>
      <c r="BV101" s="100">
        <v>15</v>
      </c>
      <c r="BW101" s="100">
        <v>17855.999999999996</v>
      </c>
      <c r="BX101" s="100">
        <v>16</v>
      </c>
      <c r="BY101" s="100">
        <v>19046.399999999998</v>
      </c>
      <c r="BZ101" s="100">
        <v>13</v>
      </c>
      <c r="CA101" s="100">
        <v>15475.199999999999</v>
      </c>
      <c r="CB101" s="100">
        <v>23</v>
      </c>
      <c r="CC101" s="100">
        <v>27379.199999999997</v>
      </c>
      <c r="CD101" s="100">
        <v>15</v>
      </c>
      <c r="CE101" s="100">
        <v>17855.999999999996</v>
      </c>
      <c r="CF101" s="100">
        <v>14</v>
      </c>
      <c r="CG101" s="100">
        <v>16665.599999999999</v>
      </c>
      <c r="CH101" s="100">
        <v>18</v>
      </c>
      <c r="CI101" s="100">
        <v>21427.199999999997</v>
      </c>
      <c r="CJ101" s="100">
        <v>12</v>
      </c>
      <c r="CK101" s="100">
        <v>14284.8</v>
      </c>
      <c r="CL101" s="100">
        <v>21</v>
      </c>
      <c r="CM101" s="100">
        <v>24998.399999999998</v>
      </c>
      <c r="CN101" s="100">
        <v>15</v>
      </c>
      <c r="CO101" s="100">
        <v>17855.999999999996</v>
      </c>
      <c r="CP101" s="100">
        <v>23</v>
      </c>
      <c r="CQ101" s="100">
        <v>27379.199999999997</v>
      </c>
      <c r="CR101" s="100">
        <v>13</v>
      </c>
      <c r="CS101" s="100">
        <v>15475.199999999999</v>
      </c>
      <c r="CT101" s="100">
        <v>21</v>
      </c>
      <c r="CU101" s="100">
        <v>24998.399999999998</v>
      </c>
    </row>
    <row r="102" spans="2:99">
      <c r="C102" s="99" t="s">
        <v>268</v>
      </c>
      <c r="D102" s="100">
        <v>18</v>
      </c>
      <c r="E102" s="100">
        <v>34905.599999999999</v>
      </c>
      <c r="F102" s="100">
        <v>16</v>
      </c>
      <c r="G102" s="100">
        <v>31027.199999999997</v>
      </c>
      <c r="H102" s="100">
        <v>15</v>
      </c>
      <c r="I102" s="100">
        <v>29087.999999999996</v>
      </c>
      <c r="J102" s="100">
        <v>18</v>
      </c>
      <c r="K102" s="100">
        <v>34905.599999999999</v>
      </c>
      <c r="L102" s="100">
        <v>17</v>
      </c>
      <c r="M102" s="100">
        <v>32966.399999999994</v>
      </c>
      <c r="N102" s="100">
        <v>20</v>
      </c>
      <c r="O102" s="100">
        <v>38784</v>
      </c>
      <c r="P102" s="100">
        <v>19</v>
      </c>
      <c r="Q102" s="100">
        <v>36844.799999999996</v>
      </c>
      <c r="R102" s="100">
        <v>11</v>
      </c>
      <c r="S102" s="100">
        <v>21331.199999999997</v>
      </c>
      <c r="T102" s="100">
        <v>18</v>
      </c>
      <c r="U102" s="100">
        <v>34905.599999999999</v>
      </c>
      <c r="V102" s="100">
        <v>12</v>
      </c>
      <c r="W102" s="100">
        <v>23270.399999999998</v>
      </c>
      <c r="X102" s="100">
        <v>18</v>
      </c>
      <c r="Y102" s="100">
        <v>34905.599999999999</v>
      </c>
      <c r="Z102" s="100">
        <v>18</v>
      </c>
      <c r="AA102" s="100">
        <v>34905.599999999999</v>
      </c>
      <c r="AB102" s="100">
        <v>13</v>
      </c>
      <c r="AC102" s="100">
        <v>25209.599999999999</v>
      </c>
      <c r="AD102" s="100">
        <v>20</v>
      </c>
      <c r="AE102" s="100">
        <v>38784</v>
      </c>
      <c r="AF102" s="100">
        <v>16</v>
      </c>
      <c r="AG102" s="100">
        <v>31027.199999999997</v>
      </c>
      <c r="AH102" s="100">
        <v>10</v>
      </c>
      <c r="AI102" s="100">
        <v>19392</v>
      </c>
      <c r="AJ102" s="100">
        <v>15</v>
      </c>
      <c r="AK102" s="100">
        <v>29087.999999999996</v>
      </c>
      <c r="AL102" s="100">
        <v>14</v>
      </c>
      <c r="AM102" s="100">
        <v>27148.799999999996</v>
      </c>
      <c r="AN102" s="100">
        <v>13</v>
      </c>
      <c r="AO102" s="100">
        <v>25209.599999999999</v>
      </c>
      <c r="AP102" s="100">
        <v>15</v>
      </c>
      <c r="AQ102" s="100">
        <v>29087.999999999996</v>
      </c>
      <c r="AR102" s="100">
        <v>16</v>
      </c>
      <c r="AS102" s="100">
        <v>31027.199999999997</v>
      </c>
      <c r="AT102" s="100">
        <v>13</v>
      </c>
      <c r="AU102" s="100">
        <v>25209.599999999999</v>
      </c>
      <c r="AV102" s="100">
        <v>19</v>
      </c>
      <c r="AW102" s="100">
        <v>36844.799999999996</v>
      </c>
      <c r="AX102" s="100">
        <v>22</v>
      </c>
      <c r="AY102" s="100">
        <v>42662.399999999994</v>
      </c>
      <c r="AZ102" s="100">
        <v>14</v>
      </c>
      <c r="BA102" s="100">
        <v>27148.799999999996</v>
      </c>
      <c r="BB102" s="100">
        <v>17</v>
      </c>
      <c r="BC102" s="100">
        <v>32966.399999999994</v>
      </c>
      <c r="BD102" s="100">
        <v>16</v>
      </c>
      <c r="BE102" s="100">
        <v>31027.199999999997</v>
      </c>
      <c r="BF102" s="100">
        <v>13</v>
      </c>
      <c r="BG102" s="100">
        <v>25209.599999999999</v>
      </c>
      <c r="BH102" s="100">
        <v>16</v>
      </c>
      <c r="BI102" s="100">
        <v>31027.199999999997</v>
      </c>
      <c r="BJ102" s="100">
        <v>22</v>
      </c>
      <c r="BK102" s="100">
        <v>42662.399999999994</v>
      </c>
      <c r="BL102" s="100">
        <v>16</v>
      </c>
      <c r="BM102" s="100">
        <v>31027.199999999997</v>
      </c>
      <c r="BN102" s="100">
        <v>17</v>
      </c>
      <c r="BO102" s="100">
        <v>32966.399999999994</v>
      </c>
      <c r="BP102" s="100">
        <v>22</v>
      </c>
      <c r="BQ102" s="100">
        <v>42662.399999999994</v>
      </c>
      <c r="BR102" s="100">
        <v>14</v>
      </c>
      <c r="BS102" s="100">
        <v>27148.799999999996</v>
      </c>
      <c r="BT102" s="100">
        <v>15</v>
      </c>
      <c r="BU102" s="100">
        <v>29087.999999999996</v>
      </c>
      <c r="BV102" s="100">
        <v>14</v>
      </c>
      <c r="BW102" s="100">
        <v>27148.799999999996</v>
      </c>
      <c r="BX102" s="100">
        <v>14</v>
      </c>
      <c r="BY102" s="100">
        <v>27148.799999999996</v>
      </c>
      <c r="BZ102" s="100">
        <v>11</v>
      </c>
      <c r="CA102" s="100">
        <v>21331.199999999997</v>
      </c>
      <c r="CB102" s="100">
        <v>22</v>
      </c>
      <c r="CC102" s="100">
        <v>42662.399999999994</v>
      </c>
      <c r="CD102" s="100">
        <v>15</v>
      </c>
      <c r="CE102" s="100">
        <v>29087.999999999996</v>
      </c>
      <c r="CF102" s="100">
        <v>11</v>
      </c>
      <c r="CG102" s="100">
        <v>21331.199999999997</v>
      </c>
      <c r="CH102" s="100">
        <v>16</v>
      </c>
      <c r="CI102" s="100">
        <v>31027.199999999997</v>
      </c>
      <c r="CJ102" s="100">
        <v>11</v>
      </c>
      <c r="CK102" s="100">
        <v>21331.199999999997</v>
      </c>
      <c r="CL102" s="100">
        <v>18</v>
      </c>
      <c r="CM102" s="100">
        <v>34905.599999999999</v>
      </c>
      <c r="CN102" s="100">
        <v>15</v>
      </c>
      <c r="CO102" s="100">
        <v>29087.999999999996</v>
      </c>
      <c r="CP102" s="100">
        <v>23</v>
      </c>
      <c r="CQ102" s="100">
        <v>44601.599999999999</v>
      </c>
      <c r="CR102" s="100">
        <v>13</v>
      </c>
      <c r="CS102" s="100">
        <v>25209.599999999999</v>
      </c>
      <c r="CT102" s="100">
        <v>19</v>
      </c>
      <c r="CU102" s="100">
        <v>36844.799999999996</v>
      </c>
    </row>
    <row r="103" spans="2:99">
      <c r="C103" s="99" t="s">
        <v>269</v>
      </c>
      <c r="D103" s="100">
        <v>17</v>
      </c>
      <c r="E103" s="100">
        <v>34476</v>
      </c>
      <c r="F103" s="100">
        <v>16</v>
      </c>
      <c r="G103" s="100">
        <v>32448</v>
      </c>
      <c r="H103" s="100">
        <v>13</v>
      </c>
      <c r="I103" s="100">
        <v>26364</v>
      </c>
      <c r="J103" s="100">
        <v>18</v>
      </c>
      <c r="K103" s="100">
        <v>36504</v>
      </c>
      <c r="L103" s="100">
        <v>17</v>
      </c>
      <c r="M103" s="100">
        <v>34476</v>
      </c>
      <c r="N103" s="100">
        <v>19</v>
      </c>
      <c r="O103" s="100">
        <v>38532</v>
      </c>
      <c r="P103" s="100">
        <v>16</v>
      </c>
      <c r="Q103" s="100">
        <v>32448</v>
      </c>
      <c r="R103" s="100">
        <v>12</v>
      </c>
      <c r="S103" s="100">
        <v>24336</v>
      </c>
      <c r="T103" s="100">
        <v>19</v>
      </c>
      <c r="U103" s="100">
        <v>38532</v>
      </c>
      <c r="V103" s="100">
        <v>11</v>
      </c>
      <c r="W103" s="100">
        <v>22308</v>
      </c>
      <c r="X103" s="100">
        <v>17</v>
      </c>
      <c r="Y103" s="100">
        <v>34476</v>
      </c>
      <c r="Z103" s="100">
        <v>17</v>
      </c>
      <c r="AA103" s="100">
        <v>34476</v>
      </c>
      <c r="AB103" s="100">
        <v>12</v>
      </c>
      <c r="AC103" s="100">
        <v>24336</v>
      </c>
      <c r="AD103" s="100">
        <v>19</v>
      </c>
      <c r="AE103" s="100">
        <v>38532</v>
      </c>
      <c r="AF103" s="100">
        <v>16</v>
      </c>
      <c r="AG103" s="100">
        <v>32448</v>
      </c>
      <c r="AH103" s="100">
        <v>12</v>
      </c>
      <c r="AI103" s="100">
        <v>24336</v>
      </c>
      <c r="AJ103" s="100">
        <v>16</v>
      </c>
      <c r="AK103" s="100">
        <v>32448</v>
      </c>
      <c r="AL103" s="100">
        <v>15</v>
      </c>
      <c r="AM103" s="100">
        <v>30420</v>
      </c>
      <c r="AN103" s="100">
        <v>14</v>
      </c>
      <c r="AO103" s="100">
        <v>28392</v>
      </c>
      <c r="AP103" s="100">
        <v>16</v>
      </c>
      <c r="AQ103" s="100">
        <v>32448</v>
      </c>
      <c r="AR103" s="100">
        <v>15</v>
      </c>
      <c r="AS103" s="100">
        <v>30420</v>
      </c>
      <c r="AT103" s="100">
        <v>15</v>
      </c>
      <c r="AU103" s="100">
        <v>30420</v>
      </c>
      <c r="AV103" s="100">
        <v>21</v>
      </c>
      <c r="AW103" s="100">
        <v>42588</v>
      </c>
      <c r="AX103" s="100">
        <v>19</v>
      </c>
      <c r="AY103" s="100">
        <v>38532</v>
      </c>
      <c r="AZ103" s="100">
        <v>15</v>
      </c>
      <c r="BA103" s="100">
        <v>30420</v>
      </c>
      <c r="BB103" s="100">
        <v>19</v>
      </c>
      <c r="BC103" s="100">
        <v>38532</v>
      </c>
      <c r="BD103" s="100">
        <v>16</v>
      </c>
      <c r="BE103" s="100">
        <v>32448</v>
      </c>
      <c r="BF103" s="100">
        <v>15</v>
      </c>
      <c r="BG103" s="100">
        <v>30420</v>
      </c>
      <c r="BH103" s="100">
        <v>14</v>
      </c>
      <c r="BI103" s="100">
        <v>28392</v>
      </c>
      <c r="BJ103" s="100">
        <v>20</v>
      </c>
      <c r="BK103" s="100">
        <v>40560</v>
      </c>
      <c r="BL103" s="100">
        <v>18</v>
      </c>
      <c r="BM103" s="100">
        <v>36504</v>
      </c>
      <c r="BN103" s="100">
        <v>15</v>
      </c>
      <c r="BO103" s="100">
        <v>30420</v>
      </c>
      <c r="BP103" s="100">
        <v>19</v>
      </c>
      <c r="BQ103" s="100">
        <v>38532</v>
      </c>
      <c r="BR103" s="100">
        <v>13</v>
      </c>
      <c r="BS103" s="100">
        <v>26364</v>
      </c>
      <c r="BT103" s="100">
        <v>16</v>
      </c>
      <c r="BU103" s="100">
        <v>32448</v>
      </c>
      <c r="BV103" s="100">
        <v>13</v>
      </c>
      <c r="BW103" s="100">
        <v>26364</v>
      </c>
      <c r="BX103" s="100">
        <v>16</v>
      </c>
      <c r="BY103" s="100">
        <v>32448</v>
      </c>
      <c r="BZ103" s="100">
        <v>12</v>
      </c>
      <c r="CA103" s="100">
        <v>24336</v>
      </c>
      <c r="CB103" s="100">
        <v>21</v>
      </c>
      <c r="CC103" s="100">
        <v>42588</v>
      </c>
      <c r="CD103" s="100">
        <v>15</v>
      </c>
      <c r="CE103" s="100">
        <v>30420</v>
      </c>
      <c r="CF103" s="100">
        <v>11</v>
      </c>
      <c r="CG103" s="100">
        <v>22308</v>
      </c>
      <c r="CH103" s="100">
        <v>16</v>
      </c>
      <c r="CI103" s="100">
        <v>32448</v>
      </c>
      <c r="CJ103" s="100">
        <v>12</v>
      </c>
      <c r="CK103" s="100">
        <v>24336</v>
      </c>
      <c r="CL103" s="100">
        <v>19</v>
      </c>
      <c r="CM103" s="100">
        <v>38532</v>
      </c>
      <c r="CN103" s="100">
        <v>14</v>
      </c>
      <c r="CO103" s="100">
        <v>28392</v>
      </c>
      <c r="CP103" s="100">
        <v>21</v>
      </c>
      <c r="CQ103" s="100">
        <v>42588</v>
      </c>
      <c r="CR103" s="100">
        <v>13</v>
      </c>
      <c r="CS103" s="100">
        <v>26364</v>
      </c>
      <c r="CT103" s="100">
        <v>17</v>
      </c>
      <c r="CU103" s="100">
        <v>34476</v>
      </c>
    </row>
    <row r="104" spans="2:99">
      <c r="C104" s="99" t="s">
        <v>270</v>
      </c>
      <c r="D104" s="100">
        <v>17</v>
      </c>
      <c r="E104" s="100">
        <v>35230.800000000003</v>
      </c>
      <c r="F104" s="100">
        <v>17</v>
      </c>
      <c r="G104" s="100">
        <v>35230.800000000003</v>
      </c>
      <c r="H104" s="100">
        <v>13</v>
      </c>
      <c r="I104" s="100">
        <v>26941.200000000001</v>
      </c>
      <c r="J104" s="100">
        <v>18</v>
      </c>
      <c r="K104" s="100">
        <v>37303.200000000004</v>
      </c>
      <c r="L104" s="100">
        <v>16</v>
      </c>
      <c r="M104" s="100">
        <v>33158.400000000001</v>
      </c>
      <c r="N104" s="100">
        <v>19</v>
      </c>
      <c r="O104" s="100">
        <v>39375.599999999999</v>
      </c>
      <c r="P104" s="100">
        <v>16</v>
      </c>
      <c r="Q104" s="100">
        <v>33158.400000000001</v>
      </c>
      <c r="R104" s="100">
        <v>10</v>
      </c>
      <c r="S104" s="100">
        <v>20724</v>
      </c>
      <c r="T104" s="100">
        <v>18</v>
      </c>
      <c r="U104" s="100">
        <v>37303.200000000004</v>
      </c>
      <c r="V104" s="100">
        <v>13</v>
      </c>
      <c r="W104" s="100">
        <v>26941.200000000001</v>
      </c>
      <c r="X104" s="100">
        <v>20</v>
      </c>
      <c r="Y104" s="100">
        <v>41448</v>
      </c>
      <c r="Z104" s="100">
        <v>18</v>
      </c>
      <c r="AA104" s="100">
        <v>37303.200000000004</v>
      </c>
      <c r="AB104" s="100">
        <v>12</v>
      </c>
      <c r="AC104" s="100">
        <v>24868.800000000003</v>
      </c>
      <c r="AD104" s="100">
        <v>20</v>
      </c>
      <c r="AE104" s="100">
        <v>41448</v>
      </c>
      <c r="AF104" s="100">
        <v>16</v>
      </c>
      <c r="AG104" s="100">
        <v>33158.400000000001</v>
      </c>
      <c r="AH104" s="100">
        <v>10</v>
      </c>
      <c r="AI104" s="100">
        <v>20724</v>
      </c>
      <c r="AJ104" s="100">
        <v>18</v>
      </c>
      <c r="AK104" s="100">
        <v>37303.200000000004</v>
      </c>
      <c r="AL104" s="100">
        <v>14</v>
      </c>
      <c r="AM104" s="100">
        <v>29013.600000000002</v>
      </c>
      <c r="AN104" s="100">
        <v>15</v>
      </c>
      <c r="AO104" s="100">
        <v>31086</v>
      </c>
      <c r="AP104" s="100">
        <v>16</v>
      </c>
      <c r="AQ104" s="100">
        <v>33158.400000000001</v>
      </c>
      <c r="AR104" s="100">
        <v>14</v>
      </c>
      <c r="AS104" s="100">
        <v>29013.600000000002</v>
      </c>
      <c r="AT104" s="100">
        <v>15</v>
      </c>
      <c r="AU104" s="100">
        <v>31086</v>
      </c>
      <c r="AV104" s="100">
        <v>19</v>
      </c>
      <c r="AW104" s="100">
        <v>39375.599999999999</v>
      </c>
      <c r="AX104" s="100">
        <v>19</v>
      </c>
      <c r="AY104" s="100">
        <v>39375.599999999999</v>
      </c>
      <c r="AZ104" s="100">
        <v>15</v>
      </c>
      <c r="BA104" s="100">
        <v>31086</v>
      </c>
      <c r="BB104" s="100">
        <v>19</v>
      </c>
      <c r="BC104" s="100">
        <v>39375.599999999999</v>
      </c>
      <c r="BD104" s="100">
        <v>14</v>
      </c>
      <c r="BE104" s="100">
        <v>29013.600000000002</v>
      </c>
      <c r="BF104" s="100">
        <v>14</v>
      </c>
      <c r="BG104" s="100">
        <v>29013.600000000002</v>
      </c>
      <c r="BH104" s="100">
        <v>15</v>
      </c>
      <c r="BI104" s="100">
        <v>31086</v>
      </c>
      <c r="BJ104" s="100">
        <v>19</v>
      </c>
      <c r="BK104" s="100">
        <v>39375.599999999999</v>
      </c>
      <c r="BL104" s="100">
        <v>16</v>
      </c>
      <c r="BM104" s="100">
        <v>33158.400000000001</v>
      </c>
      <c r="BN104" s="100">
        <v>16</v>
      </c>
      <c r="BO104" s="100">
        <v>33158.400000000001</v>
      </c>
      <c r="BP104" s="100">
        <v>20</v>
      </c>
      <c r="BQ104" s="100">
        <v>41448</v>
      </c>
      <c r="BR104" s="100">
        <v>13</v>
      </c>
      <c r="BS104" s="100">
        <v>26941.200000000001</v>
      </c>
      <c r="BT104" s="100">
        <v>14</v>
      </c>
      <c r="BU104" s="100">
        <v>29013.600000000002</v>
      </c>
      <c r="BV104" s="100">
        <v>12</v>
      </c>
      <c r="BW104" s="100">
        <v>24868.800000000003</v>
      </c>
      <c r="BX104" s="100">
        <v>15</v>
      </c>
      <c r="BY104" s="100">
        <v>31086</v>
      </c>
      <c r="BZ104" s="100">
        <v>12</v>
      </c>
      <c r="CA104" s="100">
        <v>24868.800000000003</v>
      </c>
      <c r="CB104" s="100">
        <v>19</v>
      </c>
      <c r="CC104" s="100">
        <v>39375.599999999999</v>
      </c>
      <c r="CD104" s="100">
        <v>14</v>
      </c>
      <c r="CE104" s="100">
        <v>29013.600000000002</v>
      </c>
      <c r="CF104" s="100">
        <v>12</v>
      </c>
      <c r="CG104" s="100">
        <v>24868.800000000003</v>
      </c>
      <c r="CH104" s="100">
        <v>16</v>
      </c>
      <c r="CI104" s="100">
        <v>33158.400000000001</v>
      </c>
      <c r="CJ104" s="100">
        <v>12</v>
      </c>
      <c r="CK104" s="100">
        <v>24868.800000000003</v>
      </c>
      <c r="CL104" s="100">
        <v>17</v>
      </c>
      <c r="CM104" s="100">
        <v>35230.800000000003</v>
      </c>
      <c r="CN104" s="100">
        <v>13</v>
      </c>
      <c r="CO104" s="100">
        <v>26941.200000000001</v>
      </c>
      <c r="CP104" s="100">
        <v>21</v>
      </c>
      <c r="CQ104" s="100">
        <v>43520.4</v>
      </c>
      <c r="CR104" s="100">
        <v>14</v>
      </c>
      <c r="CS104" s="100">
        <v>29013.600000000002</v>
      </c>
      <c r="CT104" s="100">
        <v>19</v>
      </c>
      <c r="CU104" s="100">
        <v>39375.599999999999</v>
      </c>
    </row>
    <row r="105" spans="2:99">
      <c r="C105" s="99" t="s">
        <v>271</v>
      </c>
      <c r="D105" s="100">
        <v>17</v>
      </c>
      <c r="E105" s="100">
        <v>33966</v>
      </c>
      <c r="F105" s="100">
        <v>18</v>
      </c>
      <c r="G105" s="100">
        <v>35964</v>
      </c>
      <c r="H105" s="100">
        <v>15</v>
      </c>
      <c r="I105" s="100">
        <v>29970</v>
      </c>
      <c r="J105" s="100">
        <v>19</v>
      </c>
      <c r="K105" s="100">
        <v>37962</v>
      </c>
      <c r="L105" s="100">
        <v>16</v>
      </c>
      <c r="M105" s="100">
        <v>31968</v>
      </c>
      <c r="N105" s="100">
        <v>19</v>
      </c>
      <c r="O105" s="100">
        <v>37962</v>
      </c>
      <c r="P105" s="100">
        <v>19</v>
      </c>
      <c r="Q105" s="100">
        <v>37962</v>
      </c>
      <c r="R105" s="100">
        <v>12</v>
      </c>
      <c r="S105" s="100">
        <v>23976</v>
      </c>
      <c r="T105" s="100">
        <v>19</v>
      </c>
      <c r="U105" s="100">
        <v>37962</v>
      </c>
      <c r="V105" s="100">
        <v>11</v>
      </c>
      <c r="W105" s="100">
        <v>21978</v>
      </c>
      <c r="X105" s="100">
        <v>17</v>
      </c>
      <c r="Y105" s="100">
        <v>33966</v>
      </c>
      <c r="Z105" s="100">
        <v>17</v>
      </c>
      <c r="AA105" s="100">
        <v>33966</v>
      </c>
      <c r="AB105" s="100">
        <v>11</v>
      </c>
      <c r="AC105" s="100">
        <v>21978</v>
      </c>
      <c r="AD105" s="100">
        <v>19</v>
      </c>
      <c r="AE105" s="100">
        <v>37962</v>
      </c>
      <c r="AF105" s="100">
        <v>16</v>
      </c>
      <c r="AG105" s="100">
        <v>31968</v>
      </c>
      <c r="AH105" s="100">
        <v>12</v>
      </c>
      <c r="AI105" s="100">
        <v>23976</v>
      </c>
      <c r="AJ105" s="100">
        <v>16</v>
      </c>
      <c r="AK105" s="100">
        <v>31968</v>
      </c>
      <c r="AL105" s="100">
        <v>14</v>
      </c>
      <c r="AM105" s="100">
        <v>27972</v>
      </c>
      <c r="AN105" s="100">
        <v>14</v>
      </c>
      <c r="AO105" s="100">
        <v>27972</v>
      </c>
      <c r="AP105" s="100">
        <v>15</v>
      </c>
      <c r="AQ105" s="100">
        <v>29970</v>
      </c>
      <c r="AR105" s="100">
        <v>17</v>
      </c>
      <c r="AS105" s="100">
        <v>33966</v>
      </c>
      <c r="AT105" s="100">
        <v>14</v>
      </c>
      <c r="AU105" s="100">
        <v>27972</v>
      </c>
      <c r="AV105" s="100">
        <v>20</v>
      </c>
      <c r="AW105" s="100">
        <v>39960</v>
      </c>
      <c r="AX105" s="100">
        <v>19</v>
      </c>
      <c r="AY105" s="100">
        <v>37962</v>
      </c>
      <c r="AZ105" s="100">
        <v>16</v>
      </c>
      <c r="BA105" s="100">
        <v>31968</v>
      </c>
      <c r="BB105" s="100">
        <v>18</v>
      </c>
      <c r="BC105" s="100">
        <v>35964</v>
      </c>
      <c r="BD105" s="100">
        <v>14</v>
      </c>
      <c r="BE105" s="100">
        <v>27972</v>
      </c>
      <c r="BF105" s="100">
        <v>13</v>
      </c>
      <c r="BG105" s="100">
        <v>25974</v>
      </c>
      <c r="BH105" s="100">
        <v>15</v>
      </c>
      <c r="BI105" s="100">
        <v>29970</v>
      </c>
      <c r="BJ105" s="100">
        <v>22</v>
      </c>
      <c r="BK105" s="100">
        <v>43956</v>
      </c>
      <c r="BL105" s="100">
        <v>16</v>
      </c>
      <c r="BM105" s="100">
        <v>31968</v>
      </c>
      <c r="BN105" s="100">
        <v>15</v>
      </c>
      <c r="BO105" s="100">
        <v>29970</v>
      </c>
      <c r="BP105" s="100">
        <v>23</v>
      </c>
      <c r="BQ105" s="100">
        <v>45954</v>
      </c>
      <c r="BR105" s="100">
        <v>13</v>
      </c>
      <c r="BS105" s="100">
        <v>25974</v>
      </c>
      <c r="BT105" s="100">
        <v>16</v>
      </c>
      <c r="BU105" s="100">
        <v>31968</v>
      </c>
      <c r="BV105" s="100">
        <v>14</v>
      </c>
      <c r="BW105" s="100">
        <v>27972</v>
      </c>
      <c r="BX105" s="100">
        <v>13</v>
      </c>
      <c r="BY105" s="100">
        <v>25974</v>
      </c>
      <c r="BZ105" s="100">
        <v>10</v>
      </c>
      <c r="CA105" s="100">
        <v>19980</v>
      </c>
      <c r="CB105" s="100">
        <v>20</v>
      </c>
      <c r="CC105" s="100">
        <v>39960</v>
      </c>
      <c r="CD105" s="100">
        <v>16</v>
      </c>
      <c r="CE105" s="100">
        <v>31968</v>
      </c>
      <c r="CF105" s="100">
        <v>11</v>
      </c>
      <c r="CG105" s="100">
        <v>21978</v>
      </c>
      <c r="CH105" s="100">
        <v>15</v>
      </c>
      <c r="CI105" s="100">
        <v>29970</v>
      </c>
      <c r="CJ105" s="100">
        <v>11</v>
      </c>
      <c r="CK105" s="100">
        <v>21978</v>
      </c>
      <c r="CL105" s="100">
        <v>18</v>
      </c>
      <c r="CM105" s="100">
        <v>35964</v>
      </c>
      <c r="CN105" s="100">
        <v>12</v>
      </c>
      <c r="CO105" s="100">
        <v>23976</v>
      </c>
      <c r="CP105" s="100">
        <v>22</v>
      </c>
      <c r="CQ105" s="100">
        <v>43956</v>
      </c>
      <c r="CR105" s="100">
        <v>13</v>
      </c>
      <c r="CS105" s="100">
        <v>25974</v>
      </c>
      <c r="CT105" s="100">
        <v>18</v>
      </c>
      <c r="CU105" s="100">
        <v>35964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983</v>
      </c>
      <c r="E109" s="100">
        <f>SUM(L$6:L$19)+SUM(N$6:N$19)+SUM(P$6:P$19)+SUM(R$6:R$19)</f>
        <v>1040.0333765273872</v>
      </c>
      <c r="F109" s="100">
        <f>SUM(T$6:T$19)+SUM(V$6:V$19)+SUM(X$6:X$19)+SUM(Z$6:Z$19)</f>
        <v>1071.3412414283764</v>
      </c>
      <c r="G109" s="100">
        <f>SUM(AB$6:AB$19)+SUM(AD$6:AD$19)+SUM(AF$6:AF$19)+SUM(AH$6:AH$19)</f>
        <v>1195.1022607238438</v>
      </c>
      <c r="H109" s="100">
        <f>SUM(AJ$6:AJ$19)+SUM(AL$6:AL$19)+SUM(AN$6:AN$19)+SUM(AP$6:AP$19)</f>
        <v>1207.8890047838988</v>
      </c>
      <c r="I109" s="100">
        <f>SUM(AR$6:AR$19)+SUM(AT$6:AT$19)+SUM(AV$6:AV$19)+SUM(AX$6:AX$19)</f>
        <v>899.49453310600074</v>
      </c>
      <c r="J109" s="100">
        <f>SUM(AZ$6:AZ$19)+SUM(BB$6:BB$19)+SUM(BD$6:BD$19)+SUM(BF$6:BF$19)</f>
        <v>420.76583307502221</v>
      </c>
      <c r="K109" s="100">
        <f>SUM(BH$6:BH$19)+SUM(BJ$6:BJ$19)+SUM(BL$6:BL$19)+SUM(BN$6:BN$19)</f>
        <v>343.27913908490285</v>
      </c>
      <c r="L109" s="100">
        <f>SUM(BP$6:BP$19)+SUM(BR$6:BR$19)+SUM(BT$6:BT$19)+SUM(BV$6:BV$19)</f>
        <v>247.50014270804732</v>
      </c>
      <c r="M109" s="100">
        <f>SUM(BX$6:BX$19)+SUM(BZ$6:BZ$19)+SUM(CB$6:CB$19)+SUM(CD$6:CD$19)</f>
        <v>224.78233997353007</v>
      </c>
      <c r="N109" s="100">
        <f>SUM(CF$6:CF$19)+SUM(CH$6:CH$19)+SUM(CJ$6:CJ$19)+SUM(CL$6:CL$19)</f>
        <v>257.8939972199525</v>
      </c>
      <c r="O109" s="100">
        <f>SUM(CN$6:CN$19)+SUM(CP$6:CP$19)+SUM(CR$6:CR$19)+SUM(CT$6:CT$19)</f>
        <v>370.96077717282026</v>
      </c>
    </row>
    <row r="110" spans="2:99">
      <c r="C110" s="99" t="s">
        <v>127</v>
      </c>
      <c r="D110" s="100">
        <f>SUM(D$20:D$36)+SUM(F$20:F$36)+SUM(H$20:H$36)+SUM(J$20:J$36)</f>
        <v>1719</v>
      </c>
      <c r="E110" s="100">
        <f>SUM(L$20:L$36)+SUM(N$20:N$36)+SUM(P$20:P$36)+SUM(R$20:R$36)</f>
        <v>1952.6576819867657</v>
      </c>
      <c r="F110" s="100">
        <f>SUM(T$20:T$36)+SUM(V$20:V$36)+SUM(X$20:X$36)+SUM(Z$20:Z$36)</f>
        <v>1329.0016488572146</v>
      </c>
      <c r="G110" s="100">
        <f>SUM(AB$20:AB$36)+SUM(AD$20:AD$36)+SUM(AF$20:AF$36)+SUM(AH$20:AH$36)</f>
        <v>1711.8398600744786</v>
      </c>
      <c r="H110" s="100">
        <f>SUM(AJ$20:AJ$36)+SUM(AL$20:AL$36)+SUM(AN$20:AN$36)+SUM(AP$20:AP$36)</f>
        <v>1971.1055675326959</v>
      </c>
      <c r="I110" s="100">
        <f>SUM(AR$20:AR$36)+SUM(AT$20:AT$36)+SUM(AV$20:AV$36)+SUM(AX$20:AX$36)</f>
        <v>1426.9328961713995</v>
      </c>
      <c r="J110" s="100">
        <f>SUM(AZ$20:AZ$36)+SUM(BB$20:BB$36)+SUM(BD$20:BD$36)+SUM(BF$20:BF$36)</f>
        <v>538.30267893091707</v>
      </c>
      <c r="K110" s="100">
        <f>SUM(BH$20:BH$36)+SUM(BJ$20:BJ$36)+SUM(BL$20:BL$36)+SUM(BN$20:BN$36)</f>
        <v>574.32116768082233</v>
      </c>
      <c r="L110" s="100">
        <f>SUM(BP$20:BP$36)+SUM(BR$20:BR$36)+SUM(BT$20:BT$36)+SUM(BV$20:BV$36)</f>
        <v>518.63068805078706</v>
      </c>
      <c r="M110" s="100">
        <f>SUM(BX$20:BX$36)+SUM(BZ$20:BZ$36)+SUM(CB$20:CB$36)+SUM(CD$20:CD$36)</f>
        <v>564.88899027271418</v>
      </c>
      <c r="N110" s="100">
        <f>SUM(CF$20:CF$36)+SUM(CH$20:CH$36)+SUM(CJ$20:CJ$36)+SUM(CL$20:CL$36)</f>
        <v>602.89585590499189</v>
      </c>
      <c r="O110" s="100">
        <f>SUM(CN$20:CN$36)+SUM(CP$20:CP$36)+SUM(CR$20:CR$36)+SUM(CT$20:CT$36)</f>
        <v>499.55468171344756</v>
      </c>
    </row>
    <row r="111" spans="2:99">
      <c r="C111" s="99" t="s">
        <v>128</v>
      </c>
      <c r="D111" s="100">
        <f>SUM(D$37:D$48)+SUM(F$37:F$48)+SUM(H$37:H$48)+SUM(J$37:J$48)</f>
        <v>544</v>
      </c>
      <c r="E111" s="100">
        <f>SUM(L$37:L$48)+SUM(N$37:N$48)+SUM(P$37:P$48)+SUM(R$37:R$48)</f>
        <v>578.79813831387708</v>
      </c>
      <c r="F111" s="100">
        <f>SUM(T$37:T$48)+SUM(V$37:V$48)+SUM(X$37:X$48)+SUM(Z$37:Z$48)</f>
        <v>685.01681516630038</v>
      </c>
      <c r="G111" s="100">
        <f>SUM(AB$37:AB$48)+SUM(AD$37:AD$48)+SUM(AF$37:AF$48)+SUM(AH$37:AH$48)</f>
        <v>611.90468979025923</v>
      </c>
      <c r="H111" s="100">
        <f>SUM(AJ$37:AJ$48)+SUM(AL$37:AL$48)+SUM(AN$37:AN$48)+SUM(AP$37:AP$48)</f>
        <v>618.90734512943106</v>
      </c>
      <c r="I111" s="100">
        <f>SUM(AR$37:AR$48)+SUM(AT$37:AT$48)+SUM(AV$37:AV$48)+SUM(AX$37:AX$48)</f>
        <v>443.07970083808186</v>
      </c>
      <c r="J111" s="100">
        <f>SUM(AZ$37:AZ$48)+SUM(BB$37:BB$48)+SUM(BD$37:BD$48)+SUM(BF$37:BF$48)</f>
        <v>233.66750224488555</v>
      </c>
      <c r="K111" s="100">
        <f>SUM(BH$37:BH$48)+SUM(BJ$37:BJ$48)+SUM(BL$37:BL$48)+SUM(BN$37:BN$48)</f>
        <v>180.18004797622388</v>
      </c>
      <c r="L111" s="100">
        <f>SUM(BP$37:BP$48)+SUM(BR$37:BR$48)+SUM(BT$37:BT$48)+SUM(BV$37:BV$48)</f>
        <v>189.02421530932753</v>
      </c>
      <c r="M111" s="100">
        <f>SUM(BX$37:BX$48)+SUM(BZ$37:BZ$48)+SUM(CB$37:CB$48)+SUM(CD$37:CD$48)</f>
        <v>160.18093872301182</v>
      </c>
      <c r="N111" s="100">
        <f>SUM(CF$37:CF$48)+SUM(CH$37:CH$48)+SUM(CJ$37:CJ$48)+SUM(CL$37:CL$48)</f>
        <v>143.43221194278118</v>
      </c>
      <c r="O111" s="100">
        <f>SUM(CN$37:CN$48)+SUM(CP$37:CP$48)+SUM(CR$37:CR$48)+SUM(CT$37:CT$48)</f>
        <v>192.2596764706831</v>
      </c>
    </row>
    <row r="112" spans="2:99">
      <c r="C112" s="99" t="s">
        <v>129</v>
      </c>
      <c r="D112" s="100">
        <f>SUM(D$49:D$70)+SUM(F$49:F$70)+SUM(H$49:H$70)+SUM(J$49:J$70)</f>
        <v>887.33034894299658</v>
      </c>
      <c r="E112" s="100">
        <f>SUM(L$49:L$70)+SUM(N$49:N$70)+SUM(P$49:P$70)+SUM(R$49:R$70)</f>
        <v>631.01894216214089</v>
      </c>
      <c r="F112" s="100">
        <f>SUM(T$49:T$70)+SUM(V$49:V$70)+SUM(X$49:X$70)+SUM(Z$49:Z$70)</f>
        <v>817.25201133065548</v>
      </c>
      <c r="G112" s="100">
        <f>SUM(AB$49:AB$70)+SUM(AD$49:AD$70)+SUM(AF$49:AF$70)+SUM(AH$49:AH$70)</f>
        <v>903.68742214151325</v>
      </c>
      <c r="H112" s="100">
        <f>SUM(AJ$49:AJ$70)+SUM(AL$49:AL$70)+SUM(AN$49:AN$70)+SUM(AP$49:AP$70)</f>
        <v>803.70387365554768</v>
      </c>
      <c r="I112" s="100">
        <f>SUM(AR$49:AR$70)+SUM(AT$49:AT$70)+SUM(AV$49:AV$70)+SUM(AX$49:AX$70)</f>
        <v>630.39474826752848</v>
      </c>
      <c r="J112" s="100">
        <f>SUM(AZ$49:AZ$70)+SUM(BB$49:BB$70)+SUM(BD$49:BD$70)+SUM(BF$49:BF$70)</f>
        <v>398.42740439952394</v>
      </c>
      <c r="K112" s="100">
        <f>SUM(BH$49:BH$70)+SUM(BJ$49:BJ$70)+SUM(BL$49:BL$70)+SUM(BN$49:BN$70)</f>
        <v>342.09261886870001</v>
      </c>
      <c r="L112" s="100">
        <f>SUM(BP$49:BP$70)+SUM(BR$49:BR$70)+SUM(BT$49:BT$70)+SUM(BV$49:BV$70)</f>
        <v>313.61688555569873</v>
      </c>
      <c r="M112" s="100">
        <f>SUM(BX$49:BX$70)+SUM(BZ$49:BZ$70)+SUM(CB$49:CB$70)+SUM(CD$49:CD$70)</f>
        <v>300.31444252765255</v>
      </c>
      <c r="N112" s="100">
        <f>SUM(CF$49:CF$70)+SUM(CH$49:CH$70)+SUM(CJ$49:CJ$70)+SUM(CL$49:CL$70)</f>
        <v>297.49449207472435</v>
      </c>
      <c r="O112" s="100">
        <f>SUM(CN$49:CN$70)+SUM(CP$49:CP$70)+SUM(CR$49:CR$70)+SUM(CT$49:CT$70)</f>
        <v>303.86680367555539</v>
      </c>
    </row>
    <row r="113" spans="2:15">
      <c r="C113" s="99" t="s">
        <v>130</v>
      </c>
      <c r="D113" s="100">
        <f>SUM(D$71:D$86)+SUM(F$71:F$86)+SUM(H$71:H$86)+SUM(J$71:J$86)</f>
        <v>547.83988027626901</v>
      </c>
      <c r="E113" s="100">
        <f>SUM(L$71:L$86)+SUM(N$71:N$86)+SUM(P$71:P$86)+SUM(R$71:R$86)</f>
        <v>556</v>
      </c>
      <c r="F113" s="100">
        <f>SUM(T$71:T$86)+SUM(V$71:V$86)+SUM(X$71:X$86)+SUM(Z$71:Z$86)</f>
        <v>489</v>
      </c>
      <c r="G113" s="100">
        <f>SUM(AB$71:AB$86)+SUM(AD$71:AD$86)+SUM(AF$71:AF$86)+SUM(AH$71:AH$86)</f>
        <v>587</v>
      </c>
      <c r="H113" s="100">
        <f>SUM(AJ$71:AJ$86)+SUM(AL$71:AL$86)+SUM(AN$71:AN$86)+SUM(AP$71:AP$86)</f>
        <v>582</v>
      </c>
      <c r="I113" s="100">
        <f>SUM(AR$71:AR$86)+SUM(AT$71:AT$86)+SUM(AV$71:AV$86)+SUM(AX$71:AX$86)</f>
        <v>487</v>
      </c>
      <c r="J113" s="100">
        <f>SUM(AZ$71:AZ$86)+SUM(BB$71:BB$86)+SUM(BD$71:BD$86)+SUM(BF$71:BF$86)</f>
        <v>540</v>
      </c>
      <c r="K113" s="100">
        <f>SUM(BH$71:BH$86)+SUM(BJ$71:BJ$86)+SUM(BL$71:BL$86)+SUM(BN$71:BN$86)</f>
        <v>658</v>
      </c>
      <c r="L113" s="100">
        <f>SUM(BP$71:BP$86)+SUM(BR$71:BR$86)+SUM(BT$71:BT$86)+SUM(BV$71:BV$86)</f>
        <v>465</v>
      </c>
      <c r="M113" s="100">
        <f>SUM(BX$71:BX$86)+SUM(BZ$71:BZ$86)+SUM(CB$71:CB$86)+SUM(CD$71:CD$86)</f>
        <v>575</v>
      </c>
      <c r="N113" s="100">
        <f>SUM(CF$71:CF$86)+SUM(CH$71:CH$86)+SUM(CJ$71:CJ$86)+SUM(CL$71:CL$86)</f>
        <v>495</v>
      </c>
      <c r="O113" s="100">
        <f>SUM(CN$71:CN$86)+SUM(CP$71:CP$86)+SUM(CR$71:CR$86)+SUM(CT$71:CT$86)</f>
        <v>597</v>
      </c>
    </row>
    <row r="114" spans="2:15">
      <c r="C114" s="99" t="s">
        <v>131</v>
      </c>
      <c r="D114" s="100">
        <f>SUM(D$87:D$94)+SUM(F$87:F$94)+SUM(H$87:H$94)+SUM(J$87:J$94)</f>
        <v>191</v>
      </c>
      <c r="E114" s="100">
        <f>SUM(L$87:L$94)+SUM(N$87:N$94)+SUM(P$87:P$94)+SUM(R$87:R$94)</f>
        <v>224</v>
      </c>
      <c r="F114" s="100">
        <f>SUM(T$87:T$94)+SUM(V$87:V$94)+SUM(X$87:X$94)+SUM(Z$87:Z$94)</f>
        <v>172</v>
      </c>
      <c r="G114" s="100">
        <f>SUM(AB$87:AB$94)+SUM(AD$87:AD$94)+SUM(AF$87:AF$94)+SUM(AH$87:AH$94)</f>
        <v>190</v>
      </c>
      <c r="H114" s="100">
        <f>SUM(AJ$87:AJ$94)+SUM(AL$87:AL$94)+SUM(AN$87:AN$94)+SUM(AP$87:AP$94)</f>
        <v>193</v>
      </c>
      <c r="I114" s="100">
        <f>SUM(AR$87:AR$94)+SUM(AT$87:AT$94)+SUM(AV$87:AV$94)+SUM(AX$87:AX$94)</f>
        <v>254</v>
      </c>
      <c r="J114" s="100">
        <f>SUM(AZ$87:AZ$94)+SUM(BB$87:BB$94)+SUM(BD$87:BD$94)+SUM(BF$87:BF$94)</f>
        <v>217</v>
      </c>
      <c r="K114" s="100">
        <f>SUM(BH$87:BH$94)+SUM(BJ$87:BJ$94)+SUM(BL$87:BL$94)+SUM(BN$87:BN$94)</f>
        <v>240</v>
      </c>
      <c r="L114" s="100">
        <f>SUM(BP$87:BP$94)+SUM(BR$87:BR$94)+SUM(BT$87:BT$94)+SUM(BV$87:BV$94)</f>
        <v>251</v>
      </c>
      <c r="M114" s="100">
        <f>SUM(BX$87:BX$94)+SUM(BZ$87:BZ$94)+SUM(CB$87:CB$94)+SUM(CD$87:CD$94)</f>
        <v>192</v>
      </c>
      <c r="N114" s="100">
        <f>SUM(CF$87:CF$94)+SUM(CH$87:CH$94)+SUM(CJ$87:CJ$94)+SUM(CL$87:CL$94)</f>
        <v>242</v>
      </c>
      <c r="O114" s="100">
        <f>SUM(CN$87:CN$94)+SUM(CP$87:CP$94)+SUM(CR$87:CR$94)+SUM(CT$87:CT$94)</f>
        <v>194</v>
      </c>
    </row>
    <row r="115" spans="2:15">
      <c r="C115" s="99" t="s">
        <v>132</v>
      </c>
      <c r="D115" s="100">
        <f>SUM(D$95:D$105)+SUM(F$95:F$105)+SUM(H$95:H$105)+SUM(J$95:J$105)</f>
        <v>730</v>
      </c>
      <c r="E115" s="100">
        <f>SUM(L$95:L$105)+SUM(N$95:N$105)+SUM(P$95:P$105)+SUM(R$95:R$105)</f>
        <v>702</v>
      </c>
      <c r="F115" s="100">
        <f>SUM(T$95:T$105)+SUM(V$95:V$105)+SUM(X$95:X$105)+SUM(Z$95:Z$105)</f>
        <v>750</v>
      </c>
      <c r="G115" s="100">
        <f>SUM(AB$95:AB$105)+SUM(AD$95:AD$105)+SUM(AF$95:AF$105)+SUM(AH$95:AH$105)</f>
        <v>654</v>
      </c>
      <c r="H115" s="100">
        <f>SUM(AJ$95:AJ$105)+SUM(AL$95:AL$105)+SUM(AN$95:AN$105)+SUM(AP$95:AP$105)</f>
        <v>670</v>
      </c>
      <c r="I115" s="100">
        <f>SUM(AR$95:AR$105)+SUM(AT$95:AT$105)+SUM(AV$95:AV$105)+SUM(AX$95:AX$105)</f>
        <v>774</v>
      </c>
      <c r="J115" s="100">
        <f>SUM(AZ$95:AZ$105)+SUM(BB$95:BB$105)+SUM(BD$95:BD$105)+SUM(BF$95:BF$105)</f>
        <v>689</v>
      </c>
      <c r="K115" s="100">
        <f>SUM(BH$95:BH$105)+SUM(BJ$95:BJ$105)+SUM(BL$95:BL$105)+SUM(BN$95:BN$105)</f>
        <v>742</v>
      </c>
      <c r="L115" s="100">
        <f>SUM(BP$95:BP$105)+SUM(BR$95:BR$105)+SUM(BT$95:BT$105)+SUM(BV$95:BV$105)</f>
        <v>710</v>
      </c>
      <c r="M115" s="100">
        <f>SUM(BX$95:BX$105)+SUM(BZ$95:BZ$105)+SUM(CB$95:CB$105)+SUM(CD$95:CD$105)</f>
        <v>666</v>
      </c>
      <c r="N115" s="100">
        <f>SUM(CF$95:CF$105)+SUM(CH$95:CH$105)+SUM(CJ$95:CJ$105)+SUM(CL$95:CL$105)</f>
        <v>632</v>
      </c>
      <c r="O115" s="100">
        <f>SUM(CN$95:CN$105)+SUM(CP$95:CP$105)+SUM(CR$95:CR$105)+SUM(CT$95:CT$105)</f>
        <v>742</v>
      </c>
    </row>
    <row r="116" spans="2:15">
      <c r="C116" s="99" t="s">
        <v>278</v>
      </c>
      <c r="D116" s="100">
        <f t="shared" ref="D116:O116" si="0">SUM(D$109:D$115)</f>
        <v>5602.1702292192658</v>
      </c>
      <c r="E116" s="100">
        <f t="shared" si="0"/>
        <v>5684.5081389901716</v>
      </c>
      <c r="F116" s="100">
        <f t="shared" si="0"/>
        <v>5313.6117167825469</v>
      </c>
      <c r="G116" s="100">
        <f t="shared" si="0"/>
        <v>5853.534232730095</v>
      </c>
      <c r="H116" s="100">
        <f t="shared" si="0"/>
        <v>6046.6057911015732</v>
      </c>
      <c r="I116" s="100">
        <f t="shared" si="0"/>
        <v>4914.9018783830106</v>
      </c>
      <c r="J116" s="100">
        <f t="shared" si="0"/>
        <v>3037.1634186503488</v>
      </c>
      <c r="K116" s="100">
        <f t="shared" si="0"/>
        <v>3079.8729736106493</v>
      </c>
      <c r="L116" s="100">
        <f t="shared" si="0"/>
        <v>2694.7719316238608</v>
      </c>
      <c r="M116" s="100">
        <f t="shared" si="0"/>
        <v>2683.1667114969086</v>
      </c>
      <c r="N116" s="100">
        <f t="shared" si="0"/>
        <v>2670.7165571424498</v>
      </c>
      <c r="O116" s="100">
        <f t="shared" si="0"/>
        <v>2899.6419390325063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D109*pricing!D24*2000</f>
        <v>4733144.9999999991</v>
      </c>
      <c r="E120" s="100">
        <f>E109*pricing!E24*2000</f>
        <v>5007760.707979369</v>
      </c>
      <c r="F120" s="100">
        <f>F109*pricing!F24*2000</f>
        <v>5158508.0774776312</v>
      </c>
      <c r="G120" s="100">
        <f>G109*pricing!G24*2000</f>
        <v>5754417.3853853075</v>
      </c>
      <c r="H120" s="100">
        <f>H109*pricing!H24*2000</f>
        <v>5815985.5580344722</v>
      </c>
      <c r="I120" s="100">
        <f>I109*pricing!I24*2000</f>
        <v>4331066.1769053936</v>
      </c>
      <c r="J120" s="100">
        <f>J109*pricing!J24*2000</f>
        <v>2025987.4862562318</v>
      </c>
      <c r="K120" s="100">
        <f>K109*pricing!K24*2000</f>
        <v>1652889.0546938071</v>
      </c>
      <c r="L120" s="100">
        <f>L109*pricing!L24*2000</f>
        <v>1191713.1871392478</v>
      </c>
      <c r="M120" s="100">
        <f>M109*pricing!M24*2000</f>
        <v>1082326.9669725471</v>
      </c>
      <c r="N120" s="100">
        <f>N109*pricing!N24*2000</f>
        <v>1241759.5966140712</v>
      </c>
      <c r="O120" s="100">
        <f>O109*pricing!O24*2000</f>
        <v>1786176.1420871294</v>
      </c>
    </row>
    <row r="121" spans="2:15">
      <c r="C121" s="99" t="s">
        <v>127</v>
      </c>
      <c r="D121" s="100">
        <f>D110*pricing!D25*2000</f>
        <v>8276984.9999999991</v>
      </c>
      <c r="E121" s="100">
        <f>E110*pricing!E25*2000</f>
        <v>9402046.7387662753</v>
      </c>
      <c r="F121" s="100">
        <f>F110*pricing!F25*2000</f>
        <v>6399142.9392474871</v>
      </c>
      <c r="G121" s="100">
        <f>G110*pricing!G25*2000</f>
        <v>8242508.9262586134</v>
      </c>
      <c r="H121" s="100">
        <f>H110*pricing!H25*2000</f>
        <v>9490873.3076699302</v>
      </c>
      <c r="I121" s="100">
        <f>I110*pricing!I25*2000</f>
        <v>6870681.8950652881</v>
      </c>
      <c r="J121" s="100">
        <f>J110*pricing!J25*2000</f>
        <v>2591927.3990523652</v>
      </c>
      <c r="K121" s="100">
        <f>K110*pricing!K25*2000</f>
        <v>2765356.4223831589</v>
      </c>
      <c r="L121" s="100">
        <f>L110*pricing!L25*2000</f>
        <v>2497206.7629645392</v>
      </c>
      <c r="M121" s="100">
        <f>M110*pricing!M25*2000</f>
        <v>2719940.4881631187</v>
      </c>
      <c r="N121" s="100">
        <f>N110*pricing!N25*2000</f>
        <v>2902943.5461825356</v>
      </c>
      <c r="O121" s="100">
        <f>O110*pricing!O25*2000</f>
        <v>2405355.7924502497</v>
      </c>
    </row>
    <row r="122" spans="2:15">
      <c r="C122" s="99" t="s">
        <v>128</v>
      </c>
      <c r="D122" s="100">
        <f>D111*pricing!D26*2000</f>
        <v>3006960</v>
      </c>
      <c r="E122" s="100">
        <f>E111*pricing!E26*2000</f>
        <v>3199306.7095299554</v>
      </c>
      <c r="F122" s="100">
        <f>F111*pricing!F26*2000</f>
        <v>3786430.4458317249</v>
      </c>
      <c r="G122" s="100">
        <f>G111*pricing!G26*2000</f>
        <v>3382303.1728156582</v>
      </c>
      <c r="H122" s="100">
        <f>H111*pricing!H26*2000</f>
        <v>3421010.3502029302</v>
      </c>
      <c r="I122" s="100">
        <f>I111*pricing!I26*2000</f>
        <v>2449123.0463824971</v>
      </c>
      <c r="J122" s="100">
        <f>J111*pricing!J26*2000</f>
        <v>1291597.1186586048</v>
      </c>
      <c r="K122" s="100">
        <f>K111*pricing!K26*2000</f>
        <v>995945.21518857742</v>
      </c>
      <c r="L122" s="100">
        <f>L111*pricing!L26*2000</f>
        <v>1044831.3501223079</v>
      </c>
      <c r="M122" s="100">
        <f>M111*pricing!M26*2000</f>
        <v>885400.13879144785</v>
      </c>
      <c r="N122" s="100">
        <f>N111*pricing!N26*2000</f>
        <v>792821.55151372298</v>
      </c>
      <c r="O122" s="100">
        <f>O111*pricing!O26*2000</f>
        <v>1062715.3616917008</v>
      </c>
    </row>
    <row r="123" spans="2:15">
      <c r="C123" s="99" t="s">
        <v>129</v>
      </c>
      <c r="D123" s="100">
        <f>D112*pricing!D27*2000</f>
        <v>5031163.078506791</v>
      </c>
      <c r="E123" s="100">
        <f>E112*pricing!E27*2000</f>
        <v>3577877.4020593385</v>
      </c>
      <c r="F123" s="100">
        <f>F112*pricing!F27*2000</f>
        <v>4633818.9042448169</v>
      </c>
      <c r="G123" s="100">
        <f>G112*pricing!G27*2000</f>
        <v>5123907.6835423801</v>
      </c>
      <c r="H123" s="100">
        <f>H112*pricing!H27*2000</f>
        <v>4557000.9636269547</v>
      </c>
      <c r="I123" s="100">
        <f>I112*pricing!I27*2000</f>
        <v>3574338.2226768862</v>
      </c>
      <c r="J123" s="100">
        <f>J112*pricing!J27*2000</f>
        <v>2259083.382945301</v>
      </c>
      <c r="K123" s="100">
        <f>K112*pricing!K27*2000</f>
        <v>1939665.1489855289</v>
      </c>
      <c r="L123" s="100">
        <f>L112*pricing!L27*2000</f>
        <v>1778207.7411008116</v>
      </c>
      <c r="M123" s="100">
        <f>M112*pricing!M27*2000</f>
        <v>1702782.88913179</v>
      </c>
      <c r="N123" s="100">
        <f>N112*pricing!N27*2000</f>
        <v>1686793.7700636871</v>
      </c>
      <c r="O123" s="100">
        <f>O112*pricing!O27*2000</f>
        <v>1722924.776840399</v>
      </c>
    </row>
    <row r="124" spans="2:15">
      <c r="C124" s="99" t="s">
        <v>130</v>
      </c>
      <c r="D124" s="100">
        <f>D113*pricing!D28*2000</f>
        <v>3106252.1211664453</v>
      </c>
      <c r="E124" s="100">
        <f>E113*pricing!E28*2000</f>
        <v>3152520</v>
      </c>
      <c r="F124" s="100">
        <f>F113*pricing!F28*2000</f>
        <v>2772630</v>
      </c>
      <c r="G124" s="100">
        <f>G113*pricing!G28*2000</f>
        <v>3328290</v>
      </c>
      <c r="H124" s="100">
        <f>H113*pricing!H28*2000</f>
        <v>3299940</v>
      </c>
      <c r="I124" s="100">
        <f>I113*pricing!I28*2000</f>
        <v>2761290</v>
      </c>
      <c r="J124" s="100">
        <f>J113*pricing!J28*2000</f>
        <v>3061800</v>
      </c>
      <c r="K124" s="100">
        <f>K113*pricing!K28*2000</f>
        <v>3730860</v>
      </c>
      <c r="L124" s="100">
        <f>L113*pricing!L28*2000</f>
        <v>2636550</v>
      </c>
      <c r="M124" s="100">
        <f>M113*pricing!M28*2000</f>
        <v>3260250</v>
      </c>
      <c r="N124" s="100">
        <f>N113*pricing!N28*2000</f>
        <v>2806650</v>
      </c>
      <c r="O124" s="100">
        <f>O113*pricing!O28*2000</f>
        <v>3384990</v>
      </c>
    </row>
    <row r="125" spans="2:15">
      <c r="C125" s="99" t="s">
        <v>131</v>
      </c>
      <c r="D125" s="100">
        <f>D114*pricing!D29*2000</f>
        <v>1252655.3043320465</v>
      </c>
      <c r="E125" s="100">
        <f>E114*pricing!E29*2000</f>
        <v>1469082.6605778977</v>
      </c>
      <c r="F125" s="100">
        <f>F114*pricing!F29*2000</f>
        <v>1128045.6143723142</v>
      </c>
      <c r="G125" s="100">
        <f>G114*pricing!G29*2000</f>
        <v>1246096.899597324</v>
      </c>
      <c r="H125" s="100">
        <f>H114*pricing!H29*2000</f>
        <v>1265772.1138014921</v>
      </c>
      <c r="I125" s="100">
        <f>I114*pricing!I29*2000</f>
        <v>1665834.8026195804</v>
      </c>
      <c r="J125" s="100">
        <f>J114*pricing!J29*2000</f>
        <v>1423173.8274348383</v>
      </c>
      <c r="K125" s="100">
        <f>K114*pricing!K29*2000</f>
        <v>1574017.1363334619</v>
      </c>
      <c r="L125" s="100">
        <f>L114*pricing!L29*2000</f>
        <v>1646159.5884154122</v>
      </c>
      <c r="M125" s="100">
        <f>M114*pricing!M29*2000</f>
        <v>1259213.7090667696</v>
      </c>
      <c r="N125" s="100">
        <f>N114*pricing!N29*2000</f>
        <v>1587133.9458029075</v>
      </c>
      <c r="O125" s="100">
        <f>O114*pricing!O29*2000</f>
        <v>1272330.5185362152</v>
      </c>
    </row>
    <row r="126" spans="2:15">
      <c r="C126" s="99" t="s">
        <v>132</v>
      </c>
      <c r="D126" s="100">
        <f>D115*pricing!D30*2000</f>
        <v>3832500</v>
      </c>
      <c r="E126" s="100">
        <f>E115*pricing!E30*2000</f>
        <v>3685500</v>
      </c>
      <c r="F126" s="100">
        <f>F115*pricing!F30*2000</f>
        <v>3937500</v>
      </c>
      <c r="G126" s="100">
        <f>G115*pricing!G30*2000</f>
        <v>3433500</v>
      </c>
      <c r="H126" s="100">
        <f>H115*pricing!H30*2000</f>
        <v>3517500</v>
      </c>
      <c r="I126" s="100">
        <f>I115*pricing!I30*2000</f>
        <v>4063500</v>
      </c>
      <c r="J126" s="100">
        <f>J115*pricing!J30*2000</f>
        <v>3617250</v>
      </c>
      <c r="K126" s="100">
        <f>K115*pricing!K30*2000</f>
        <v>3895500</v>
      </c>
      <c r="L126" s="100">
        <f>L115*pricing!L30*2000</f>
        <v>3727500</v>
      </c>
      <c r="M126" s="100">
        <f>M115*pricing!M30*2000</f>
        <v>3496500</v>
      </c>
      <c r="N126" s="100">
        <f>N115*pricing!N30*2000</f>
        <v>3318000</v>
      </c>
      <c r="O126" s="100">
        <f>O115*pricing!O30*2000</f>
        <v>3895500</v>
      </c>
    </row>
    <row r="127" spans="2:15">
      <c r="C127" s="99" t="s">
        <v>278</v>
      </c>
      <c r="D127" s="100">
        <f t="shared" ref="D127:O127" si="1">SUM(D$120:D$126)</f>
        <v>29239660.504005283</v>
      </c>
      <c r="E127" s="100">
        <f t="shared" si="1"/>
        <v>29494094.218912836</v>
      </c>
      <c r="F127" s="100">
        <f t="shared" si="1"/>
        <v>27816075.981173974</v>
      </c>
      <c r="G127" s="100">
        <f t="shared" si="1"/>
        <v>30511024.067599282</v>
      </c>
      <c r="H127" s="100">
        <f t="shared" si="1"/>
        <v>31368082.293335777</v>
      </c>
      <c r="I127" s="100">
        <f t="shared" si="1"/>
        <v>25715834.143649649</v>
      </c>
      <c r="J127" s="100">
        <f t="shared" si="1"/>
        <v>16270819.21434734</v>
      </c>
      <c r="K127" s="100">
        <f t="shared" si="1"/>
        <v>16554232.977584535</v>
      </c>
      <c r="L127" s="100">
        <f t="shared" si="1"/>
        <v>14522168.629742319</v>
      </c>
      <c r="M127" s="100">
        <f t="shared" si="1"/>
        <v>14406414.192125672</v>
      </c>
      <c r="N127" s="100">
        <f t="shared" si="1"/>
        <v>14336102.410176925</v>
      </c>
      <c r="O127" s="100">
        <f t="shared" si="1"/>
        <v>15529992.591605695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493092</v>
      </c>
      <c r="E131" s="106">
        <f>SUM(M$6:M$19)+SUM(O$6:O$19)+SUM(Q$6:Q$19)+SUM(S$6:S$19)</f>
        <v>525083.88294164417</v>
      </c>
      <c r="F131" s="106">
        <f>SUM(U$6:U$19)+SUM(W$6:W$19)+SUM(Y$6:Y$19)+SUM(AA$6:AA$19)</f>
        <v>542026.87269394437</v>
      </c>
      <c r="G131" s="106">
        <f>SUM(AC$6:AC$19)+SUM(AE$6:AE$19)+SUM(AG$6:AG$19)+SUM(AI$6:AI$19)</f>
        <v>603764.04280711722</v>
      </c>
      <c r="H131" s="106">
        <f>SUM(AK$6:AK$19)+SUM(AM$6:AM$19)+SUM(AO$6:AO$19)+SUM(AQ$6:AQ$19)</f>
        <v>605666.56583226682</v>
      </c>
      <c r="I131" s="106">
        <f>SUM(AS$6:AS$19)+SUM(AU$6:AU$19)+SUM(AW$6:AW$19)+SUM(AY$6:AY$19)</f>
        <v>453831.60668178787</v>
      </c>
      <c r="J131" s="106">
        <f>SUM(BA$6:BA$19)+SUM(BC$6:BC$19)+SUM(BE$6:BE$19)+SUM(BG$6:BG$19)</f>
        <v>211740.74782844426</v>
      </c>
      <c r="K131" s="106">
        <f>SUM(BI$6:BI$19)+SUM(BK$6:BK$19)+SUM(BM$6:BM$19)+SUM(BO$6:BO$19)</f>
        <v>172432.38575971639</v>
      </c>
      <c r="L131" s="106">
        <f>SUM(BQ$6:BQ$19)+SUM(BS$6:BS$19)+SUM(BU$6:BU$19)+SUM(BW$6:BW$19)</f>
        <v>124736.4838097881</v>
      </c>
      <c r="M131" s="106">
        <f>SUM(BY$6:BY$19)+SUM(CA$6:CA$19)+SUM(CC$6:CC$19)+SUM(CE$6:CE$19)</f>
        <v>113202.03501236878</v>
      </c>
      <c r="N131" s="106">
        <f>SUM(CG$6:CG$19)+SUM(CI$6:CI$19)+SUM(CK$6:CK$19)+SUM(CM$6:CM$19)</f>
        <v>130155.42435647984</v>
      </c>
      <c r="O131" s="106">
        <f>SUM(CO$6:CO$19)+SUM(CQ$6:CQ$19)+SUM(CS$6:CS$19)+SUM(CU$6:CU$19)</f>
        <v>186819.13372796593</v>
      </c>
    </row>
    <row r="132" spans="2:15">
      <c r="C132" s="105" t="s">
        <v>127</v>
      </c>
      <c r="D132" s="106">
        <f>SUM(E$20:E$36)+SUM(G$20:G$36)+SUM(I$20:I$36)+SUM(K$20:K$36)</f>
        <v>735362.4</v>
      </c>
      <c r="E132" s="106">
        <f>SUM(M$20:M$36)+SUM(O$20:O$36)+SUM(Q$20:Q$36)+SUM(S$20:S$36)</f>
        <v>833441.73062519229</v>
      </c>
      <c r="F132" s="106">
        <f>SUM(U$20:U$36)+SUM(W$20:W$36)+SUM(Y$20:Y$36)+SUM(AA$20:AA$36)</f>
        <v>568156.84198637004</v>
      </c>
      <c r="G132" s="106">
        <f>SUM(AC$20:AC$36)+SUM(AE$20:AE$36)+SUM(AG$20:AG$36)+SUM(AI$20:AI$36)</f>
        <v>731700.84841150674</v>
      </c>
      <c r="H132" s="106">
        <f>SUM(AK$20:AK$36)+SUM(AM$20:AM$36)+SUM(AO$20:AO$36)+SUM(AQ$20:AQ$36)</f>
        <v>841039.85615482321</v>
      </c>
      <c r="I132" s="106">
        <f>SUM(AS$20:AS$36)+SUM(AU$20:AU$36)+SUM(AW$20:AW$36)+SUM(AY$20:AY$36)</f>
        <v>609900.17232737574</v>
      </c>
      <c r="J132" s="106">
        <f>SUM(BA$20:BA$36)+SUM(BC$20:BC$36)+SUM(BE$20:BE$36)+SUM(BG$20:BG$36)</f>
        <v>230601.90412845288</v>
      </c>
      <c r="K132" s="106">
        <f>SUM(BI$20:BI$36)+SUM(BK$20:BK$36)+SUM(BM$20:BM$36)+SUM(BO$20:BO$36)</f>
        <v>246229.55225364887</v>
      </c>
      <c r="L132" s="106">
        <f>SUM(BQ$20:BQ$36)+SUM(BS$20:BS$36)+SUM(BU$20:BU$36)+SUM(BW$20:BW$36)</f>
        <v>220575.14287928754</v>
      </c>
      <c r="M132" s="106">
        <f>SUM(BY$20:BY$36)+SUM(CA$20:CA$36)+SUM(CC$20:CC$36)+SUM(CE$20:CE$36)</f>
        <v>242015.28530487625</v>
      </c>
      <c r="N132" s="106">
        <f>SUM(CG$20:CG$36)+SUM(CI$20:CI$36)+SUM(CK$20:CK$36)+SUM(CM$20:CM$36)</f>
        <v>259454.04445388418</v>
      </c>
      <c r="O132" s="106">
        <f>SUM(CO$20:CO$36)+SUM(CQ$20:CQ$36)+SUM(CS$20:CS$36)+SUM(CU$20:CU$36)</f>
        <v>212417.38347802099</v>
      </c>
    </row>
    <row r="133" spans="2:15">
      <c r="C133" s="105" t="s">
        <v>128</v>
      </c>
      <c r="D133" s="106">
        <f>SUM(E$37:E$48)+SUM(G$37:G$48)+SUM(I$37:I$48)+SUM(K$37:K$48)</f>
        <v>571749.6</v>
      </c>
      <c r="E133" s="106">
        <f>SUM(M$37:M$48)+SUM(O$37:O$48)+SUM(Q$37:Q$48)+SUM(S$37:S$48)</f>
        <v>607109.93366199743</v>
      </c>
      <c r="F133" s="106">
        <f>SUM(U$37:U$48)+SUM(W$37:W$48)+SUM(Y$37:Y$48)+SUM(AA$37:AA$48)</f>
        <v>718748.71714062849</v>
      </c>
      <c r="G133" s="106">
        <f>SUM(AC$37:AC$48)+SUM(AE$37:AE$48)+SUM(AG$37:AG$48)+SUM(AI$37:AI$48)</f>
        <v>640839.0669022639</v>
      </c>
      <c r="H133" s="106">
        <f>SUM(AK$37:AK$48)+SUM(AM$37:AM$48)+SUM(AO$37:AO$48)+SUM(AQ$37:AQ$48)</f>
        <v>652244.85365108412</v>
      </c>
      <c r="I133" s="106">
        <f>SUM(AS$37:AS$48)+SUM(AU$37:AU$48)+SUM(AW$37:AW$48)+SUM(AY$37:AY$48)</f>
        <v>466908.54194131738</v>
      </c>
      <c r="J133" s="106">
        <f>SUM(BA$37:BA$48)+SUM(BC$37:BC$48)+SUM(BE$37:BE$48)+SUM(BG$37:BG$48)</f>
        <v>244826.14872431013</v>
      </c>
      <c r="K133" s="106">
        <f>SUM(BI$37:BI$48)+SUM(BK$37:BK$48)+SUM(BM$37:BM$48)+SUM(BO$37:BO$48)</f>
        <v>189491.51992590874</v>
      </c>
      <c r="L133" s="106">
        <f>SUM(BQ$37:BQ$48)+SUM(BS$37:BS$48)+SUM(BU$37:BU$48)+SUM(BW$37:BW$48)</f>
        <v>198235.55761351361</v>
      </c>
      <c r="M133" s="106">
        <f>SUM(BY$37:BY$48)+SUM(CA$37:CA$48)+SUM(CC$37:CC$48)+SUM(CE$37:CE$48)</f>
        <v>168340.06544735975</v>
      </c>
      <c r="N133" s="106">
        <f>SUM(CG$37:CG$48)+SUM(CI$37:CI$48)+SUM(CK$37:CK$48)+SUM(CM$37:CM$48)</f>
        <v>151014.20042651336</v>
      </c>
      <c r="O133" s="106">
        <f>SUM(CO$37:CO$48)+SUM(CQ$37:CQ$48)+SUM(CS$37:CS$48)+SUM(CU$37:CU$48)</f>
        <v>201491.17991862143</v>
      </c>
    </row>
    <row r="134" spans="2:15">
      <c r="C134" s="105" t="s">
        <v>129</v>
      </c>
      <c r="D134" s="106">
        <f>SUM(E$49:E$70)+SUM(G$49:G$70)+SUM(I$49:I$70)+SUM(K$49:K$70)</f>
        <v>754219.63737264555</v>
      </c>
      <c r="E134" s="106">
        <f>SUM(M$49:M$70)+SUM(O$49:O$70)+SUM(Q$49:Q$70)+SUM(S$49:S$70)</f>
        <v>536406.68475274253</v>
      </c>
      <c r="F134" s="106">
        <f>SUM(U$49:U$70)+SUM(W$49:W$70)+SUM(Y$49:Y$70)+SUM(AA$49:AA$70)</f>
        <v>693630.25850196136</v>
      </c>
      <c r="G134" s="106">
        <f>SUM(AC$49:AC$70)+SUM(AE$49:AE$70)+SUM(AG$49:AG$70)+SUM(AI$49:AI$70)</f>
        <v>767292.97523089591</v>
      </c>
      <c r="H134" s="106">
        <f>SUM(AK$49:AK$70)+SUM(AM$49:AM$70)+SUM(AO$49:AO$70)+SUM(AQ$49:AQ$70)</f>
        <v>676508.81475366664</v>
      </c>
      <c r="I134" s="106">
        <f>SUM(AS$49:AS$70)+SUM(AU$49:AU$70)+SUM(AW$49:AW$70)+SUM(AY$49:AY$70)</f>
        <v>536717.60548875271</v>
      </c>
      <c r="J134" s="106">
        <f>SUM(BA$49:BA$70)+SUM(BC$49:BC$70)+SUM(BE$49:BE$70)+SUM(BG$49:BG$70)</f>
        <v>358326.39795674849</v>
      </c>
      <c r="K134" s="106">
        <f>SUM(BI$49:BI$70)+SUM(BK$49:BK$70)+SUM(BM$49:BM$70)+SUM(BO$49:BO$70)</f>
        <v>311461.68325506808</v>
      </c>
      <c r="L134" s="106">
        <f>SUM(BQ$49:BQ$70)+SUM(BS$49:BS$70)+SUM(BU$49:BU$70)+SUM(BW$49:BW$70)</f>
        <v>290658.5175738344</v>
      </c>
      <c r="M134" s="106">
        <f>SUM(BY$49:BY$70)+SUM(CA$49:CA$70)+SUM(CC$49:CC$70)+SUM(CE$49:CE$70)</f>
        <v>279131.73766910133</v>
      </c>
      <c r="N134" s="106">
        <f>SUM(CG$49:CG$70)+SUM(CI$49:CI$70)+SUM(CK$49:CK$70)+SUM(CM$49:CM$70)</f>
        <v>273970.13565960189</v>
      </c>
      <c r="O134" s="106">
        <f>SUM(CO$49:CO$70)+SUM(CQ$49:CQ$70)+SUM(CS$49:CS$70)+SUM(CU$49:CU$70)</f>
        <v>277144.83467316779</v>
      </c>
    </row>
    <row r="135" spans="2:15">
      <c r="C135" s="105" t="s">
        <v>130</v>
      </c>
      <c r="D135" s="106">
        <f>SUM(E$71:E$86)+SUM(G$71:G$86)+SUM(I$71:I$86)+SUM(K$71:K$86)</f>
        <v>305516.64734782866</v>
      </c>
      <c r="E135" s="106">
        <f>SUM(M$71:M$86)+SUM(O$71:O$86)+SUM(Q$71:Q$86)+SUM(S$71:S$86)</f>
        <v>311254.79999999993</v>
      </c>
      <c r="F135" s="106">
        <f>SUM(U$71:U$86)+SUM(W$71:W$86)+SUM(Y$71:Y$86)+SUM(AA$71:AA$86)</f>
        <v>272019.60000000003</v>
      </c>
      <c r="G135" s="106">
        <f>SUM(AC$71:AC$86)+SUM(AE$71:AE$86)+SUM(AG$71:AG$86)+SUM(AI$71:AI$86)</f>
        <v>326944.8</v>
      </c>
      <c r="H135" s="106">
        <f>SUM(AK$71:AK$86)+SUM(AM$71:AM$86)+SUM(AO$71:AO$86)+SUM(AQ$71:AQ$86)</f>
        <v>325104</v>
      </c>
      <c r="I135" s="106">
        <f>SUM(AS$71:AS$86)+SUM(AU$71:AU$86)+SUM(AW$71:AW$86)+SUM(AY$71:AY$86)</f>
        <v>271809.60000000003</v>
      </c>
      <c r="J135" s="106">
        <f>SUM(BA$71:BA$86)+SUM(BC$71:BC$86)+SUM(BE$71:BE$86)+SUM(BG$71:BG$86)</f>
        <v>302722.79999999993</v>
      </c>
      <c r="K135" s="106">
        <f>SUM(BI$71:BI$86)+SUM(BK$71:BK$86)+SUM(BM$71:BM$86)+SUM(BO$71:BO$86)</f>
        <v>368992.8</v>
      </c>
      <c r="L135" s="106">
        <f>SUM(BQ$71:BQ$86)+SUM(BS$71:BS$86)+SUM(BU$71:BU$86)+SUM(BW$71:BW$86)</f>
        <v>259420.79999999999</v>
      </c>
      <c r="M135" s="106">
        <f>SUM(BY$71:BY$86)+SUM(CA$71:CA$86)+SUM(CC$71:CC$86)+SUM(CE$71:CE$86)</f>
        <v>321298.8</v>
      </c>
      <c r="N135" s="106">
        <f>SUM(CG$71:CG$86)+SUM(CI$71:CI$86)+SUM(CK$71:CK$86)+SUM(CM$71:CM$86)</f>
        <v>277629.59999999998</v>
      </c>
      <c r="O135" s="106">
        <f>SUM(CO$71:CO$86)+SUM(CQ$71:CQ$86)+SUM(CS$71:CS$86)+SUM(CU$71:CU$86)</f>
        <v>332970</v>
      </c>
    </row>
    <row r="136" spans="2:15">
      <c r="C136" s="105" t="s">
        <v>131</v>
      </c>
      <c r="D136" s="106">
        <f>SUM(E$87:E$94)+SUM(G$87:G$94)+SUM(I$87:I$94)+SUM(K$87:K$94)</f>
        <v>387740.39999999997</v>
      </c>
      <c r="E136" s="106">
        <f>SUM(M$87:M$94)+SUM(O$87:O$94)+SUM(Q$87:Q$94)+SUM(S$87:S$94)</f>
        <v>455410.79999999993</v>
      </c>
      <c r="F136" s="106">
        <f>SUM(U$87:U$94)+SUM(W$87:W$94)+SUM(Y$87:Y$94)+SUM(AA$87:AA$94)</f>
        <v>350565.6</v>
      </c>
      <c r="G136" s="106">
        <f>SUM(AC$87:AC$94)+SUM(AE$87:AE$94)+SUM(AG$87:AG$94)+SUM(AI$87:AI$94)</f>
        <v>386281.19999999995</v>
      </c>
      <c r="H136" s="106">
        <f>SUM(AK$87:AK$94)+SUM(AM$87:AM$94)+SUM(AO$87:AO$94)+SUM(AQ$87:AQ$94)</f>
        <v>392330.4</v>
      </c>
      <c r="I136" s="106">
        <f>SUM(AS$87:AS$94)+SUM(AU$87:AU$94)+SUM(AW$87:AW$94)+SUM(AY$87:AY$94)</f>
        <v>515912.39999999991</v>
      </c>
      <c r="J136" s="106">
        <f>SUM(BA$87:BA$94)+SUM(BC$87:BC$94)+SUM(BE$87:BE$94)+SUM(BG$87:BG$94)</f>
        <v>442789.19999999995</v>
      </c>
      <c r="K136" s="106">
        <f>SUM(BI$87:BI$94)+SUM(BK$87:BK$94)+SUM(BM$87:BM$94)+SUM(BO$87:BO$94)</f>
        <v>488305.1999999999</v>
      </c>
      <c r="L136" s="106">
        <f>SUM(BQ$87:BQ$94)+SUM(BS$87:BS$94)+SUM(BU$87:BU$94)+SUM(BW$87:BW$94)</f>
        <v>510091.19999999995</v>
      </c>
      <c r="M136" s="106">
        <f>SUM(BY$87:BY$94)+SUM(CA$87:CA$94)+SUM(CC$87:CC$94)+SUM(CE$87:CE$94)</f>
        <v>391274.4</v>
      </c>
      <c r="N136" s="106">
        <f>SUM(CG$87:CG$94)+SUM(CI$87:CI$94)+SUM(CK$87:CK$94)+SUM(CM$87:CM$94)</f>
        <v>492022.8</v>
      </c>
      <c r="O136" s="106">
        <f>SUM(CO$87:CO$94)+SUM(CQ$87:CQ$94)+SUM(CS$87:CS$94)+SUM(CU$87:CU$94)</f>
        <v>394503.6</v>
      </c>
    </row>
    <row r="137" spans="2:15">
      <c r="C137" s="105" t="s">
        <v>132</v>
      </c>
      <c r="D137" s="106">
        <f>SUM(E$95:E$105)+SUM(G$95:G$105)+SUM(I$95:I$105)+SUM(K$95:K$105)</f>
        <v>1392723.6</v>
      </c>
      <c r="E137" s="106">
        <f>SUM(M$95:M$105)+SUM(O$95:O$105)+SUM(Q$95:Q$105)+SUM(S$95:S$105)</f>
        <v>1360671.5999999999</v>
      </c>
      <c r="F137" s="106">
        <f>SUM(U$95:U$105)+SUM(W$95:W$105)+SUM(Y$95:Y$105)+SUM(AA$95:AA$105)</f>
        <v>1430258.4</v>
      </c>
      <c r="G137" s="106">
        <f>SUM(AC$95:AC$105)+SUM(AE$95:AE$105)+SUM(AG$95:AG$105)+SUM(AI$95:AI$105)</f>
        <v>1243980</v>
      </c>
      <c r="H137" s="106">
        <f>SUM(AK$95:AK$105)+SUM(AM$95:AM$105)+SUM(AO$95:AO$105)+SUM(AQ$95:AQ$105)</f>
        <v>1276113.5999999999</v>
      </c>
      <c r="I137" s="106">
        <f>SUM(AS$95:AS$105)+SUM(AU$95:AU$105)+SUM(AW$95:AW$105)+SUM(AY$95:AY$105)</f>
        <v>1471058.4</v>
      </c>
      <c r="J137" s="106">
        <f>SUM(BA$95:BA$105)+SUM(BC$95:BC$105)+SUM(BE$95:BE$105)+SUM(BG$95:BG$105)</f>
        <v>1317301.2</v>
      </c>
      <c r="K137" s="106">
        <f>SUM(BI$95:BI$105)+SUM(BK$95:BK$105)+SUM(BM$95:BM$105)+SUM(BO$95:BO$105)</f>
        <v>1413628.7999999998</v>
      </c>
      <c r="L137" s="106">
        <f>SUM(BQ$95:BQ$105)+SUM(BS$95:BS$105)+SUM(BU$95:BU$105)+SUM(BW$95:BW$105)</f>
        <v>1363166.4</v>
      </c>
      <c r="M137" s="106">
        <f>SUM(BY$95:BY$105)+SUM(CA$95:CA$105)+SUM(CC$95:CC$105)+SUM(CE$95:CE$105)</f>
        <v>1272794.3999999999</v>
      </c>
      <c r="N137" s="106">
        <f>SUM(CG$95:CG$105)+SUM(CI$95:CI$105)+SUM(CK$95:CK$105)+SUM(CM$95:CM$105)</f>
        <v>1205301.6000000001</v>
      </c>
      <c r="O137" s="106">
        <f>SUM(CO$95:CO$105)+SUM(CQ$95:CQ$105)+SUM(CS$95:CS$105)+SUM(CU$95:CU$105)</f>
        <v>1407872.4</v>
      </c>
    </row>
    <row r="138" spans="2:15">
      <c r="C138" s="105" t="s">
        <v>278</v>
      </c>
      <c r="D138" s="100">
        <f t="shared" ref="D138:O138" si="2">SUM(D$131:D$137)</f>
        <v>4640404.2847204749</v>
      </c>
      <c r="E138" s="100">
        <f t="shared" si="2"/>
        <v>4629379.4319815757</v>
      </c>
      <c r="F138" s="100">
        <f t="shared" si="2"/>
        <v>4575406.2903229045</v>
      </c>
      <c r="G138" s="100">
        <f t="shared" si="2"/>
        <v>4700802.933351784</v>
      </c>
      <c r="H138" s="100">
        <f t="shared" si="2"/>
        <v>4769008.0903918408</v>
      </c>
      <c r="I138" s="100">
        <f t="shared" si="2"/>
        <v>4326138.3264392335</v>
      </c>
      <c r="J138" s="100">
        <f t="shared" si="2"/>
        <v>3108308.3986379555</v>
      </c>
      <c r="K138" s="100">
        <f t="shared" si="2"/>
        <v>3190541.941194342</v>
      </c>
      <c r="L138" s="100">
        <f t="shared" si="2"/>
        <v>2966884.1018764237</v>
      </c>
      <c r="M138" s="100">
        <f t="shared" si="2"/>
        <v>2788056.723433706</v>
      </c>
      <c r="N138" s="100">
        <f t="shared" si="2"/>
        <v>2789547.8048964795</v>
      </c>
      <c r="O138" s="100">
        <f t="shared" si="2"/>
        <v>3013218.531797776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1" spans="1:99">
      <c r="A1" s="101"/>
    </row>
    <row r="2" spans="1:99">
      <c r="B2" s="102" t="s">
        <v>272</v>
      </c>
    </row>
    <row r="3" spans="1:99">
      <c r="B3" s="103" t="s">
        <v>273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11</v>
      </c>
      <c r="E6" s="100">
        <v>6362.4</v>
      </c>
      <c r="F6" s="100">
        <v>7</v>
      </c>
      <c r="G6" s="100">
        <v>4048.7999999999997</v>
      </c>
      <c r="H6" s="100">
        <v>8</v>
      </c>
      <c r="I6" s="100">
        <v>4627.2</v>
      </c>
      <c r="J6" s="100">
        <v>11</v>
      </c>
      <c r="K6" s="100">
        <v>6362.4</v>
      </c>
      <c r="L6" s="100">
        <v>10</v>
      </c>
      <c r="M6" s="100">
        <v>5784</v>
      </c>
      <c r="N6" s="100">
        <v>6.2643113172381515</v>
      </c>
      <c r="O6" s="100">
        <v>3623.2776658905468</v>
      </c>
      <c r="P6" s="100">
        <v>7.2094246423654047</v>
      </c>
      <c r="Q6" s="100">
        <v>4169.9312131441502</v>
      </c>
      <c r="R6" s="100">
        <v>10</v>
      </c>
      <c r="S6" s="100">
        <v>5784</v>
      </c>
      <c r="T6" s="100">
        <v>6.1591243675694392</v>
      </c>
      <c r="U6" s="100">
        <v>3562.4375342021635</v>
      </c>
      <c r="V6" s="100">
        <v>11.210186040277321</v>
      </c>
      <c r="W6" s="100">
        <v>6483.9716056964025</v>
      </c>
      <c r="X6" s="100">
        <v>11.200993295809198</v>
      </c>
      <c r="Y6" s="100">
        <v>6478.6545222960394</v>
      </c>
      <c r="Z6" s="100">
        <v>8.1371426830937637</v>
      </c>
      <c r="AA6" s="100">
        <v>4706.5233279014328</v>
      </c>
      <c r="AB6" s="100">
        <v>12.299998757984142</v>
      </c>
      <c r="AC6" s="100">
        <v>7114.3192816180272</v>
      </c>
      <c r="AD6" s="100">
        <v>7</v>
      </c>
      <c r="AE6" s="100">
        <v>4048.7999999999997</v>
      </c>
      <c r="AF6" s="100">
        <v>13.181274775163885</v>
      </c>
      <c r="AG6" s="100">
        <v>7624.0493299547907</v>
      </c>
      <c r="AH6" s="100">
        <v>10.243545117954906</v>
      </c>
      <c r="AI6" s="100">
        <v>5924.8664962251169</v>
      </c>
      <c r="AJ6" s="100">
        <v>13.382858066784859</v>
      </c>
      <c r="AK6" s="100">
        <v>7740.6451058283619</v>
      </c>
      <c r="AL6" s="100">
        <v>10</v>
      </c>
      <c r="AM6" s="100">
        <v>5784</v>
      </c>
      <c r="AN6" s="100">
        <v>10.170387148133328</v>
      </c>
      <c r="AO6" s="100">
        <v>5882.5519264803161</v>
      </c>
      <c r="AP6" s="100">
        <v>10</v>
      </c>
      <c r="AQ6" s="100">
        <v>5784</v>
      </c>
      <c r="AR6" s="100">
        <v>6.2370209035537005</v>
      </c>
      <c r="AS6" s="100">
        <v>3607.4928906154601</v>
      </c>
      <c r="AT6" s="100">
        <v>13</v>
      </c>
      <c r="AU6" s="100">
        <v>7519.2</v>
      </c>
      <c r="AV6" s="100">
        <v>7.3432799902555681</v>
      </c>
      <c r="AW6" s="100">
        <v>4247.3531463638201</v>
      </c>
      <c r="AX6" s="100">
        <v>11</v>
      </c>
      <c r="AY6" s="100">
        <v>6362.4</v>
      </c>
      <c r="AZ6" s="100">
        <v>10.170793015617109</v>
      </c>
      <c r="BA6" s="100">
        <v>5882.7866802329354</v>
      </c>
      <c r="BB6" s="100">
        <v>7.2294912319096385</v>
      </c>
      <c r="BC6" s="100">
        <v>4181.5377285365348</v>
      </c>
      <c r="BD6" s="100">
        <v>8.2128699270625258</v>
      </c>
      <c r="BE6" s="100">
        <v>4750.3239658129651</v>
      </c>
      <c r="BF6" s="100">
        <v>8.213043968989167</v>
      </c>
      <c r="BG6" s="100">
        <v>4750.4246316633344</v>
      </c>
      <c r="BH6" s="100">
        <v>12.278219769058367</v>
      </c>
      <c r="BI6" s="100">
        <v>7101.7223144233594</v>
      </c>
      <c r="BJ6" s="100">
        <v>7</v>
      </c>
      <c r="BK6" s="100">
        <v>4048.7999999999997</v>
      </c>
      <c r="BL6" s="100">
        <v>12.287438070964351</v>
      </c>
      <c r="BM6" s="100">
        <v>7107.0541802457801</v>
      </c>
      <c r="BN6" s="100">
        <v>11</v>
      </c>
      <c r="BO6" s="100">
        <v>6362.4</v>
      </c>
      <c r="BP6" s="100">
        <v>9.2231160022620102</v>
      </c>
      <c r="BQ6" s="100">
        <v>5334.6502957083467</v>
      </c>
      <c r="BR6" s="100">
        <v>7</v>
      </c>
      <c r="BS6" s="100">
        <v>4048.7999999999997</v>
      </c>
      <c r="BT6" s="100">
        <v>13.03195459638191</v>
      </c>
      <c r="BU6" s="100">
        <v>7537.6825385472966</v>
      </c>
      <c r="BV6" s="100">
        <v>13</v>
      </c>
      <c r="BW6" s="100">
        <v>7519.2</v>
      </c>
      <c r="BX6" s="100">
        <v>11.646718441940918</v>
      </c>
      <c r="BY6" s="100">
        <v>6736.4619468186265</v>
      </c>
      <c r="BZ6" s="100">
        <v>9</v>
      </c>
      <c r="CA6" s="100">
        <v>5205.5999999999995</v>
      </c>
      <c r="CB6" s="100">
        <v>10.099865887926891</v>
      </c>
      <c r="CC6" s="100">
        <v>5841.7624295769128</v>
      </c>
      <c r="CD6" s="100">
        <v>8</v>
      </c>
      <c r="CE6" s="100">
        <v>4627.2</v>
      </c>
      <c r="CF6" s="100">
        <v>8.3499946378845156</v>
      </c>
      <c r="CG6" s="100">
        <v>4829.6368985524032</v>
      </c>
      <c r="CH6" s="100">
        <v>9</v>
      </c>
      <c r="CI6" s="100">
        <v>5205.5999999999995</v>
      </c>
      <c r="CJ6" s="100">
        <v>12.686564393777608</v>
      </c>
      <c r="CK6" s="100">
        <v>7337.9088453609684</v>
      </c>
      <c r="CL6" s="100">
        <v>13</v>
      </c>
      <c r="CM6" s="100">
        <v>7519.2</v>
      </c>
      <c r="CN6" s="100">
        <v>8.2853557977405146</v>
      </c>
      <c r="CO6" s="100">
        <v>4792.2497934131134</v>
      </c>
      <c r="CP6" s="100">
        <v>10.204597993493765</v>
      </c>
      <c r="CQ6" s="100">
        <v>5902.3394794367932</v>
      </c>
      <c r="CR6" s="100">
        <v>14</v>
      </c>
      <c r="CS6" s="100">
        <v>8097.5999999999995</v>
      </c>
      <c r="CT6" s="100">
        <v>10.552163585061564</v>
      </c>
      <c r="CU6" s="100">
        <v>6103.3714175996083</v>
      </c>
    </row>
    <row r="7" spans="1:99">
      <c r="C7" s="99" t="s">
        <v>173</v>
      </c>
      <c r="D7" s="100">
        <v>12</v>
      </c>
      <c r="E7" s="100">
        <v>9460.7999999999993</v>
      </c>
      <c r="F7" s="100">
        <v>6</v>
      </c>
      <c r="G7" s="100">
        <v>4730.3999999999996</v>
      </c>
      <c r="H7" s="100">
        <v>7</v>
      </c>
      <c r="I7" s="100">
        <v>5518.8</v>
      </c>
      <c r="J7" s="100">
        <v>11</v>
      </c>
      <c r="K7" s="100">
        <v>8672.4</v>
      </c>
      <c r="L7" s="100">
        <v>10</v>
      </c>
      <c r="M7" s="100">
        <v>7884</v>
      </c>
      <c r="N7" s="100">
        <v>6.3020700768436022</v>
      </c>
      <c r="O7" s="100">
        <v>4968.5520485834959</v>
      </c>
      <c r="P7" s="100">
        <v>8.2443287494263053</v>
      </c>
      <c r="Q7" s="100">
        <v>6499.8287860476985</v>
      </c>
      <c r="R7" s="100">
        <v>9</v>
      </c>
      <c r="S7" s="100">
        <v>7095.5999999999995</v>
      </c>
      <c r="T7" s="100">
        <v>6.1591243675694392</v>
      </c>
      <c r="U7" s="100">
        <v>4855.8536513917461</v>
      </c>
      <c r="V7" s="100">
        <v>12.210186040277321</v>
      </c>
      <c r="W7" s="100">
        <v>9626.5106741546406</v>
      </c>
      <c r="X7" s="100">
        <v>11.172279967836456</v>
      </c>
      <c r="Y7" s="100">
        <v>8808.2255266422617</v>
      </c>
      <c r="Z7" s="100">
        <v>8.1371426830937637</v>
      </c>
      <c r="AA7" s="100">
        <v>6415.3232913511229</v>
      </c>
      <c r="AB7" s="100">
        <v>12.349998550981498</v>
      </c>
      <c r="AC7" s="100">
        <v>9736.738857593813</v>
      </c>
      <c r="AD7" s="100">
        <v>8</v>
      </c>
      <c r="AE7" s="100">
        <v>6307.2</v>
      </c>
      <c r="AF7" s="100">
        <v>12.211487237691198</v>
      </c>
      <c r="AG7" s="100">
        <v>9627.5365381957399</v>
      </c>
      <c r="AH7" s="100">
        <v>10.273988257699269</v>
      </c>
      <c r="AI7" s="100">
        <v>8100.0123423701034</v>
      </c>
      <c r="AJ7" s="100">
        <v>11.382858066784859</v>
      </c>
      <c r="AK7" s="100">
        <v>8974.2452998531826</v>
      </c>
      <c r="AL7" s="100">
        <v>10</v>
      </c>
      <c r="AM7" s="100">
        <v>7884</v>
      </c>
      <c r="AN7" s="100">
        <v>9.1703871481333277</v>
      </c>
      <c r="AO7" s="100">
        <v>7229.9332275883153</v>
      </c>
      <c r="AP7" s="100">
        <v>10</v>
      </c>
      <c r="AQ7" s="100">
        <v>7884</v>
      </c>
      <c r="AR7" s="100">
        <v>7.2370209035537005</v>
      </c>
      <c r="AS7" s="100">
        <v>5705.6672803617375</v>
      </c>
      <c r="AT7" s="100">
        <v>12</v>
      </c>
      <c r="AU7" s="100">
        <v>9460.7999999999993</v>
      </c>
      <c r="AV7" s="100">
        <v>7.3923199888635063</v>
      </c>
      <c r="AW7" s="100">
        <v>5828.1050792199885</v>
      </c>
      <c r="AX7" s="100">
        <v>11</v>
      </c>
      <c r="AY7" s="100">
        <v>8672.4</v>
      </c>
      <c r="AZ7" s="100">
        <v>9.2049516187405303</v>
      </c>
      <c r="BA7" s="100">
        <v>7257.1838562150342</v>
      </c>
      <c r="BB7" s="100">
        <v>7.1967067702082614</v>
      </c>
      <c r="BC7" s="100">
        <v>5673.8836176321929</v>
      </c>
      <c r="BD7" s="100">
        <v>8.2128699270625258</v>
      </c>
      <c r="BE7" s="100">
        <v>6475.0266504960955</v>
      </c>
      <c r="BF7" s="100">
        <v>7.2396744651128122</v>
      </c>
      <c r="BG7" s="100">
        <v>5707.7593482949405</v>
      </c>
      <c r="BH7" s="100">
        <v>11.23184980754864</v>
      </c>
      <c r="BI7" s="100">
        <v>8855.1903882713468</v>
      </c>
      <c r="BJ7" s="100">
        <v>7</v>
      </c>
      <c r="BK7" s="100">
        <v>5518.8</v>
      </c>
      <c r="BL7" s="100">
        <v>13.287438070964351</v>
      </c>
      <c r="BM7" s="100">
        <v>10475.816175148293</v>
      </c>
      <c r="BN7" s="100">
        <v>11</v>
      </c>
      <c r="BO7" s="100">
        <v>8672.4</v>
      </c>
      <c r="BP7" s="100">
        <v>10.22311600226201</v>
      </c>
      <c r="BQ7" s="100">
        <v>8059.9046561833684</v>
      </c>
      <c r="BR7" s="100">
        <v>6</v>
      </c>
      <c r="BS7" s="100">
        <v>4730.3999999999996</v>
      </c>
      <c r="BT7" s="100">
        <v>12.989638574536684</v>
      </c>
      <c r="BU7" s="100">
        <v>10241.031052164721</v>
      </c>
      <c r="BV7" s="100">
        <v>11</v>
      </c>
      <c r="BW7" s="100">
        <v>8672.4</v>
      </c>
      <c r="BX7" s="100">
        <v>11.646718441940918</v>
      </c>
      <c r="BY7" s="100">
        <v>9182.2728196262196</v>
      </c>
      <c r="BZ7" s="100">
        <v>11</v>
      </c>
      <c r="CA7" s="100">
        <v>8672.4</v>
      </c>
      <c r="CB7" s="100">
        <v>10.099865887926891</v>
      </c>
      <c r="CC7" s="100">
        <v>7962.7342660415607</v>
      </c>
      <c r="CD7" s="100">
        <v>8</v>
      </c>
      <c r="CE7" s="100">
        <v>6307.2</v>
      </c>
      <c r="CF7" s="100">
        <v>8.3499946378845156</v>
      </c>
      <c r="CG7" s="100">
        <v>6583.1357725081516</v>
      </c>
      <c r="CH7" s="100">
        <v>8</v>
      </c>
      <c r="CI7" s="100">
        <v>6307.2</v>
      </c>
      <c r="CJ7" s="100">
        <v>12.378201008112933</v>
      </c>
      <c r="CK7" s="100">
        <v>9758.9736747962361</v>
      </c>
      <c r="CL7" s="100">
        <v>13</v>
      </c>
      <c r="CM7" s="100">
        <v>10249.199999999999</v>
      </c>
      <c r="CN7" s="100">
        <v>7.2853557977405146</v>
      </c>
      <c r="CO7" s="100">
        <v>5743.7745109386215</v>
      </c>
      <c r="CP7" s="100">
        <v>8.2338262782785883</v>
      </c>
      <c r="CQ7" s="100">
        <v>6491.5486377948391</v>
      </c>
      <c r="CR7" s="100">
        <v>14</v>
      </c>
      <c r="CS7" s="100">
        <v>11037.6</v>
      </c>
      <c r="CT7" s="100">
        <v>11.526550408986411</v>
      </c>
      <c r="CU7" s="100">
        <v>9087.532342444887</v>
      </c>
    </row>
    <row r="8" spans="1:99">
      <c r="C8" s="99" t="s">
        <v>174</v>
      </c>
      <c r="D8" s="100">
        <v>12</v>
      </c>
      <c r="E8" s="100">
        <v>3715.2</v>
      </c>
      <c r="F8" s="100">
        <v>6</v>
      </c>
      <c r="G8" s="100">
        <v>1857.6</v>
      </c>
      <c r="H8" s="100">
        <v>8</v>
      </c>
      <c r="I8" s="100">
        <v>2476.7999999999997</v>
      </c>
      <c r="J8" s="100">
        <v>11</v>
      </c>
      <c r="K8" s="100">
        <v>3405.5999999999995</v>
      </c>
      <c r="L8" s="100">
        <v>11</v>
      </c>
      <c r="M8" s="100">
        <v>3405.5999999999995</v>
      </c>
      <c r="N8" s="100">
        <v>6.3020700768436022</v>
      </c>
      <c r="O8" s="100">
        <v>1951.1208957907791</v>
      </c>
      <c r="P8" s="100">
        <v>8.2094246423654056</v>
      </c>
      <c r="Q8" s="100">
        <v>2541.6378692763292</v>
      </c>
      <c r="R8" s="100">
        <v>10</v>
      </c>
      <c r="S8" s="100">
        <v>3095.9999999999995</v>
      </c>
      <c r="T8" s="100">
        <v>6.1591243675694392</v>
      </c>
      <c r="U8" s="100">
        <v>1906.8649041994981</v>
      </c>
      <c r="V8" s="100">
        <v>11.245217046990209</v>
      </c>
      <c r="W8" s="100">
        <v>3481.5191977481686</v>
      </c>
      <c r="X8" s="100">
        <v>12.22970662378194</v>
      </c>
      <c r="Y8" s="100">
        <v>3786.317170722888</v>
      </c>
      <c r="Z8" s="100">
        <v>9.1645712197125153</v>
      </c>
      <c r="AA8" s="100">
        <v>2837.3512496229946</v>
      </c>
      <c r="AB8" s="100">
        <v>12.349998550981498</v>
      </c>
      <c r="AC8" s="100">
        <v>3823.5595513838712</v>
      </c>
      <c r="AD8" s="100">
        <v>8</v>
      </c>
      <c r="AE8" s="100">
        <v>2476.7999999999997</v>
      </c>
      <c r="AF8" s="100">
        <v>13.181274775163885</v>
      </c>
      <c r="AG8" s="100">
        <v>4080.9226703907384</v>
      </c>
      <c r="AH8" s="100">
        <v>11.243545117954906</v>
      </c>
      <c r="AI8" s="100">
        <v>3481.0015685188382</v>
      </c>
      <c r="AJ8" s="100">
        <v>13.430715325132967</v>
      </c>
      <c r="AK8" s="100">
        <v>4158.1494646611663</v>
      </c>
      <c r="AL8" s="100">
        <v>11</v>
      </c>
      <c r="AM8" s="100">
        <v>3405.5999999999995</v>
      </c>
      <c r="AN8" s="100">
        <v>9.1703871481333277</v>
      </c>
      <c r="AO8" s="100">
        <v>2839.1518610620778</v>
      </c>
      <c r="AP8" s="100">
        <v>11</v>
      </c>
      <c r="AQ8" s="100">
        <v>3405.5999999999995</v>
      </c>
      <c r="AR8" s="100">
        <v>6.2370209035537005</v>
      </c>
      <c r="AS8" s="100">
        <v>1930.9816717402255</v>
      </c>
      <c r="AT8" s="100">
        <v>13</v>
      </c>
      <c r="AU8" s="100">
        <v>4024.7999999999997</v>
      </c>
      <c r="AV8" s="100">
        <v>7.3432799902555681</v>
      </c>
      <c r="AW8" s="100">
        <v>2273.4794849831237</v>
      </c>
      <c r="AX8" s="100">
        <v>12</v>
      </c>
      <c r="AY8" s="100">
        <v>3715.2</v>
      </c>
      <c r="AZ8" s="100">
        <v>11.20495161874053</v>
      </c>
      <c r="BA8" s="100">
        <v>3469.0530211620676</v>
      </c>
      <c r="BB8" s="100">
        <v>8.2294912319096376</v>
      </c>
      <c r="BC8" s="100">
        <v>2547.8504853992235</v>
      </c>
      <c r="BD8" s="100">
        <v>10.182459937482164</v>
      </c>
      <c r="BE8" s="100">
        <v>3152.4895966444778</v>
      </c>
      <c r="BF8" s="100">
        <v>7.2130439689891661</v>
      </c>
      <c r="BG8" s="100">
        <v>2233.1584127990454</v>
      </c>
      <c r="BH8" s="100">
        <v>13.278219769058367</v>
      </c>
      <c r="BI8" s="100">
        <v>4110.9368405004698</v>
      </c>
      <c r="BJ8" s="100">
        <v>8</v>
      </c>
      <c r="BK8" s="100">
        <v>2476.7999999999997</v>
      </c>
      <c r="BL8" s="100">
        <v>12.335344416125075</v>
      </c>
      <c r="BM8" s="100">
        <v>3819.022631232323</v>
      </c>
      <c r="BN8" s="100">
        <v>10</v>
      </c>
      <c r="BO8" s="100">
        <v>3095.9999999999995</v>
      </c>
      <c r="BP8" s="100">
        <v>9.2231160022620102</v>
      </c>
      <c r="BQ8" s="100">
        <v>2855.4767143003182</v>
      </c>
      <c r="BR8" s="100">
        <v>7</v>
      </c>
      <c r="BS8" s="100">
        <v>2167.1999999999998</v>
      </c>
      <c r="BT8" s="100">
        <v>12.085987831695624</v>
      </c>
      <c r="BU8" s="100">
        <v>3741.8218326929646</v>
      </c>
      <c r="BV8" s="100">
        <v>12</v>
      </c>
      <c r="BW8" s="100">
        <v>3715.2</v>
      </c>
      <c r="BX8" s="100">
        <v>12.588762328859076</v>
      </c>
      <c r="BY8" s="100">
        <v>3897.4808170147694</v>
      </c>
      <c r="BZ8" s="100">
        <v>11</v>
      </c>
      <c r="CA8" s="100">
        <v>3405.5999999999995</v>
      </c>
      <c r="CB8" s="100">
        <v>11.936205140277233</v>
      </c>
      <c r="CC8" s="100">
        <v>3695.4491114298307</v>
      </c>
      <c r="CD8" s="100">
        <v>9</v>
      </c>
      <c r="CE8" s="100">
        <v>2786.3999999999996</v>
      </c>
      <c r="CF8" s="100">
        <v>9.3499946378845156</v>
      </c>
      <c r="CG8" s="100">
        <v>2894.7583398890456</v>
      </c>
      <c r="CH8" s="100">
        <v>9</v>
      </c>
      <c r="CI8" s="100">
        <v>2786.3999999999996</v>
      </c>
      <c r="CJ8" s="100">
        <v>12.378201008112933</v>
      </c>
      <c r="CK8" s="100">
        <v>3832.2910321117638</v>
      </c>
      <c r="CL8" s="100">
        <v>14</v>
      </c>
      <c r="CM8" s="100">
        <v>4334.3999999999996</v>
      </c>
      <c r="CN8" s="100">
        <v>8.3138913775145653</v>
      </c>
      <c r="CO8" s="100">
        <v>2573.9807704785089</v>
      </c>
      <c r="CP8" s="100">
        <v>10.204597993493765</v>
      </c>
      <c r="CQ8" s="100">
        <v>3159.3435387856694</v>
      </c>
      <c r="CR8" s="100">
        <v>14</v>
      </c>
      <c r="CS8" s="100">
        <v>4334.3999999999996</v>
      </c>
      <c r="CT8" s="100">
        <v>11.526550408986411</v>
      </c>
      <c r="CU8" s="100">
        <v>3568.6200066221927</v>
      </c>
    </row>
    <row r="9" spans="1:99">
      <c r="C9" s="99" t="s">
        <v>175</v>
      </c>
      <c r="D9" s="100">
        <v>12</v>
      </c>
      <c r="E9" s="100">
        <v>8424</v>
      </c>
      <c r="F9" s="100">
        <v>6</v>
      </c>
      <c r="G9" s="100">
        <v>4212</v>
      </c>
      <c r="H9" s="100">
        <v>7</v>
      </c>
      <c r="I9" s="100">
        <v>4914</v>
      </c>
      <c r="J9" s="100">
        <v>11</v>
      </c>
      <c r="K9" s="100">
        <v>7722</v>
      </c>
      <c r="L9" s="100">
        <v>10</v>
      </c>
      <c r="M9" s="100">
        <v>7020</v>
      </c>
      <c r="N9" s="100">
        <v>6.2643113172381515</v>
      </c>
      <c r="O9" s="100">
        <v>4397.546544701182</v>
      </c>
      <c r="P9" s="100">
        <v>8.2094246423654056</v>
      </c>
      <c r="Q9" s="100">
        <v>5763.0160989405149</v>
      </c>
      <c r="R9" s="100">
        <v>10</v>
      </c>
      <c r="S9" s="100">
        <v>7020</v>
      </c>
      <c r="T9" s="100">
        <v>6.1591243675694392</v>
      </c>
      <c r="U9" s="100">
        <v>4323.7053060337466</v>
      </c>
      <c r="V9" s="100">
        <v>11.245217046990209</v>
      </c>
      <c r="W9" s="100">
        <v>7894.1423669871265</v>
      </c>
      <c r="X9" s="100">
        <v>11.200993295809198</v>
      </c>
      <c r="Y9" s="100">
        <v>7863.0972936580574</v>
      </c>
      <c r="Z9" s="100">
        <v>8.1371426830937637</v>
      </c>
      <c r="AA9" s="100">
        <v>5712.2741635318225</v>
      </c>
      <c r="AB9" s="100">
        <v>11.349998550981498</v>
      </c>
      <c r="AC9" s="100">
        <v>7967.698982789012</v>
      </c>
      <c r="AD9" s="100">
        <v>7</v>
      </c>
      <c r="AE9" s="100">
        <v>4914</v>
      </c>
      <c r="AF9" s="100">
        <v>12.211487237691198</v>
      </c>
      <c r="AG9" s="100">
        <v>8572.4640408592204</v>
      </c>
      <c r="AH9" s="100">
        <v>9.2739882576992692</v>
      </c>
      <c r="AI9" s="100">
        <v>6510.3397569048866</v>
      </c>
      <c r="AJ9" s="100">
        <v>11.382858066784859</v>
      </c>
      <c r="AK9" s="100">
        <v>7990.7663628829714</v>
      </c>
      <c r="AL9" s="100">
        <v>9</v>
      </c>
      <c r="AM9" s="100">
        <v>6318</v>
      </c>
      <c r="AN9" s="100">
        <v>9.1703871481333277</v>
      </c>
      <c r="AO9" s="100">
        <v>6437.6117779895958</v>
      </c>
      <c r="AP9" s="100">
        <v>10</v>
      </c>
      <c r="AQ9" s="100">
        <v>7020</v>
      </c>
      <c r="AR9" s="100">
        <v>7.2370209035537005</v>
      </c>
      <c r="AS9" s="100">
        <v>5080.3886742946979</v>
      </c>
      <c r="AT9" s="100">
        <v>11</v>
      </c>
      <c r="AU9" s="100">
        <v>7722</v>
      </c>
      <c r="AV9" s="100">
        <v>7.3432799902555681</v>
      </c>
      <c r="AW9" s="100">
        <v>5154.9825531594088</v>
      </c>
      <c r="AX9" s="100">
        <v>12</v>
      </c>
      <c r="AY9" s="100">
        <v>8424</v>
      </c>
      <c r="AZ9" s="100">
        <v>10.20495161874053</v>
      </c>
      <c r="BA9" s="100">
        <v>7163.8760363558522</v>
      </c>
      <c r="BB9" s="100">
        <v>8.1967067702082606</v>
      </c>
      <c r="BC9" s="100">
        <v>5754.0881526861986</v>
      </c>
      <c r="BD9" s="100">
        <v>10.212869927062526</v>
      </c>
      <c r="BE9" s="100">
        <v>7169.4346887978927</v>
      </c>
      <c r="BF9" s="100">
        <v>7.2396744651128122</v>
      </c>
      <c r="BG9" s="100">
        <v>5082.2514745091939</v>
      </c>
      <c r="BH9" s="100">
        <v>12.278219769058367</v>
      </c>
      <c r="BI9" s="100">
        <v>8619.3102778789744</v>
      </c>
      <c r="BJ9" s="100">
        <v>8</v>
      </c>
      <c r="BK9" s="100">
        <v>5616</v>
      </c>
      <c r="BL9" s="100">
        <v>10.335344416125075</v>
      </c>
      <c r="BM9" s="100">
        <v>7255.4117801198026</v>
      </c>
      <c r="BN9" s="100">
        <v>11</v>
      </c>
      <c r="BO9" s="100">
        <v>7722</v>
      </c>
      <c r="BP9" s="100">
        <v>8.2231160022620102</v>
      </c>
      <c r="BQ9" s="100">
        <v>5772.6274335879316</v>
      </c>
      <c r="BR9" s="100">
        <v>7</v>
      </c>
      <c r="BS9" s="100">
        <v>4914</v>
      </c>
      <c r="BT9" s="100">
        <v>11.74745965693381</v>
      </c>
      <c r="BU9" s="100">
        <v>8246.7166791675336</v>
      </c>
      <c r="BV9" s="100">
        <v>12</v>
      </c>
      <c r="BW9" s="100">
        <v>8424</v>
      </c>
      <c r="BX9" s="100">
        <v>12.588762328859076</v>
      </c>
      <c r="BY9" s="100">
        <v>8837.3111548590714</v>
      </c>
      <c r="BZ9" s="100">
        <v>10</v>
      </c>
      <c r="CA9" s="100">
        <v>7020</v>
      </c>
      <c r="CB9" s="100">
        <v>11.936205140277233</v>
      </c>
      <c r="CC9" s="100">
        <v>8379.2160084746174</v>
      </c>
      <c r="CD9" s="100">
        <v>8</v>
      </c>
      <c r="CE9" s="100">
        <v>5616</v>
      </c>
      <c r="CF9" s="100">
        <v>7</v>
      </c>
      <c r="CG9" s="100">
        <v>4914</v>
      </c>
      <c r="CH9" s="100">
        <v>8</v>
      </c>
      <c r="CI9" s="100">
        <v>5616</v>
      </c>
      <c r="CJ9" s="100">
        <v>13.686564393777608</v>
      </c>
      <c r="CK9" s="100">
        <v>9607.9682044318815</v>
      </c>
      <c r="CL9" s="100">
        <v>13</v>
      </c>
      <c r="CM9" s="100">
        <v>9126</v>
      </c>
      <c r="CN9" s="100">
        <v>8.2853557977405146</v>
      </c>
      <c r="CO9" s="100">
        <v>5816.3197700138417</v>
      </c>
      <c r="CP9" s="100">
        <v>10.204597993493765</v>
      </c>
      <c r="CQ9" s="100">
        <v>7163.6277914326229</v>
      </c>
      <c r="CR9" s="100">
        <v>14</v>
      </c>
      <c r="CS9" s="100">
        <v>9828</v>
      </c>
      <c r="CT9" s="100">
        <v>9.6608225001926051</v>
      </c>
      <c r="CU9" s="100">
        <v>6781.8973951352091</v>
      </c>
    </row>
    <row r="10" spans="1:99">
      <c r="C10" s="99" t="s">
        <v>176</v>
      </c>
      <c r="D10" s="100">
        <v>12</v>
      </c>
      <c r="E10" s="100">
        <v>6537.5999999999995</v>
      </c>
      <c r="F10" s="100">
        <v>7</v>
      </c>
      <c r="G10" s="100">
        <v>3813.5999999999995</v>
      </c>
      <c r="H10" s="100">
        <v>8</v>
      </c>
      <c r="I10" s="100">
        <v>4358.3999999999996</v>
      </c>
      <c r="J10" s="100">
        <v>9</v>
      </c>
      <c r="K10" s="100">
        <v>4903.2</v>
      </c>
      <c r="L10" s="100">
        <v>10</v>
      </c>
      <c r="M10" s="100">
        <v>5448</v>
      </c>
      <c r="N10" s="100">
        <v>6.2643113172381515</v>
      </c>
      <c r="O10" s="100">
        <v>3412.7968056313448</v>
      </c>
      <c r="P10" s="100">
        <v>8.2443287494263053</v>
      </c>
      <c r="Q10" s="100">
        <v>4491.5103026874503</v>
      </c>
      <c r="R10" s="100">
        <v>9</v>
      </c>
      <c r="S10" s="100">
        <v>4903.2</v>
      </c>
      <c r="T10" s="100">
        <v>6.1591243675694392</v>
      </c>
      <c r="U10" s="100">
        <v>3355.4909554518304</v>
      </c>
      <c r="V10" s="100">
        <v>11.245217046990209</v>
      </c>
      <c r="W10" s="100">
        <v>6126.3942472002655</v>
      </c>
      <c r="X10" s="100">
        <v>11.200993295809198</v>
      </c>
      <c r="Y10" s="100">
        <v>6102.301147556851</v>
      </c>
      <c r="Z10" s="100">
        <v>9.1645712197125153</v>
      </c>
      <c r="AA10" s="100">
        <v>4992.8584004993781</v>
      </c>
      <c r="AB10" s="100">
        <v>11.349998550981498</v>
      </c>
      <c r="AC10" s="100">
        <v>6183.4792105747192</v>
      </c>
      <c r="AD10" s="100">
        <v>7</v>
      </c>
      <c r="AE10" s="100">
        <v>3813.5999999999995</v>
      </c>
      <c r="AF10" s="100">
        <v>11.181274775163885</v>
      </c>
      <c r="AG10" s="100">
        <v>6091.5584975092843</v>
      </c>
      <c r="AH10" s="100">
        <v>9.2435451179549055</v>
      </c>
      <c r="AI10" s="100">
        <v>5035.8833802618319</v>
      </c>
      <c r="AJ10" s="100">
        <v>11.382858066784859</v>
      </c>
      <c r="AK10" s="100">
        <v>6201.3810747843909</v>
      </c>
      <c r="AL10" s="100">
        <v>10</v>
      </c>
      <c r="AM10" s="100">
        <v>5448</v>
      </c>
      <c r="AN10" s="100">
        <v>10.170387148133328</v>
      </c>
      <c r="AO10" s="100">
        <v>5540.8269183030361</v>
      </c>
      <c r="AP10" s="100">
        <v>11</v>
      </c>
      <c r="AQ10" s="100">
        <v>5992.7999999999993</v>
      </c>
      <c r="AR10" s="100">
        <v>7.2844250842644414</v>
      </c>
      <c r="AS10" s="100">
        <v>3968.5547859072672</v>
      </c>
      <c r="AT10" s="100">
        <v>12</v>
      </c>
      <c r="AU10" s="100">
        <v>6537.5999999999995</v>
      </c>
      <c r="AV10" s="100">
        <v>8.3432799902555672</v>
      </c>
      <c r="AW10" s="100">
        <v>4545.4189386912331</v>
      </c>
      <c r="AX10" s="100">
        <v>11</v>
      </c>
      <c r="AY10" s="100">
        <v>5992.7999999999993</v>
      </c>
      <c r="AZ10" s="100">
        <v>9.2049516187405303</v>
      </c>
      <c r="BA10" s="100">
        <v>5014.8576418898401</v>
      </c>
      <c r="BB10" s="100">
        <v>8.1967067702082606</v>
      </c>
      <c r="BC10" s="100">
        <v>4465.5658484094602</v>
      </c>
      <c r="BD10" s="100">
        <v>9.2128699270625258</v>
      </c>
      <c r="BE10" s="100">
        <v>5019.1715362636633</v>
      </c>
      <c r="BF10" s="100">
        <v>8.2396744651128113</v>
      </c>
      <c r="BG10" s="100">
        <v>4488.9746485934593</v>
      </c>
      <c r="BH10" s="100">
        <v>13.278219769058367</v>
      </c>
      <c r="BI10" s="100">
        <v>7233.9741301829981</v>
      </c>
      <c r="BJ10" s="100">
        <v>7</v>
      </c>
      <c r="BK10" s="100">
        <v>3813.5999999999995</v>
      </c>
      <c r="BL10" s="100">
        <v>13.335344416125075</v>
      </c>
      <c r="BM10" s="100">
        <v>7265.0956379049403</v>
      </c>
      <c r="BN10" s="100">
        <v>10</v>
      </c>
      <c r="BO10" s="100">
        <v>5448</v>
      </c>
      <c r="BP10" s="100">
        <v>9.2231160022620102</v>
      </c>
      <c r="BQ10" s="100">
        <v>5024.7535980323428</v>
      </c>
      <c r="BR10" s="100">
        <v>7</v>
      </c>
      <c r="BS10" s="100">
        <v>3813.5999999999995</v>
      </c>
      <c r="BT10" s="100">
        <v>13.03195459638191</v>
      </c>
      <c r="BU10" s="100">
        <v>7099.8088641088643</v>
      </c>
      <c r="BV10" s="100">
        <v>12</v>
      </c>
      <c r="BW10" s="100">
        <v>6537.5999999999995</v>
      </c>
      <c r="BX10" s="100">
        <v>10.704674555022757</v>
      </c>
      <c r="BY10" s="100">
        <v>5831.9066975763981</v>
      </c>
      <c r="BZ10" s="100">
        <v>10</v>
      </c>
      <c r="CA10" s="100">
        <v>5448</v>
      </c>
      <c r="CB10" s="100">
        <v>10.45860710798082</v>
      </c>
      <c r="CC10" s="100">
        <v>5697.8491524279498</v>
      </c>
      <c r="CD10" s="100">
        <v>8</v>
      </c>
      <c r="CE10" s="100">
        <v>4358.3999999999996</v>
      </c>
      <c r="CF10" s="100">
        <v>9.2999954039010149</v>
      </c>
      <c r="CG10" s="100">
        <v>5066.6374960452722</v>
      </c>
      <c r="CH10" s="100">
        <v>8</v>
      </c>
      <c r="CI10" s="100">
        <v>4358.3999999999996</v>
      </c>
      <c r="CJ10" s="100">
        <v>12.425476134127049</v>
      </c>
      <c r="CK10" s="100">
        <v>6769.3993978724156</v>
      </c>
      <c r="CL10" s="100">
        <v>15</v>
      </c>
      <c r="CM10" s="100">
        <v>8171.9999999999991</v>
      </c>
      <c r="CN10" s="100">
        <v>8.2568202179664638</v>
      </c>
      <c r="CO10" s="100">
        <v>4498.3156547481294</v>
      </c>
      <c r="CP10" s="100">
        <v>9.2045979934937652</v>
      </c>
      <c r="CQ10" s="100">
        <v>5014.6649868554032</v>
      </c>
      <c r="CR10" s="100">
        <v>15</v>
      </c>
      <c r="CS10" s="100">
        <v>8171.9999999999991</v>
      </c>
      <c r="CT10" s="100">
        <v>10.593686454589509</v>
      </c>
      <c r="CU10" s="100">
        <v>5771.4403804603644</v>
      </c>
    </row>
    <row r="11" spans="1:99">
      <c r="C11" s="99" t="s">
        <v>177</v>
      </c>
      <c r="D11" s="100">
        <v>11</v>
      </c>
      <c r="E11" s="100">
        <v>5860.7999999999993</v>
      </c>
      <c r="F11" s="100">
        <v>7</v>
      </c>
      <c r="G11" s="100">
        <v>3729.5999999999995</v>
      </c>
      <c r="H11" s="100">
        <v>7</v>
      </c>
      <c r="I11" s="100">
        <v>3729.5999999999995</v>
      </c>
      <c r="J11" s="100">
        <v>11</v>
      </c>
      <c r="K11" s="100">
        <v>5860.7999999999993</v>
      </c>
      <c r="L11" s="100">
        <v>11</v>
      </c>
      <c r="M11" s="100">
        <v>5860.7999999999993</v>
      </c>
      <c r="N11" s="100">
        <v>7.2643113172381515</v>
      </c>
      <c r="O11" s="100">
        <v>3870.4250698244869</v>
      </c>
      <c r="P11" s="100">
        <v>8.2094246423654056</v>
      </c>
      <c r="Q11" s="100">
        <v>4373.981449452288</v>
      </c>
      <c r="R11" s="100">
        <v>10</v>
      </c>
      <c r="S11" s="100">
        <v>5328</v>
      </c>
      <c r="T11" s="100">
        <v>6.1591243675694392</v>
      </c>
      <c r="U11" s="100">
        <v>3281.5814630409968</v>
      </c>
      <c r="V11" s="100">
        <v>10.245217046990209</v>
      </c>
      <c r="W11" s="100">
        <v>5458.6516426363833</v>
      </c>
      <c r="X11" s="100">
        <v>10.200993295809198</v>
      </c>
      <c r="Y11" s="100">
        <v>5435.0892280071403</v>
      </c>
      <c r="Z11" s="100">
        <v>10.137142683093764</v>
      </c>
      <c r="AA11" s="100">
        <v>5401.0696215523567</v>
      </c>
      <c r="AB11" s="100">
        <v>12.299998757984142</v>
      </c>
      <c r="AC11" s="100">
        <v>6553.4393382539502</v>
      </c>
      <c r="AD11" s="100">
        <v>7</v>
      </c>
      <c r="AE11" s="100">
        <v>3729.5999999999995</v>
      </c>
      <c r="AF11" s="100">
        <v>13.211487237691198</v>
      </c>
      <c r="AG11" s="100">
        <v>7039.0804002418699</v>
      </c>
      <c r="AH11" s="100">
        <v>9.2739882576992692</v>
      </c>
      <c r="AI11" s="100">
        <v>4941.1809437021702</v>
      </c>
      <c r="AJ11" s="100">
        <v>12.430715325132967</v>
      </c>
      <c r="AK11" s="100">
        <v>6623.0851252308439</v>
      </c>
      <c r="AL11" s="100">
        <v>10</v>
      </c>
      <c r="AM11" s="100">
        <v>5328</v>
      </c>
      <c r="AN11" s="100">
        <v>10.170387148133328</v>
      </c>
      <c r="AO11" s="100">
        <v>5418.7822725254364</v>
      </c>
      <c r="AP11" s="100">
        <v>10</v>
      </c>
      <c r="AQ11" s="100">
        <v>5328</v>
      </c>
      <c r="AR11" s="100">
        <v>7.2370209035537005</v>
      </c>
      <c r="AS11" s="100">
        <v>3855.8847374134111</v>
      </c>
      <c r="AT11" s="100">
        <v>13</v>
      </c>
      <c r="AU11" s="100">
        <v>6926.4</v>
      </c>
      <c r="AV11" s="100">
        <v>7.2942399916476299</v>
      </c>
      <c r="AW11" s="100">
        <v>3886.3710675498569</v>
      </c>
      <c r="AX11" s="100">
        <v>10</v>
      </c>
      <c r="AY11" s="100">
        <v>5328</v>
      </c>
      <c r="AZ11" s="100">
        <v>10.20495161874053</v>
      </c>
      <c r="BA11" s="100">
        <v>5437.1982224649537</v>
      </c>
      <c r="BB11" s="100">
        <v>8.1967067702082606</v>
      </c>
      <c r="BC11" s="100">
        <v>4367.205367166961</v>
      </c>
      <c r="BD11" s="100">
        <v>9.1824599374821645</v>
      </c>
      <c r="BE11" s="100">
        <v>4892.4146546904967</v>
      </c>
      <c r="BF11" s="100">
        <v>8.2396744651128113</v>
      </c>
      <c r="BG11" s="100">
        <v>4390.0985550121059</v>
      </c>
      <c r="BH11" s="100">
        <v>12.23184980754864</v>
      </c>
      <c r="BI11" s="100">
        <v>6517.1295774619148</v>
      </c>
      <c r="BJ11" s="100">
        <v>7</v>
      </c>
      <c r="BK11" s="100">
        <v>3729.5999999999995</v>
      </c>
      <c r="BL11" s="100">
        <v>12.287438070964351</v>
      </c>
      <c r="BM11" s="100">
        <v>6546.7470042098057</v>
      </c>
      <c r="BN11" s="100">
        <v>11</v>
      </c>
      <c r="BO11" s="100">
        <v>5860.7999999999993</v>
      </c>
      <c r="BP11" s="100">
        <v>9.2231160022620102</v>
      </c>
      <c r="BQ11" s="100">
        <v>4914.0762060051984</v>
      </c>
      <c r="BR11" s="100">
        <v>7</v>
      </c>
      <c r="BS11" s="100">
        <v>3729.5999999999995</v>
      </c>
      <c r="BT11" s="100">
        <v>11.224653110699785</v>
      </c>
      <c r="BU11" s="100">
        <v>5980.4951773808452</v>
      </c>
      <c r="BV11" s="100">
        <v>11</v>
      </c>
      <c r="BW11" s="100">
        <v>5860.7999999999993</v>
      </c>
      <c r="BX11" s="100">
        <v>12.588762328859076</v>
      </c>
      <c r="BY11" s="100">
        <v>6707.2925688161149</v>
      </c>
      <c r="BZ11" s="100">
        <v>10</v>
      </c>
      <c r="CA11" s="100">
        <v>5328</v>
      </c>
      <c r="CB11" s="100">
        <v>11.687122221367485</v>
      </c>
      <c r="CC11" s="100">
        <v>6226.8987195445952</v>
      </c>
      <c r="CD11" s="100">
        <v>10</v>
      </c>
      <c r="CE11" s="100">
        <v>5328</v>
      </c>
      <c r="CF11" s="100">
        <v>8.3499946378845156</v>
      </c>
      <c r="CG11" s="100">
        <v>4448.8771430648694</v>
      </c>
      <c r="CH11" s="100">
        <v>8</v>
      </c>
      <c r="CI11" s="100">
        <v>4262.3999999999996</v>
      </c>
      <c r="CJ11" s="100">
        <v>12.884362659016345</v>
      </c>
      <c r="CK11" s="100">
        <v>6864.7884247239081</v>
      </c>
      <c r="CL11" s="100">
        <v>15</v>
      </c>
      <c r="CM11" s="100">
        <v>7991.9999999999991</v>
      </c>
      <c r="CN11" s="100">
        <v>8.2853557977405146</v>
      </c>
      <c r="CO11" s="100">
        <v>4414.4375690361458</v>
      </c>
      <c r="CP11" s="100">
        <v>9.2045979934937652</v>
      </c>
      <c r="CQ11" s="100">
        <v>4904.2098109334775</v>
      </c>
      <c r="CR11" s="100">
        <v>14</v>
      </c>
      <c r="CS11" s="100">
        <v>7459.1999999999989</v>
      </c>
      <c r="CT11" s="100">
        <v>11.526550408986411</v>
      </c>
      <c r="CU11" s="100">
        <v>6141.3460579079592</v>
      </c>
    </row>
    <row r="12" spans="1:99">
      <c r="C12" s="99" t="s">
        <v>178</v>
      </c>
      <c r="D12" s="100">
        <v>11</v>
      </c>
      <c r="E12" s="100">
        <v>6190.7999999999993</v>
      </c>
      <c r="F12" s="100">
        <v>7</v>
      </c>
      <c r="G12" s="100">
        <v>3939.5999999999995</v>
      </c>
      <c r="H12" s="100">
        <v>8</v>
      </c>
      <c r="I12" s="100">
        <v>4502.3999999999996</v>
      </c>
      <c r="J12" s="100">
        <v>10</v>
      </c>
      <c r="K12" s="100">
        <v>5628</v>
      </c>
      <c r="L12" s="100">
        <v>11</v>
      </c>
      <c r="M12" s="100">
        <v>6190.7999999999993</v>
      </c>
      <c r="N12" s="100">
        <v>6.2643113172381515</v>
      </c>
      <c r="O12" s="100">
        <v>3525.5544093416315</v>
      </c>
      <c r="P12" s="100">
        <v>7.2094246423654047</v>
      </c>
      <c r="Q12" s="100">
        <v>4057.4641887232497</v>
      </c>
      <c r="R12" s="100">
        <v>10</v>
      </c>
      <c r="S12" s="100">
        <v>5628</v>
      </c>
      <c r="T12" s="100">
        <v>6.1909492410833264</v>
      </c>
      <c r="U12" s="100">
        <v>3484.2662328816959</v>
      </c>
      <c r="V12" s="100">
        <v>11.245217046990209</v>
      </c>
      <c r="W12" s="100">
        <v>6328.8081540460889</v>
      </c>
      <c r="X12" s="100">
        <v>10.200993295809198</v>
      </c>
      <c r="Y12" s="100">
        <v>5741.1190268814162</v>
      </c>
      <c r="Z12" s="100">
        <v>9.1371426830937637</v>
      </c>
      <c r="AA12" s="100">
        <v>5142.3839020451696</v>
      </c>
      <c r="AB12" s="100">
        <v>12.349998550981498</v>
      </c>
      <c r="AC12" s="100">
        <v>6950.579184492387</v>
      </c>
      <c r="AD12" s="100">
        <v>8</v>
      </c>
      <c r="AE12" s="100">
        <v>4502.3999999999996</v>
      </c>
      <c r="AF12" s="100">
        <v>12.211487237691198</v>
      </c>
      <c r="AG12" s="100">
        <v>6872.6250173726057</v>
      </c>
      <c r="AH12" s="100">
        <v>10.243545117954906</v>
      </c>
      <c r="AI12" s="100">
        <v>5765.0671923850205</v>
      </c>
      <c r="AJ12" s="100">
        <v>13.382858066784859</v>
      </c>
      <c r="AK12" s="100">
        <v>7531.8725199865185</v>
      </c>
      <c r="AL12" s="100">
        <v>9</v>
      </c>
      <c r="AM12" s="100">
        <v>5065.2</v>
      </c>
      <c r="AN12" s="100">
        <v>9.1703871481333277</v>
      </c>
      <c r="AO12" s="100">
        <v>5161.0938869694364</v>
      </c>
      <c r="AP12" s="100">
        <v>12</v>
      </c>
      <c r="AQ12" s="100">
        <v>6753.5999999999995</v>
      </c>
      <c r="AR12" s="100">
        <v>7.2370209035537005</v>
      </c>
      <c r="AS12" s="100">
        <v>4072.9953645200221</v>
      </c>
      <c r="AT12" s="100">
        <v>12</v>
      </c>
      <c r="AU12" s="100">
        <v>6753.5999999999995</v>
      </c>
      <c r="AV12" s="100">
        <v>7.3432799902555681</v>
      </c>
      <c r="AW12" s="100">
        <v>4132.7979785158332</v>
      </c>
      <c r="AX12" s="100">
        <v>11</v>
      </c>
      <c r="AY12" s="100">
        <v>6190.7999999999993</v>
      </c>
      <c r="AZ12" s="100">
        <v>10.170793015617109</v>
      </c>
      <c r="BA12" s="100">
        <v>5724.1223091893089</v>
      </c>
      <c r="BB12" s="100">
        <v>8.1967067702082606</v>
      </c>
      <c r="BC12" s="100">
        <v>4613.1065702732085</v>
      </c>
      <c r="BD12" s="100">
        <v>9.2128699270625258</v>
      </c>
      <c r="BE12" s="100">
        <v>5185.0031949507893</v>
      </c>
      <c r="BF12" s="100">
        <v>8.2663049612364574</v>
      </c>
      <c r="BG12" s="100">
        <v>4652.2764321838777</v>
      </c>
      <c r="BH12" s="100">
        <v>11.278219769058367</v>
      </c>
      <c r="BI12" s="100">
        <v>6347.3820860260485</v>
      </c>
      <c r="BJ12" s="100">
        <v>7</v>
      </c>
      <c r="BK12" s="100">
        <v>3939.5999999999995</v>
      </c>
      <c r="BL12" s="100">
        <v>12.287438070964351</v>
      </c>
      <c r="BM12" s="100">
        <v>6915.370146338736</v>
      </c>
      <c r="BN12" s="100">
        <v>12</v>
      </c>
      <c r="BO12" s="100">
        <v>6753.5999999999995</v>
      </c>
      <c r="BP12" s="100">
        <v>9.1784928018096075</v>
      </c>
      <c r="BQ12" s="100">
        <v>5165.6557488584467</v>
      </c>
      <c r="BR12" s="100">
        <v>7</v>
      </c>
      <c r="BS12" s="100">
        <v>3939.5999999999995</v>
      </c>
      <c r="BT12" s="100">
        <v>11.224653110699785</v>
      </c>
      <c r="BU12" s="100">
        <v>6317.2347707018389</v>
      </c>
      <c r="BV12" s="100">
        <v>13</v>
      </c>
      <c r="BW12" s="100">
        <v>7316.4</v>
      </c>
      <c r="BX12" s="100">
        <v>11.689492416806292</v>
      </c>
      <c r="BY12" s="100">
        <v>6578.8463321785803</v>
      </c>
      <c r="BZ12" s="100">
        <v>9</v>
      </c>
      <c r="CA12" s="100">
        <v>5065.2</v>
      </c>
      <c r="CB12" s="100">
        <v>11.018035514102063</v>
      </c>
      <c r="CC12" s="100">
        <v>6200.9503873366411</v>
      </c>
      <c r="CD12" s="100">
        <v>9</v>
      </c>
      <c r="CE12" s="100">
        <v>5065.2</v>
      </c>
      <c r="CF12" s="100">
        <v>9.3499946378845156</v>
      </c>
      <c r="CG12" s="100">
        <v>5262.1769822014048</v>
      </c>
      <c r="CH12" s="100">
        <v>8</v>
      </c>
      <c r="CI12" s="100">
        <v>4502.3999999999996</v>
      </c>
      <c r="CJ12" s="100">
        <v>11.425476134127049</v>
      </c>
      <c r="CK12" s="100">
        <v>6430.2579682867026</v>
      </c>
      <c r="CL12" s="100">
        <v>14</v>
      </c>
      <c r="CM12" s="100">
        <v>7879.1999999999989</v>
      </c>
      <c r="CN12" s="100">
        <v>8.2853557977405146</v>
      </c>
      <c r="CO12" s="100">
        <v>4662.9982429683614</v>
      </c>
      <c r="CP12" s="100">
        <v>8.2045979934937652</v>
      </c>
      <c r="CQ12" s="100">
        <v>4617.5477507382902</v>
      </c>
      <c r="CR12" s="100">
        <v>14</v>
      </c>
      <c r="CS12" s="100">
        <v>7879.1999999999989</v>
      </c>
      <c r="CT12" s="100">
        <v>10.635209324117454</v>
      </c>
      <c r="CU12" s="100">
        <v>5985.4958076133025</v>
      </c>
    </row>
    <row r="13" spans="1:99">
      <c r="C13" s="99" t="s">
        <v>179</v>
      </c>
      <c r="D13" s="100">
        <v>12</v>
      </c>
      <c r="E13" s="100">
        <v>1022.4000000000001</v>
      </c>
      <c r="F13" s="100">
        <v>7</v>
      </c>
      <c r="G13" s="100">
        <v>596.4</v>
      </c>
      <c r="H13" s="100">
        <v>8</v>
      </c>
      <c r="I13" s="100">
        <v>681.6</v>
      </c>
      <c r="J13" s="100">
        <v>12</v>
      </c>
      <c r="K13" s="100">
        <v>1022.4000000000001</v>
      </c>
      <c r="L13" s="100">
        <v>10</v>
      </c>
      <c r="M13" s="100">
        <v>852</v>
      </c>
      <c r="N13" s="100">
        <v>7.2643113172381515</v>
      </c>
      <c r="O13" s="100">
        <v>618.91932422869058</v>
      </c>
      <c r="P13" s="100">
        <v>9.2443287494263053</v>
      </c>
      <c r="Q13" s="100">
        <v>787.61680945112118</v>
      </c>
      <c r="R13" s="100">
        <v>10</v>
      </c>
      <c r="S13" s="100">
        <v>852</v>
      </c>
      <c r="T13" s="100">
        <v>6.1591243675694392</v>
      </c>
      <c r="U13" s="100">
        <v>524.7573961169162</v>
      </c>
      <c r="V13" s="100">
        <v>12.245217046990209</v>
      </c>
      <c r="W13" s="100">
        <v>1043.2924924035658</v>
      </c>
      <c r="X13" s="100">
        <v>12.200993295809198</v>
      </c>
      <c r="Y13" s="100">
        <v>1039.5246288029437</v>
      </c>
      <c r="Z13" s="100">
        <v>9.1371426830937637</v>
      </c>
      <c r="AA13" s="100">
        <v>778.4845565995887</v>
      </c>
      <c r="AB13" s="100">
        <v>12.349998550981498</v>
      </c>
      <c r="AC13" s="100">
        <v>1052.2198765436237</v>
      </c>
      <c r="AD13" s="100">
        <v>8</v>
      </c>
      <c r="AE13" s="100">
        <v>681.6</v>
      </c>
      <c r="AF13" s="100">
        <v>12.211487237691198</v>
      </c>
      <c r="AG13" s="100">
        <v>1040.4187126512902</v>
      </c>
      <c r="AH13" s="100">
        <v>11.273988257699269</v>
      </c>
      <c r="AI13" s="100">
        <v>960.54379955597778</v>
      </c>
      <c r="AJ13" s="100">
        <v>14.382858066784859</v>
      </c>
      <c r="AK13" s="100">
        <v>1225.41950729007</v>
      </c>
      <c r="AL13" s="100">
        <v>10</v>
      </c>
      <c r="AM13" s="100">
        <v>852</v>
      </c>
      <c r="AN13" s="100">
        <v>11.170387148133328</v>
      </c>
      <c r="AO13" s="100">
        <v>951.71698502095956</v>
      </c>
      <c r="AP13" s="100">
        <v>11</v>
      </c>
      <c r="AQ13" s="100">
        <v>937.2</v>
      </c>
      <c r="AR13" s="100">
        <v>6.2370209035537005</v>
      </c>
      <c r="AS13" s="100">
        <v>531.39418098277531</v>
      </c>
      <c r="AT13" s="100">
        <v>13</v>
      </c>
      <c r="AU13" s="100">
        <v>1107.6000000000001</v>
      </c>
      <c r="AV13" s="100">
        <v>8.3432799902555672</v>
      </c>
      <c r="AW13" s="100">
        <v>710.84745516977432</v>
      </c>
      <c r="AX13" s="100">
        <v>11</v>
      </c>
      <c r="AY13" s="100">
        <v>937.2</v>
      </c>
      <c r="AZ13" s="100">
        <v>10.20495161874053</v>
      </c>
      <c r="BA13" s="100">
        <v>869.4618779166932</v>
      </c>
      <c r="BB13" s="100">
        <v>7.2294912319096385</v>
      </c>
      <c r="BC13" s="100">
        <v>615.95265295870126</v>
      </c>
      <c r="BD13" s="100">
        <v>10.212869927062526</v>
      </c>
      <c r="BE13" s="100">
        <v>870.13651778572728</v>
      </c>
      <c r="BF13" s="100">
        <v>7.2396744651128122</v>
      </c>
      <c r="BG13" s="100">
        <v>616.82026442761162</v>
      </c>
      <c r="BH13" s="100">
        <v>13.278219769058367</v>
      </c>
      <c r="BI13" s="100">
        <v>1131.304324323773</v>
      </c>
      <c r="BJ13" s="100">
        <v>8</v>
      </c>
      <c r="BK13" s="100">
        <v>681.6</v>
      </c>
      <c r="BL13" s="100">
        <v>13.287438070964351</v>
      </c>
      <c r="BM13" s="100">
        <v>1132.0897236461626</v>
      </c>
      <c r="BN13" s="100">
        <v>12</v>
      </c>
      <c r="BO13" s="100">
        <v>1022.4000000000001</v>
      </c>
      <c r="BP13" s="100">
        <v>9.2231160022620102</v>
      </c>
      <c r="BQ13" s="100">
        <v>785.80948339272334</v>
      </c>
      <c r="BR13" s="100">
        <v>7</v>
      </c>
      <c r="BS13" s="100">
        <v>596.4</v>
      </c>
      <c r="BT13" s="100">
        <v>13.03195459638191</v>
      </c>
      <c r="BU13" s="100">
        <v>1110.3225316117387</v>
      </c>
      <c r="BV13" s="100">
        <v>12</v>
      </c>
      <c r="BW13" s="100">
        <v>1022.4000000000001</v>
      </c>
      <c r="BX13" s="100">
        <v>13.530806215777234</v>
      </c>
      <c r="BY13" s="100">
        <v>1152.8246895842203</v>
      </c>
      <c r="BZ13" s="100">
        <v>11</v>
      </c>
      <c r="CA13" s="100">
        <v>937.2</v>
      </c>
      <c r="CB13" s="100">
        <v>11.936205140277233</v>
      </c>
      <c r="CC13" s="100">
        <v>1016.9646779516203</v>
      </c>
      <c r="CD13" s="100">
        <v>9</v>
      </c>
      <c r="CE13" s="100">
        <v>766.80000000000007</v>
      </c>
      <c r="CF13" s="100">
        <v>8.3499946378845156</v>
      </c>
      <c r="CG13" s="100">
        <v>711.41954314776081</v>
      </c>
      <c r="CH13" s="100">
        <v>9</v>
      </c>
      <c r="CI13" s="100">
        <v>766.80000000000007</v>
      </c>
      <c r="CJ13" s="100">
        <v>14.758738481748589</v>
      </c>
      <c r="CK13" s="100">
        <v>1257.4445186449798</v>
      </c>
      <c r="CL13" s="100">
        <v>14</v>
      </c>
      <c r="CM13" s="100">
        <v>1192.8</v>
      </c>
      <c r="CN13" s="100">
        <v>8.2853557977405146</v>
      </c>
      <c r="CO13" s="100">
        <v>705.91231396749185</v>
      </c>
      <c r="CP13" s="100">
        <v>10.204597993493765</v>
      </c>
      <c r="CQ13" s="100">
        <v>869.43174904566877</v>
      </c>
      <c r="CR13" s="100">
        <v>15</v>
      </c>
      <c r="CS13" s="100">
        <v>1278</v>
      </c>
      <c r="CT13" s="100">
        <v>11.568073278514358</v>
      </c>
      <c r="CU13" s="100">
        <v>985.59984332942338</v>
      </c>
    </row>
    <row r="14" spans="1:99">
      <c r="C14" s="99" t="s">
        <v>180</v>
      </c>
      <c r="D14" s="100">
        <v>11</v>
      </c>
      <c r="E14" s="100">
        <v>5372.4</v>
      </c>
      <c r="F14" s="100">
        <v>7</v>
      </c>
      <c r="G14" s="100">
        <v>3418.7999999999997</v>
      </c>
      <c r="H14" s="100">
        <v>7</v>
      </c>
      <c r="I14" s="100">
        <v>3418.7999999999997</v>
      </c>
      <c r="J14" s="100">
        <v>10</v>
      </c>
      <c r="K14" s="100">
        <v>4884</v>
      </c>
      <c r="L14" s="100">
        <v>11</v>
      </c>
      <c r="M14" s="100">
        <v>5372.4</v>
      </c>
      <c r="N14" s="100">
        <v>6.3020700768436022</v>
      </c>
      <c r="O14" s="100">
        <v>3077.9310255304154</v>
      </c>
      <c r="P14" s="100">
        <v>8.2094246423654056</v>
      </c>
      <c r="Q14" s="100">
        <v>4009.4829953312637</v>
      </c>
      <c r="R14" s="100">
        <v>9</v>
      </c>
      <c r="S14" s="100">
        <v>4395.5999999999995</v>
      </c>
      <c r="T14" s="100">
        <v>7.1591243675694392</v>
      </c>
      <c r="U14" s="100">
        <v>3496.5163411209137</v>
      </c>
      <c r="V14" s="100">
        <v>10.245217046990209</v>
      </c>
      <c r="W14" s="100">
        <v>5003.7640057500184</v>
      </c>
      <c r="X14" s="100">
        <v>12.172279967836456</v>
      </c>
      <c r="Y14" s="100">
        <v>5944.9415362913251</v>
      </c>
      <c r="Z14" s="100">
        <v>8.1371426830937637</v>
      </c>
      <c r="AA14" s="100">
        <v>3974.1804864229939</v>
      </c>
      <c r="AB14" s="100">
        <v>12.349998550981498</v>
      </c>
      <c r="AC14" s="100">
        <v>6031.7392922993631</v>
      </c>
      <c r="AD14" s="100">
        <v>7</v>
      </c>
      <c r="AE14" s="100">
        <v>3418.7999999999997</v>
      </c>
      <c r="AF14" s="100">
        <v>12.211487237691198</v>
      </c>
      <c r="AG14" s="100">
        <v>5964.0903668883811</v>
      </c>
      <c r="AH14" s="100">
        <v>9.2739882576992692</v>
      </c>
      <c r="AI14" s="100">
        <v>4529.4158650603231</v>
      </c>
      <c r="AJ14" s="100">
        <v>12.382858066784859</v>
      </c>
      <c r="AK14" s="100">
        <v>6047.7878798177253</v>
      </c>
      <c r="AL14" s="100">
        <v>10</v>
      </c>
      <c r="AM14" s="100">
        <v>4884</v>
      </c>
      <c r="AN14" s="100">
        <v>9.1703871481333277</v>
      </c>
      <c r="AO14" s="100">
        <v>4478.8170831483167</v>
      </c>
      <c r="AP14" s="100">
        <v>11</v>
      </c>
      <c r="AQ14" s="100">
        <v>5372.4</v>
      </c>
      <c r="AR14" s="100">
        <v>6.2370209035537005</v>
      </c>
      <c r="AS14" s="100">
        <v>3046.1610092956271</v>
      </c>
      <c r="AT14" s="100">
        <v>13</v>
      </c>
      <c r="AU14" s="100">
        <v>6349.2</v>
      </c>
      <c r="AV14" s="100">
        <v>8.3432799902555672</v>
      </c>
      <c r="AW14" s="100">
        <v>4074.8579472408187</v>
      </c>
      <c r="AX14" s="100">
        <v>10</v>
      </c>
      <c r="AY14" s="100">
        <v>4884</v>
      </c>
      <c r="AZ14" s="100">
        <v>11.170793015617109</v>
      </c>
      <c r="BA14" s="100">
        <v>5455.8153088273957</v>
      </c>
      <c r="BB14" s="100">
        <v>7.1967067702082614</v>
      </c>
      <c r="BC14" s="100">
        <v>3514.8715865697145</v>
      </c>
      <c r="BD14" s="100">
        <v>9.2128699270625258</v>
      </c>
      <c r="BE14" s="100">
        <v>4499.5656723773373</v>
      </c>
      <c r="BF14" s="100">
        <v>8.213043968989167</v>
      </c>
      <c r="BG14" s="100">
        <v>4011.2506744543089</v>
      </c>
      <c r="BH14" s="100">
        <v>12.278219769058367</v>
      </c>
      <c r="BI14" s="100">
        <v>5996.6825352081059</v>
      </c>
      <c r="BJ14" s="100">
        <v>7</v>
      </c>
      <c r="BK14" s="100">
        <v>3418.7999999999997</v>
      </c>
      <c r="BL14" s="100">
        <v>11.287438070964351</v>
      </c>
      <c r="BM14" s="100">
        <v>5512.7847538589886</v>
      </c>
      <c r="BN14" s="100">
        <v>12</v>
      </c>
      <c r="BO14" s="100">
        <v>5860.7999999999993</v>
      </c>
      <c r="BP14" s="100">
        <v>9.2231160022620102</v>
      </c>
      <c r="BQ14" s="100">
        <v>4504.5698555047657</v>
      </c>
      <c r="BR14" s="100">
        <v>8</v>
      </c>
      <c r="BS14" s="100">
        <v>3907.2</v>
      </c>
      <c r="BT14" s="100">
        <v>11.224653110699785</v>
      </c>
      <c r="BU14" s="100">
        <v>5482.1205792657747</v>
      </c>
      <c r="BV14" s="100">
        <v>13</v>
      </c>
      <c r="BW14" s="100">
        <v>6349.2</v>
      </c>
      <c r="BX14" s="100">
        <v>11.689492416806292</v>
      </c>
      <c r="BY14" s="100">
        <v>5709.1480963681925</v>
      </c>
      <c r="BZ14" s="100">
        <v>10</v>
      </c>
      <c r="CA14" s="100">
        <v>4884</v>
      </c>
      <c r="CB14" s="100">
        <v>11.936205140277233</v>
      </c>
      <c r="CC14" s="100">
        <v>5829.6425905114002</v>
      </c>
      <c r="CD14" s="100">
        <v>9</v>
      </c>
      <c r="CE14" s="100">
        <v>4395.5999999999995</v>
      </c>
      <c r="CF14" s="100">
        <v>9.3499946378845156</v>
      </c>
      <c r="CG14" s="100">
        <v>4566.5373811427971</v>
      </c>
      <c r="CH14" s="100">
        <v>8</v>
      </c>
      <c r="CI14" s="100">
        <v>3907.2</v>
      </c>
      <c r="CJ14" s="100">
        <v>13.378201008112933</v>
      </c>
      <c r="CK14" s="100">
        <v>6533.9133723623563</v>
      </c>
      <c r="CL14" s="100">
        <v>15</v>
      </c>
      <c r="CM14" s="100">
        <v>7326</v>
      </c>
      <c r="CN14" s="100">
        <v>8.2853557977405146</v>
      </c>
      <c r="CO14" s="100">
        <v>4046.5677716164673</v>
      </c>
      <c r="CP14" s="100">
        <v>9.2045979934937652</v>
      </c>
      <c r="CQ14" s="100">
        <v>4495.5256600223547</v>
      </c>
      <c r="CR14" s="100">
        <v>13</v>
      </c>
      <c r="CS14" s="100">
        <v>6349.2</v>
      </c>
      <c r="CT14" s="100">
        <v>10.635209324117454</v>
      </c>
      <c r="CU14" s="100">
        <v>5194.2362338989642</v>
      </c>
    </row>
    <row r="15" spans="1:99">
      <c r="C15" s="99" t="s">
        <v>181</v>
      </c>
      <c r="D15" s="100">
        <v>12</v>
      </c>
      <c r="E15" s="100">
        <v>9158.4</v>
      </c>
      <c r="F15" s="100">
        <v>7</v>
      </c>
      <c r="G15" s="100">
        <v>5342.4</v>
      </c>
      <c r="H15" s="100">
        <v>7</v>
      </c>
      <c r="I15" s="100">
        <v>5342.4</v>
      </c>
      <c r="J15" s="100">
        <v>11</v>
      </c>
      <c r="K15" s="100">
        <v>8395.1999999999989</v>
      </c>
      <c r="L15" s="100">
        <v>9</v>
      </c>
      <c r="M15" s="100">
        <v>6868.7999999999993</v>
      </c>
      <c r="N15" s="100">
        <v>6.2643113172381515</v>
      </c>
      <c r="O15" s="100">
        <v>4780.922397316157</v>
      </c>
      <c r="P15" s="100">
        <v>8.2094246423654056</v>
      </c>
      <c r="Q15" s="100">
        <v>6265.4328870532772</v>
      </c>
      <c r="R15" s="100">
        <v>10</v>
      </c>
      <c r="S15" s="100">
        <v>7631.9999999999991</v>
      </c>
      <c r="T15" s="100">
        <v>6.1591243675694392</v>
      </c>
      <c r="U15" s="100">
        <v>4700.643717328996</v>
      </c>
      <c r="V15" s="100">
        <v>11.210186040277321</v>
      </c>
      <c r="W15" s="100">
        <v>8555.6139859396517</v>
      </c>
      <c r="X15" s="100">
        <v>11.200993295809198</v>
      </c>
      <c r="Y15" s="100">
        <v>8548.5980833615795</v>
      </c>
      <c r="Z15" s="100">
        <v>8.1371426830937637</v>
      </c>
      <c r="AA15" s="100">
        <v>6210.2672957371597</v>
      </c>
      <c r="AB15" s="100">
        <v>11.349998550981498</v>
      </c>
      <c r="AC15" s="100">
        <v>8662.3188941090793</v>
      </c>
      <c r="AD15" s="100">
        <v>8</v>
      </c>
      <c r="AE15" s="100">
        <v>6105.5999999999995</v>
      </c>
      <c r="AF15" s="100">
        <v>11.181274775163885</v>
      </c>
      <c r="AG15" s="100">
        <v>8533.5489084050769</v>
      </c>
      <c r="AH15" s="100">
        <v>10.243545117954906</v>
      </c>
      <c r="AI15" s="100">
        <v>7817.8736340231835</v>
      </c>
      <c r="AJ15" s="100">
        <v>12.430715325132967</v>
      </c>
      <c r="AK15" s="100">
        <v>9487.1219361414787</v>
      </c>
      <c r="AL15" s="100">
        <v>10</v>
      </c>
      <c r="AM15" s="100">
        <v>7631.9999999999991</v>
      </c>
      <c r="AN15" s="100">
        <v>10.170387148133328</v>
      </c>
      <c r="AO15" s="100">
        <v>7762.0394714553549</v>
      </c>
      <c r="AP15" s="100">
        <v>11</v>
      </c>
      <c r="AQ15" s="100">
        <v>8395.1999999999989</v>
      </c>
      <c r="AR15" s="100">
        <v>6.2370209035537005</v>
      </c>
      <c r="AS15" s="100">
        <v>4760.0943535921842</v>
      </c>
      <c r="AT15" s="100">
        <v>13</v>
      </c>
      <c r="AU15" s="100">
        <v>9921.5999999999985</v>
      </c>
      <c r="AV15" s="100">
        <v>7.2942399916476299</v>
      </c>
      <c r="AW15" s="100">
        <v>5566.9639616254708</v>
      </c>
      <c r="AX15" s="100">
        <v>10</v>
      </c>
      <c r="AY15" s="100">
        <v>7631.9999999999991</v>
      </c>
      <c r="AZ15" s="100">
        <v>9.2049516187405303</v>
      </c>
      <c r="BA15" s="100">
        <v>7025.2190754227722</v>
      </c>
      <c r="BB15" s="100">
        <v>7.2294912319096385</v>
      </c>
      <c r="BC15" s="100">
        <v>5517.5477081934359</v>
      </c>
      <c r="BD15" s="100">
        <v>8.2128699270625258</v>
      </c>
      <c r="BE15" s="100">
        <v>6268.0623283341192</v>
      </c>
      <c r="BF15" s="100">
        <v>7.2396744651128122</v>
      </c>
      <c r="BG15" s="100">
        <v>5525.3195517740978</v>
      </c>
      <c r="BH15" s="100">
        <v>13.278219769058367</v>
      </c>
      <c r="BI15" s="100">
        <v>10133.937327745345</v>
      </c>
      <c r="BJ15" s="100">
        <v>8</v>
      </c>
      <c r="BK15" s="100">
        <v>6105.5999999999995</v>
      </c>
      <c r="BL15" s="100">
        <v>10.287438070964351</v>
      </c>
      <c r="BM15" s="100">
        <v>7851.3727357599919</v>
      </c>
      <c r="BN15" s="100">
        <v>11</v>
      </c>
      <c r="BO15" s="100">
        <v>8395.1999999999989</v>
      </c>
      <c r="BP15" s="100">
        <v>9.2231160022620102</v>
      </c>
      <c r="BQ15" s="100">
        <v>7039.0821329263654</v>
      </c>
      <c r="BR15" s="100">
        <v>6</v>
      </c>
      <c r="BS15" s="100">
        <v>4579.2</v>
      </c>
      <c r="BT15" s="100">
        <v>11.182337088854561</v>
      </c>
      <c r="BU15" s="100">
        <v>8534.3596662138007</v>
      </c>
      <c r="BV15" s="100">
        <v>13</v>
      </c>
      <c r="BW15" s="100">
        <v>9921.5999999999985</v>
      </c>
      <c r="BX15" s="100">
        <v>12.588762328859076</v>
      </c>
      <c r="BY15" s="100">
        <v>9607.7434093852462</v>
      </c>
      <c r="BZ15" s="100">
        <v>10</v>
      </c>
      <c r="CA15" s="100">
        <v>7631.9999999999991</v>
      </c>
      <c r="CB15" s="100">
        <v>11.936205140277233</v>
      </c>
      <c r="CC15" s="100">
        <v>9109.711763059584</v>
      </c>
      <c r="CD15" s="100">
        <v>10</v>
      </c>
      <c r="CE15" s="100">
        <v>7631.9999999999991</v>
      </c>
      <c r="CF15" s="100">
        <v>8.2999954039010149</v>
      </c>
      <c r="CG15" s="100">
        <v>6334.5564922572539</v>
      </c>
      <c r="CH15" s="100">
        <v>7</v>
      </c>
      <c r="CI15" s="100">
        <v>5342.4</v>
      </c>
      <c r="CJ15" s="100">
        <v>12.686564393777608</v>
      </c>
      <c r="CK15" s="100">
        <v>9682.3859453310706</v>
      </c>
      <c r="CL15" s="100">
        <v>13</v>
      </c>
      <c r="CM15" s="100">
        <v>9921.5999999999985</v>
      </c>
      <c r="CN15" s="100">
        <v>7.2568202179664629</v>
      </c>
      <c r="CO15" s="100">
        <v>5538.405190352004</v>
      </c>
      <c r="CP15" s="100">
        <v>8.2045979934937652</v>
      </c>
      <c r="CQ15" s="100">
        <v>6261.7491886344415</v>
      </c>
      <c r="CR15" s="100">
        <v>14</v>
      </c>
      <c r="CS15" s="100">
        <v>10684.8</v>
      </c>
      <c r="CT15" s="100">
        <v>10.593686454589509</v>
      </c>
      <c r="CU15" s="100">
        <v>8085.1015021427129</v>
      </c>
    </row>
    <row r="16" spans="1:99">
      <c r="C16" s="99" t="s">
        <v>182</v>
      </c>
      <c r="D16" s="100">
        <v>11</v>
      </c>
      <c r="E16" s="100">
        <v>3748.8</v>
      </c>
      <c r="F16" s="100">
        <v>7</v>
      </c>
      <c r="G16" s="100">
        <v>2385.6</v>
      </c>
      <c r="H16" s="100">
        <v>7</v>
      </c>
      <c r="I16" s="100">
        <v>2385.6</v>
      </c>
      <c r="J16" s="100">
        <v>10</v>
      </c>
      <c r="K16" s="100">
        <v>3408</v>
      </c>
      <c r="L16" s="100">
        <v>11</v>
      </c>
      <c r="M16" s="100">
        <v>3748.8</v>
      </c>
      <c r="N16" s="100">
        <v>7.3020700768436022</v>
      </c>
      <c r="O16" s="100">
        <v>2488.5454821882995</v>
      </c>
      <c r="P16" s="100">
        <v>7.2443287494263062</v>
      </c>
      <c r="Q16" s="100">
        <v>2468.8672378044853</v>
      </c>
      <c r="R16" s="100">
        <v>9</v>
      </c>
      <c r="S16" s="100">
        <v>3067.2000000000003</v>
      </c>
      <c r="T16" s="100">
        <v>7.1591243675694392</v>
      </c>
      <c r="U16" s="100">
        <v>2439.829584467665</v>
      </c>
      <c r="V16" s="100">
        <v>12.210186040277321</v>
      </c>
      <c r="W16" s="100">
        <v>4161.2314025265114</v>
      </c>
      <c r="X16" s="100">
        <v>12.200993295809198</v>
      </c>
      <c r="Y16" s="100">
        <v>4158.0985152117746</v>
      </c>
      <c r="Z16" s="100">
        <v>10.137142683093764</v>
      </c>
      <c r="AA16" s="100">
        <v>3454.738226398355</v>
      </c>
      <c r="AB16" s="100">
        <v>12.349998550981498</v>
      </c>
      <c r="AC16" s="100">
        <v>4208.879506174495</v>
      </c>
      <c r="AD16" s="100">
        <v>8</v>
      </c>
      <c r="AE16" s="100">
        <v>2726.4</v>
      </c>
      <c r="AF16" s="100">
        <v>13.211487237691198</v>
      </c>
      <c r="AG16" s="100">
        <v>4502.4748506051601</v>
      </c>
      <c r="AH16" s="100">
        <v>9.2435451179549055</v>
      </c>
      <c r="AI16" s="100">
        <v>3150.2001761990318</v>
      </c>
      <c r="AJ16" s="100">
        <v>12.382858066784859</v>
      </c>
      <c r="AK16" s="100">
        <v>4220.0780291602805</v>
      </c>
      <c r="AL16" s="100">
        <v>10</v>
      </c>
      <c r="AM16" s="100">
        <v>3408</v>
      </c>
      <c r="AN16" s="100">
        <v>9.1703871481333277</v>
      </c>
      <c r="AO16" s="100">
        <v>3125.2679400838383</v>
      </c>
      <c r="AP16" s="100">
        <v>12</v>
      </c>
      <c r="AQ16" s="100">
        <v>4089.6000000000004</v>
      </c>
      <c r="AR16" s="100">
        <v>7.2370209035537005</v>
      </c>
      <c r="AS16" s="100">
        <v>2466.3767239311014</v>
      </c>
      <c r="AT16" s="100">
        <v>12</v>
      </c>
      <c r="AU16" s="100">
        <v>4089.6000000000004</v>
      </c>
      <c r="AV16" s="100">
        <v>7.3432799902555681</v>
      </c>
      <c r="AW16" s="100">
        <v>2502.5898206790976</v>
      </c>
      <c r="AX16" s="100">
        <v>10</v>
      </c>
      <c r="AY16" s="100">
        <v>3408</v>
      </c>
      <c r="AZ16" s="100">
        <v>10.170793015617109</v>
      </c>
      <c r="BA16" s="100">
        <v>3466.2062597223107</v>
      </c>
      <c r="BB16" s="100">
        <v>7.2294912319096385</v>
      </c>
      <c r="BC16" s="100">
        <v>2463.8106118348051</v>
      </c>
      <c r="BD16" s="100">
        <v>9.2128699270625258</v>
      </c>
      <c r="BE16" s="100">
        <v>3139.7460711429089</v>
      </c>
      <c r="BF16" s="100">
        <v>7.2396744651128122</v>
      </c>
      <c r="BG16" s="100">
        <v>2467.2810577104465</v>
      </c>
      <c r="BH16" s="100">
        <v>12.278219769058367</v>
      </c>
      <c r="BI16" s="100">
        <v>4184.4172972950919</v>
      </c>
      <c r="BJ16" s="100">
        <v>8</v>
      </c>
      <c r="BK16" s="100">
        <v>2726.4</v>
      </c>
      <c r="BL16" s="100">
        <v>11</v>
      </c>
      <c r="BM16" s="100">
        <v>3748.8</v>
      </c>
      <c r="BN16" s="100">
        <v>12</v>
      </c>
      <c r="BO16" s="100">
        <v>4089.6000000000004</v>
      </c>
      <c r="BP16" s="100">
        <v>10.22311600226201</v>
      </c>
      <c r="BQ16" s="100">
        <v>3484.0379335708931</v>
      </c>
      <c r="BR16" s="100">
        <v>8</v>
      </c>
      <c r="BS16" s="100">
        <v>2726.4</v>
      </c>
      <c r="BT16" s="100">
        <v>12.128303853540849</v>
      </c>
      <c r="BU16" s="100">
        <v>4133.3259532867214</v>
      </c>
      <c r="BV16" s="100">
        <v>12</v>
      </c>
      <c r="BW16" s="100">
        <v>4089.6000000000004</v>
      </c>
      <c r="BX16" s="100">
        <v>12.631536303724452</v>
      </c>
      <c r="BY16" s="100">
        <v>4304.8275723092938</v>
      </c>
      <c r="BZ16" s="100">
        <v>11</v>
      </c>
      <c r="CA16" s="100">
        <v>3748.8</v>
      </c>
      <c r="CB16" s="100">
        <v>11.936205140277233</v>
      </c>
      <c r="CC16" s="100">
        <v>4067.8587118064811</v>
      </c>
      <c r="CD16" s="100">
        <v>9</v>
      </c>
      <c r="CE16" s="100">
        <v>3067.2000000000003</v>
      </c>
      <c r="CF16" s="100">
        <v>8.2999954039010149</v>
      </c>
      <c r="CG16" s="100">
        <v>2828.6384336494662</v>
      </c>
      <c r="CH16" s="100">
        <v>8</v>
      </c>
      <c r="CI16" s="100">
        <v>2726.4</v>
      </c>
      <c r="CJ16" s="100">
        <v>11.425476134127049</v>
      </c>
      <c r="CK16" s="100">
        <v>3893.8022665104982</v>
      </c>
      <c r="CL16" s="100">
        <v>13</v>
      </c>
      <c r="CM16" s="100">
        <v>4430.4000000000005</v>
      </c>
      <c r="CN16" s="100">
        <v>8.2568202179664638</v>
      </c>
      <c r="CO16" s="100">
        <v>2813.9243302829709</v>
      </c>
      <c r="CP16" s="100">
        <v>8.1753697087089421</v>
      </c>
      <c r="CQ16" s="100">
        <v>2786.1659967280075</v>
      </c>
      <c r="CR16" s="100">
        <v>14</v>
      </c>
      <c r="CS16" s="100">
        <v>4771.2</v>
      </c>
      <c r="CT16" s="100">
        <v>11.526550408986411</v>
      </c>
      <c r="CU16" s="100">
        <v>3928.2483793825691</v>
      </c>
    </row>
    <row r="17" spans="2:99">
      <c r="C17" s="99" t="s">
        <v>183</v>
      </c>
      <c r="D17" s="100">
        <v>12</v>
      </c>
      <c r="E17" s="100">
        <v>5068.7999999999993</v>
      </c>
      <c r="F17" s="100">
        <v>7</v>
      </c>
      <c r="G17" s="100">
        <v>2956.7999999999997</v>
      </c>
      <c r="H17" s="100">
        <v>8</v>
      </c>
      <c r="I17" s="100">
        <v>3379.2</v>
      </c>
      <c r="J17" s="100">
        <v>11</v>
      </c>
      <c r="K17" s="100">
        <v>4646.3999999999996</v>
      </c>
      <c r="L17" s="100">
        <v>10</v>
      </c>
      <c r="M17" s="100">
        <v>4224</v>
      </c>
      <c r="N17" s="100">
        <v>6.2643113172381515</v>
      </c>
      <c r="O17" s="100">
        <v>2646.0451004013948</v>
      </c>
      <c r="P17" s="100">
        <v>7.2094246423654047</v>
      </c>
      <c r="Q17" s="100">
        <v>3045.2609689351466</v>
      </c>
      <c r="R17" s="100">
        <v>9</v>
      </c>
      <c r="S17" s="100">
        <v>3801.6</v>
      </c>
      <c r="T17" s="100">
        <v>7.1591243675694392</v>
      </c>
      <c r="U17" s="100">
        <v>3024.0141328613308</v>
      </c>
      <c r="V17" s="100">
        <v>11.245217046990209</v>
      </c>
      <c r="W17" s="100">
        <v>4749.9796806486638</v>
      </c>
      <c r="X17" s="100">
        <v>12.200993295809198</v>
      </c>
      <c r="Y17" s="100">
        <v>5153.6995681498047</v>
      </c>
      <c r="Z17" s="100">
        <v>9.1371426830937637</v>
      </c>
      <c r="AA17" s="100">
        <v>3859.5290693388056</v>
      </c>
      <c r="AB17" s="100">
        <v>11.349998550981498</v>
      </c>
      <c r="AC17" s="100">
        <v>4794.2393879345846</v>
      </c>
      <c r="AD17" s="100">
        <v>7</v>
      </c>
      <c r="AE17" s="100">
        <v>2956.7999999999997</v>
      </c>
      <c r="AF17" s="100">
        <v>13.211487237691198</v>
      </c>
      <c r="AG17" s="100">
        <v>5580.5322092007618</v>
      </c>
      <c r="AH17" s="100">
        <v>11.243545117954906</v>
      </c>
      <c r="AI17" s="100">
        <v>4749.2734578241516</v>
      </c>
      <c r="AJ17" s="100">
        <v>11.382858066784859</v>
      </c>
      <c r="AK17" s="100">
        <v>4808.1192474099244</v>
      </c>
      <c r="AL17" s="100">
        <v>10</v>
      </c>
      <c r="AM17" s="100">
        <v>4224</v>
      </c>
      <c r="AN17" s="100">
        <v>10.170387148133328</v>
      </c>
      <c r="AO17" s="100">
        <v>4295.9715313715178</v>
      </c>
      <c r="AP17" s="100">
        <v>10</v>
      </c>
      <c r="AQ17" s="100">
        <v>4224</v>
      </c>
      <c r="AR17" s="100">
        <v>7.2844250842644414</v>
      </c>
      <c r="AS17" s="100">
        <v>3076.9411555932998</v>
      </c>
      <c r="AT17" s="100">
        <v>13</v>
      </c>
      <c r="AU17" s="100">
        <v>5491.2</v>
      </c>
      <c r="AV17" s="100">
        <v>8.3432799902555672</v>
      </c>
      <c r="AW17" s="100">
        <v>3524.2014678839514</v>
      </c>
      <c r="AX17" s="100">
        <v>11</v>
      </c>
      <c r="AY17" s="100">
        <v>4646.3999999999996</v>
      </c>
      <c r="AZ17" s="100">
        <v>11.20495161874053</v>
      </c>
      <c r="BA17" s="100">
        <v>4732.9715637559993</v>
      </c>
      <c r="BB17" s="100">
        <v>8.1967067702082606</v>
      </c>
      <c r="BC17" s="100">
        <v>3462.2889397359691</v>
      </c>
      <c r="BD17" s="100">
        <v>9.2128699270625258</v>
      </c>
      <c r="BE17" s="100">
        <v>3891.5162571912106</v>
      </c>
      <c r="BF17" s="100">
        <v>8.2663049612364574</v>
      </c>
      <c r="BG17" s="100">
        <v>3491.6872156262793</v>
      </c>
      <c r="BH17" s="100">
        <v>13.278219769058367</v>
      </c>
      <c r="BI17" s="100">
        <v>5608.7200304502539</v>
      </c>
      <c r="BJ17" s="100">
        <v>7</v>
      </c>
      <c r="BK17" s="100">
        <v>2956.7999999999997</v>
      </c>
      <c r="BL17" s="100">
        <v>11.287438070964351</v>
      </c>
      <c r="BM17" s="100">
        <v>4767.8138411753416</v>
      </c>
      <c r="BN17" s="100">
        <v>11</v>
      </c>
      <c r="BO17" s="100">
        <v>4646.3999999999996</v>
      </c>
      <c r="BP17" s="100">
        <v>10.22311600226201</v>
      </c>
      <c r="BQ17" s="100">
        <v>4318.244199355473</v>
      </c>
      <c r="BR17" s="100">
        <v>7</v>
      </c>
      <c r="BS17" s="100">
        <v>2956.7999999999997</v>
      </c>
      <c r="BT17" s="100">
        <v>13.893289317377747</v>
      </c>
      <c r="BU17" s="100">
        <v>5868.5254076603596</v>
      </c>
      <c r="BV17" s="100">
        <v>12</v>
      </c>
      <c r="BW17" s="100">
        <v>5068.7999999999993</v>
      </c>
      <c r="BX17" s="100">
        <v>13.530806215777234</v>
      </c>
      <c r="BY17" s="100">
        <v>5715.4125455443036</v>
      </c>
      <c r="BZ17" s="100">
        <v>10</v>
      </c>
      <c r="CA17" s="100">
        <v>4224</v>
      </c>
      <c r="CB17" s="100">
        <v>11.936205140277233</v>
      </c>
      <c r="CC17" s="100">
        <v>5041.8530512531024</v>
      </c>
      <c r="CD17" s="100">
        <v>8</v>
      </c>
      <c r="CE17" s="100">
        <v>3379.2</v>
      </c>
      <c r="CF17" s="100">
        <v>8.3499946378845156</v>
      </c>
      <c r="CG17" s="100">
        <v>3527.0377350424192</v>
      </c>
      <c r="CH17" s="100">
        <v>9</v>
      </c>
      <c r="CI17" s="100">
        <v>3801.6</v>
      </c>
      <c r="CJ17" s="100">
        <v>11.425476134127049</v>
      </c>
      <c r="CK17" s="100">
        <v>4826.1211190552649</v>
      </c>
      <c r="CL17" s="100">
        <v>15</v>
      </c>
      <c r="CM17" s="100">
        <v>6336</v>
      </c>
      <c r="CN17" s="100">
        <v>8.2853557977405146</v>
      </c>
      <c r="CO17" s="100">
        <v>3499.7342889655934</v>
      </c>
      <c r="CP17" s="100">
        <v>9.2045979934937652</v>
      </c>
      <c r="CQ17" s="100">
        <v>3888.0221924517664</v>
      </c>
      <c r="CR17" s="100">
        <v>14</v>
      </c>
      <c r="CS17" s="100">
        <v>5913.5999999999995</v>
      </c>
      <c r="CT17" s="100">
        <v>10.635209324117454</v>
      </c>
      <c r="CU17" s="100">
        <v>4492.3124185072129</v>
      </c>
    </row>
    <row r="18" spans="2:99">
      <c r="C18" s="99" t="s">
        <v>184</v>
      </c>
      <c r="D18" s="100">
        <v>12</v>
      </c>
      <c r="E18" s="100">
        <v>7833.5999999999995</v>
      </c>
      <c r="F18" s="100">
        <v>6</v>
      </c>
      <c r="G18" s="100">
        <v>3916.7999999999997</v>
      </c>
      <c r="H18" s="100">
        <v>8</v>
      </c>
      <c r="I18" s="100">
        <v>5222.3999999999996</v>
      </c>
      <c r="J18" s="100">
        <v>11</v>
      </c>
      <c r="K18" s="100">
        <v>7180.7999999999993</v>
      </c>
      <c r="L18" s="100">
        <v>9</v>
      </c>
      <c r="M18" s="100">
        <v>5875.2</v>
      </c>
      <c r="N18" s="100">
        <v>6.3020700768436022</v>
      </c>
      <c r="O18" s="100">
        <v>4113.9913461635033</v>
      </c>
      <c r="P18" s="100">
        <v>8.2094246423654056</v>
      </c>
      <c r="Q18" s="100">
        <v>5359.1124065361364</v>
      </c>
      <c r="R18" s="100">
        <v>9</v>
      </c>
      <c r="S18" s="100">
        <v>5875.2</v>
      </c>
      <c r="T18" s="100">
        <v>6.1591243675694392</v>
      </c>
      <c r="U18" s="100">
        <v>4020.6763871493295</v>
      </c>
      <c r="V18" s="100">
        <v>11.245217046990209</v>
      </c>
      <c r="W18" s="100">
        <v>7340.8776882752081</v>
      </c>
      <c r="X18" s="100">
        <v>10.200993295809198</v>
      </c>
      <c r="Y18" s="100">
        <v>6659.2084235042439</v>
      </c>
      <c r="Z18" s="100">
        <v>8.1371426830937637</v>
      </c>
      <c r="AA18" s="100">
        <v>5311.9267435236088</v>
      </c>
      <c r="AB18" s="100">
        <v>12.299998757984142</v>
      </c>
      <c r="AC18" s="100">
        <v>8029.4391892120475</v>
      </c>
      <c r="AD18" s="100">
        <v>7</v>
      </c>
      <c r="AE18" s="100">
        <v>4569.5999999999995</v>
      </c>
      <c r="AF18" s="100">
        <v>13.181274775163885</v>
      </c>
      <c r="AG18" s="100">
        <v>8604.7361732269837</v>
      </c>
      <c r="AH18" s="100">
        <v>9.2739882576992692</v>
      </c>
      <c r="AI18" s="100">
        <v>6054.0595346260825</v>
      </c>
      <c r="AJ18" s="100">
        <v>13.382858066784859</v>
      </c>
      <c r="AK18" s="100">
        <v>8736.3297459971545</v>
      </c>
      <c r="AL18" s="100">
        <v>11</v>
      </c>
      <c r="AM18" s="100">
        <v>7180.7999999999993</v>
      </c>
      <c r="AN18" s="100">
        <v>9.1703871481333277</v>
      </c>
      <c r="AO18" s="100">
        <v>5986.4287303014362</v>
      </c>
      <c r="AP18" s="100">
        <v>11</v>
      </c>
      <c r="AQ18" s="100">
        <v>7180.7999999999993</v>
      </c>
      <c r="AR18" s="100">
        <v>6.2370209035537005</v>
      </c>
      <c r="AS18" s="100">
        <v>4071.5272458398554</v>
      </c>
      <c r="AT18" s="100">
        <v>11</v>
      </c>
      <c r="AU18" s="100">
        <v>7180.7999999999993</v>
      </c>
      <c r="AV18" s="100">
        <v>8.3432799902555672</v>
      </c>
      <c r="AW18" s="100">
        <v>5446.4931776388339</v>
      </c>
      <c r="AX18" s="100">
        <v>11</v>
      </c>
      <c r="AY18" s="100">
        <v>7180.7999999999993</v>
      </c>
      <c r="AZ18" s="100">
        <v>11.20495161874053</v>
      </c>
      <c r="BA18" s="100">
        <v>7314.5924167138173</v>
      </c>
      <c r="BB18" s="100">
        <v>7.1967067702082614</v>
      </c>
      <c r="BC18" s="100">
        <v>4698.0101795919527</v>
      </c>
      <c r="BD18" s="100">
        <v>10.182459937482164</v>
      </c>
      <c r="BE18" s="100">
        <v>6647.1098471883561</v>
      </c>
      <c r="BF18" s="100">
        <v>7.2396744651128122</v>
      </c>
      <c r="BG18" s="100">
        <v>4726.0594908256435</v>
      </c>
      <c r="BH18" s="100">
        <v>12.278219769058367</v>
      </c>
      <c r="BI18" s="100">
        <v>8015.2218652413012</v>
      </c>
      <c r="BJ18" s="100">
        <v>8</v>
      </c>
      <c r="BK18" s="100">
        <v>5222.3999999999996</v>
      </c>
      <c r="BL18" s="100">
        <v>12.287438070964351</v>
      </c>
      <c r="BM18" s="100">
        <v>8021.239572725528</v>
      </c>
      <c r="BN18" s="100">
        <v>11</v>
      </c>
      <c r="BO18" s="100">
        <v>7180.7999999999993</v>
      </c>
      <c r="BP18" s="100">
        <v>10.22311600226201</v>
      </c>
      <c r="BQ18" s="100">
        <v>6673.6501262766396</v>
      </c>
      <c r="BR18" s="100">
        <v>7</v>
      </c>
      <c r="BS18" s="100">
        <v>4569.5999999999995</v>
      </c>
      <c r="BT18" s="100">
        <v>12.128303853540849</v>
      </c>
      <c r="BU18" s="100">
        <v>7917.356755591466</v>
      </c>
      <c r="BV18" s="100">
        <v>12</v>
      </c>
      <c r="BW18" s="100">
        <v>7833.5999999999995</v>
      </c>
      <c r="BX18" s="100">
        <v>11.689492416806292</v>
      </c>
      <c r="BY18" s="100">
        <v>7630.900649691147</v>
      </c>
      <c r="BZ18" s="100">
        <v>10</v>
      </c>
      <c r="CA18" s="100">
        <v>6528</v>
      </c>
      <c r="CB18" s="100">
        <v>11.018035514102063</v>
      </c>
      <c r="CC18" s="100">
        <v>7192.5735836058266</v>
      </c>
      <c r="CD18" s="100">
        <v>10</v>
      </c>
      <c r="CE18" s="100">
        <v>6528</v>
      </c>
      <c r="CF18" s="100">
        <v>8.2999954039010149</v>
      </c>
      <c r="CG18" s="100">
        <v>5418.2369996665821</v>
      </c>
      <c r="CH18" s="100">
        <v>8</v>
      </c>
      <c r="CI18" s="100">
        <v>5222.3999999999996</v>
      </c>
      <c r="CJ18" s="100">
        <v>12.425476134127049</v>
      </c>
      <c r="CK18" s="100">
        <v>8111.3508203581368</v>
      </c>
      <c r="CL18" s="100">
        <v>13</v>
      </c>
      <c r="CM18" s="100">
        <v>8486.4</v>
      </c>
      <c r="CN18" s="100">
        <v>7.2853557977405146</v>
      </c>
      <c r="CO18" s="100">
        <v>4755.8802647650073</v>
      </c>
      <c r="CP18" s="100">
        <v>9.2045979934937652</v>
      </c>
      <c r="CQ18" s="100">
        <v>6008.7615701527293</v>
      </c>
      <c r="CR18" s="100">
        <v>15</v>
      </c>
      <c r="CS18" s="100">
        <v>9792</v>
      </c>
      <c r="CT18" s="100">
        <v>11.526550408986411</v>
      </c>
      <c r="CU18" s="100">
        <v>7524.5321069863285</v>
      </c>
    </row>
    <row r="19" spans="2:99">
      <c r="C19" s="99" t="s">
        <v>185</v>
      </c>
      <c r="D19" s="100">
        <v>11</v>
      </c>
      <c r="E19" s="100">
        <v>3630</v>
      </c>
      <c r="F19" s="100">
        <v>7</v>
      </c>
      <c r="G19" s="100">
        <v>2310</v>
      </c>
      <c r="H19" s="100">
        <v>8</v>
      </c>
      <c r="I19" s="100">
        <v>2640</v>
      </c>
      <c r="J19" s="100">
        <v>10</v>
      </c>
      <c r="K19" s="100">
        <v>3300</v>
      </c>
      <c r="L19" s="100">
        <v>10</v>
      </c>
      <c r="M19" s="100">
        <v>3300</v>
      </c>
      <c r="N19" s="100">
        <v>6.3020700768436022</v>
      </c>
      <c r="O19" s="100">
        <v>2079.6831253583887</v>
      </c>
      <c r="P19" s="100">
        <v>8.2443287494263053</v>
      </c>
      <c r="Q19" s="100">
        <v>2720.6284873106806</v>
      </c>
      <c r="R19" s="100">
        <v>10</v>
      </c>
      <c r="S19" s="100">
        <v>3300</v>
      </c>
      <c r="T19" s="100">
        <v>6.1591243675694392</v>
      </c>
      <c r="U19" s="100">
        <v>2032.511041297915</v>
      </c>
      <c r="V19" s="100">
        <v>11.245217046990209</v>
      </c>
      <c r="W19" s="100">
        <v>3710.921625506769</v>
      </c>
      <c r="X19" s="100">
        <v>11.22970662378194</v>
      </c>
      <c r="Y19" s="100">
        <v>3705.8031858480404</v>
      </c>
      <c r="Z19" s="100">
        <v>8.1371426830937637</v>
      </c>
      <c r="AA19" s="100">
        <v>2685.2570854209421</v>
      </c>
      <c r="AB19" s="100">
        <v>12.299998757984142</v>
      </c>
      <c r="AC19" s="100">
        <v>4058.9995901347665</v>
      </c>
      <c r="AD19" s="100">
        <v>8</v>
      </c>
      <c r="AE19" s="100">
        <v>2640</v>
      </c>
      <c r="AF19" s="100">
        <v>11.181274775163885</v>
      </c>
      <c r="AG19" s="100">
        <v>3689.8206758040819</v>
      </c>
      <c r="AH19" s="100">
        <v>10.273988257699269</v>
      </c>
      <c r="AI19" s="100">
        <v>3390.4161250407587</v>
      </c>
      <c r="AJ19" s="100">
        <v>12.382858066784859</v>
      </c>
      <c r="AK19" s="100">
        <v>4086.3431620390033</v>
      </c>
      <c r="AL19" s="100">
        <v>10</v>
      </c>
      <c r="AM19" s="100">
        <v>3300</v>
      </c>
      <c r="AN19" s="100">
        <v>10.170387148133328</v>
      </c>
      <c r="AO19" s="100">
        <v>3356.2277588839979</v>
      </c>
      <c r="AP19" s="100">
        <v>12</v>
      </c>
      <c r="AQ19" s="100">
        <v>3960</v>
      </c>
      <c r="AR19" s="100">
        <v>7.2370209035537005</v>
      </c>
      <c r="AS19" s="100">
        <v>2388.2168981727214</v>
      </c>
      <c r="AT19" s="100">
        <v>14</v>
      </c>
      <c r="AU19" s="100">
        <v>4620</v>
      </c>
      <c r="AV19" s="100">
        <v>7.3923199888635063</v>
      </c>
      <c r="AW19" s="100">
        <v>2439.465596324957</v>
      </c>
      <c r="AX19" s="100">
        <v>12</v>
      </c>
      <c r="AY19" s="100">
        <v>3960</v>
      </c>
      <c r="AZ19" s="100">
        <v>10.20495161874053</v>
      </c>
      <c r="BA19" s="100">
        <v>3367.6340341843752</v>
      </c>
      <c r="BB19" s="100">
        <v>7.1967067702082614</v>
      </c>
      <c r="BC19" s="100">
        <v>2374.9132341687264</v>
      </c>
      <c r="BD19" s="100">
        <v>10.212869927062526</v>
      </c>
      <c r="BE19" s="100">
        <v>3370.2470759306334</v>
      </c>
      <c r="BF19" s="100">
        <v>8.213043968989167</v>
      </c>
      <c r="BG19" s="100">
        <v>2710.3045097664253</v>
      </c>
      <c r="BH19" s="100">
        <v>12.278219769058367</v>
      </c>
      <c r="BI19" s="100">
        <v>4051.8125237892614</v>
      </c>
      <c r="BJ19" s="100">
        <v>8</v>
      </c>
      <c r="BK19" s="100">
        <v>2640</v>
      </c>
      <c r="BL19" s="100">
        <v>11.335344416125075</v>
      </c>
      <c r="BM19" s="100">
        <v>3740.6636573212745</v>
      </c>
      <c r="BN19" s="100">
        <v>12</v>
      </c>
      <c r="BO19" s="100">
        <v>3960</v>
      </c>
      <c r="BP19" s="100">
        <v>10.22311600226201</v>
      </c>
      <c r="BQ19" s="100">
        <v>3373.6282807464636</v>
      </c>
      <c r="BR19" s="100">
        <v>7</v>
      </c>
      <c r="BS19" s="100">
        <v>2310</v>
      </c>
      <c r="BT19" s="100">
        <v>12.651110399774874</v>
      </c>
      <c r="BU19" s="100">
        <v>4174.8664319257086</v>
      </c>
      <c r="BV19" s="100">
        <v>14</v>
      </c>
      <c r="BW19" s="100">
        <v>4620</v>
      </c>
      <c r="BX19" s="100">
        <v>12.588762328859076</v>
      </c>
      <c r="BY19" s="100">
        <v>4154.2915685234948</v>
      </c>
      <c r="BZ19" s="100">
        <v>9</v>
      </c>
      <c r="CA19" s="100">
        <v>2970</v>
      </c>
      <c r="CB19" s="100">
        <v>11.018035514102063</v>
      </c>
      <c r="CC19" s="100">
        <v>3635.9517196536808</v>
      </c>
      <c r="CD19" s="100">
        <v>9</v>
      </c>
      <c r="CE19" s="100">
        <v>2970</v>
      </c>
      <c r="CF19" s="100">
        <v>8.2999954039010149</v>
      </c>
      <c r="CG19" s="100">
        <v>2738.9984832873347</v>
      </c>
      <c r="CH19" s="100">
        <v>9</v>
      </c>
      <c r="CI19" s="100">
        <v>2970</v>
      </c>
      <c r="CJ19" s="100">
        <v>13.425476134127049</v>
      </c>
      <c r="CK19" s="100">
        <v>4430.4071242619257</v>
      </c>
      <c r="CL19" s="100">
        <v>14</v>
      </c>
      <c r="CM19" s="100">
        <v>4620</v>
      </c>
      <c r="CN19" s="100">
        <v>8.2853557977405146</v>
      </c>
      <c r="CO19" s="100">
        <v>2734.1674132543699</v>
      </c>
      <c r="CP19" s="100">
        <v>10.204597993493765</v>
      </c>
      <c r="CQ19" s="100">
        <v>3367.5173378529425</v>
      </c>
      <c r="CR19" s="100">
        <v>15</v>
      </c>
      <c r="CS19" s="100">
        <v>4950</v>
      </c>
      <c r="CT19" s="100">
        <v>9.7023453697205522</v>
      </c>
      <c r="CU19" s="100">
        <v>3201.773972007782</v>
      </c>
    </row>
    <row r="20" spans="2:99">
      <c r="B20" s="99" t="s">
        <v>127</v>
      </c>
      <c r="C20" s="99" t="s">
        <v>186</v>
      </c>
      <c r="D20" s="100">
        <v>8</v>
      </c>
      <c r="E20" s="100">
        <v>2294.4</v>
      </c>
      <c r="F20" s="100">
        <v>5</v>
      </c>
      <c r="G20" s="100">
        <v>1434</v>
      </c>
      <c r="H20" s="100">
        <v>5</v>
      </c>
      <c r="I20" s="100">
        <v>1434</v>
      </c>
      <c r="J20" s="100">
        <v>6</v>
      </c>
      <c r="K20" s="100">
        <v>1720.8000000000002</v>
      </c>
      <c r="L20" s="100">
        <v>9</v>
      </c>
      <c r="M20" s="100">
        <v>2581.2000000000003</v>
      </c>
      <c r="N20" s="100">
        <v>7.6041401536872044</v>
      </c>
      <c r="O20" s="100">
        <v>2180.8673960774904</v>
      </c>
      <c r="P20" s="100">
        <v>5.3141369635481075</v>
      </c>
      <c r="Q20" s="100">
        <v>1524.0944811455972</v>
      </c>
      <c r="R20" s="100">
        <v>5</v>
      </c>
      <c r="S20" s="100">
        <v>1434</v>
      </c>
      <c r="T20" s="100">
        <v>8.5728477232499802</v>
      </c>
      <c r="U20" s="100">
        <v>2458.6927270280944</v>
      </c>
      <c r="V20" s="100">
        <v>6.3152790604159827</v>
      </c>
      <c r="W20" s="100">
        <v>1811.222034527304</v>
      </c>
      <c r="X20" s="100">
        <v>8.4594132475638801</v>
      </c>
      <c r="Y20" s="100">
        <v>2426.1597194013211</v>
      </c>
      <c r="Z20" s="100">
        <v>7.4388565859000417</v>
      </c>
      <c r="AA20" s="100">
        <v>2133.4640688361319</v>
      </c>
      <c r="AB20" s="100">
        <v>7.5499977229709252</v>
      </c>
      <c r="AC20" s="100">
        <v>2165.3393469480616</v>
      </c>
      <c r="AD20" s="100">
        <v>5</v>
      </c>
      <c r="AE20" s="100">
        <v>1434</v>
      </c>
      <c r="AF20" s="100">
        <v>9.4833994004370243</v>
      </c>
      <c r="AG20" s="100">
        <v>2719.8389480453388</v>
      </c>
      <c r="AH20" s="100">
        <v>7.3044313974436319</v>
      </c>
      <c r="AI20" s="100">
        <v>2094.9109247868337</v>
      </c>
      <c r="AJ20" s="100">
        <v>5.5742871001772896</v>
      </c>
      <c r="AK20" s="100">
        <v>1598.7055403308468</v>
      </c>
      <c r="AL20" s="100">
        <v>5</v>
      </c>
      <c r="AM20" s="100">
        <v>1434</v>
      </c>
      <c r="AN20" s="100">
        <v>7.408929155519985</v>
      </c>
      <c r="AO20" s="100">
        <v>2124.8808818031316</v>
      </c>
      <c r="AP20" s="100">
        <v>5</v>
      </c>
      <c r="AQ20" s="100">
        <v>1434</v>
      </c>
      <c r="AR20" s="100">
        <v>6.6162543492396226</v>
      </c>
      <c r="AS20" s="100">
        <v>1897.5417473619239</v>
      </c>
      <c r="AT20" s="100">
        <v>5</v>
      </c>
      <c r="AU20" s="100">
        <v>1434</v>
      </c>
      <c r="AV20" s="100">
        <v>5.4903999860793826</v>
      </c>
      <c r="AW20" s="100">
        <v>1574.646716007567</v>
      </c>
      <c r="AX20" s="100">
        <v>5</v>
      </c>
      <c r="AY20" s="100">
        <v>1434</v>
      </c>
      <c r="AZ20" s="100">
        <v>6.3415860312342183</v>
      </c>
      <c r="BA20" s="100">
        <v>1818.7668737579738</v>
      </c>
      <c r="BB20" s="100">
        <v>6.3278446170137688</v>
      </c>
      <c r="BC20" s="100">
        <v>1814.825836159549</v>
      </c>
      <c r="BD20" s="100">
        <v>6.5169698228661348</v>
      </c>
      <c r="BE20" s="100">
        <v>1869.0669451980075</v>
      </c>
      <c r="BF20" s="100">
        <v>7.5059794263492705</v>
      </c>
      <c r="BG20" s="100">
        <v>2152.7148994769709</v>
      </c>
      <c r="BH20" s="100">
        <v>9.6491794611361907</v>
      </c>
      <c r="BI20" s="100">
        <v>2767.3846694538597</v>
      </c>
      <c r="BJ20" s="100">
        <v>6</v>
      </c>
      <c r="BK20" s="100">
        <v>1720.8000000000002</v>
      </c>
      <c r="BL20" s="100">
        <v>6.7185951774108759</v>
      </c>
      <c r="BM20" s="100">
        <v>1926.8930968814393</v>
      </c>
      <c r="BN20" s="100">
        <v>8</v>
      </c>
      <c r="BO20" s="100">
        <v>2294.4</v>
      </c>
      <c r="BP20" s="100">
        <v>5.7585944076908326</v>
      </c>
      <c r="BQ20" s="100">
        <v>1651.564876125731</v>
      </c>
      <c r="BR20" s="100">
        <v>7</v>
      </c>
      <c r="BS20" s="100">
        <v>2007.6000000000001</v>
      </c>
      <c r="BT20" s="100">
        <v>6.0143287628795443</v>
      </c>
      <c r="BU20" s="100">
        <v>1724.9094891938535</v>
      </c>
      <c r="BV20" s="100">
        <v>7</v>
      </c>
      <c r="BW20" s="100">
        <v>2007.6000000000001</v>
      </c>
      <c r="BX20" s="100">
        <v>5.3090550827060587</v>
      </c>
      <c r="BY20" s="100">
        <v>1522.6369977200977</v>
      </c>
      <c r="BZ20" s="100">
        <v>5</v>
      </c>
      <c r="CA20" s="100">
        <v>1434</v>
      </c>
      <c r="CB20" s="100">
        <v>7.8834688394822674</v>
      </c>
      <c r="CC20" s="100">
        <v>2260.9788631635142</v>
      </c>
      <c r="CD20" s="100">
        <v>7</v>
      </c>
      <c r="CE20" s="100">
        <v>2007.6000000000001</v>
      </c>
      <c r="CF20" s="100">
        <v>8.5499915738185255</v>
      </c>
      <c r="CG20" s="100">
        <v>2452.1375833711531</v>
      </c>
      <c r="CH20" s="100">
        <v>6</v>
      </c>
      <c r="CI20" s="100">
        <v>1720.8000000000002</v>
      </c>
      <c r="CJ20" s="100">
        <v>5.7091268902117491</v>
      </c>
      <c r="CK20" s="100">
        <v>1637.3775921127296</v>
      </c>
      <c r="CL20" s="100">
        <v>8</v>
      </c>
      <c r="CM20" s="100">
        <v>2294.4</v>
      </c>
      <c r="CN20" s="100">
        <v>7.5136404359329259</v>
      </c>
      <c r="CO20" s="100">
        <v>2154.9120770255631</v>
      </c>
      <c r="CP20" s="100">
        <v>9.4676525565571765</v>
      </c>
      <c r="CQ20" s="100">
        <v>2715.3227532205983</v>
      </c>
      <c r="CR20" s="100">
        <v>5</v>
      </c>
      <c r="CS20" s="100">
        <v>1434</v>
      </c>
      <c r="CT20" s="100">
        <v>10.076051195472067</v>
      </c>
      <c r="CU20" s="100">
        <v>2889.8114828613889</v>
      </c>
    </row>
    <row r="21" spans="2:99">
      <c r="C21" s="99" t="s">
        <v>187</v>
      </c>
      <c r="D21" s="100">
        <v>7</v>
      </c>
      <c r="E21" s="100">
        <v>436.8</v>
      </c>
      <c r="F21" s="100">
        <v>5</v>
      </c>
      <c r="G21" s="100">
        <v>312</v>
      </c>
      <c r="H21" s="100">
        <v>5</v>
      </c>
      <c r="I21" s="100">
        <v>312</v>
      </c>
      <c r="J21" s="100">
        <v>7</v>
      </c>
      <c r="K21" s="100">
        <v>436.8</v>
      </c>
      <c r="L21" s="100">
        <v>9</v>
      </c>
      <c r="M21" s="100">
        <v>561.6</v>
      </c>
      <c r="N21" s="100">
        <v>8.528622634476303</v>
      </c>
      <c r="O21" s="100">
        <v>532.18605239132125</v>
      </c>
      <c r="P21" s="100">
        <v>5.3490410706090081</v>
      </c>
      <c r="Q21" s="100">
        <v>333.78016280600212</v>
      </c>
      <c r="R21" s="100">
        <v>5</v>
      </c>
      <c r="S21" s="100">
        <v>312</v>
      </c>
      <c r="T21" s="100">
        <v>8.5410228497360912</v>
      </c>
      <c r="U21" s="100">
        <v>532.95982582353213</v>
      </c>
      <c r="V21" s="100">
        <v>6.3503100671288699</v>
      </c>
      <c r="W21" s="100">
        <v>396.2593481888415</v>
      </c>
      <c r="X21" s="100">
        <v>8.488126575536624</v>
      </c>
      <c r="Y21" s="100">
        <v>529.65909831348529</v>
      </c>
      <c r="Z21" s="100">
        <v>7.4662851225187943</v>
      </c>
      <c r="AA21" s="100">
        <v>465.89619164517273</v>
      </c>
      <c r="AB21" s="100">
        <v>7.5499977229709252</v>
      </c>
      <c r="AC21" s="100">
        <v>471.11985791338572</v>
      </c>
      <c r="AD21" s="100">
        <v>5</v>
      </c>
      <c r="AE21" s="100">
        <v>312</v>
      </c>
      <c r="AF21" s="100">
        <v>9.4833994004370243</v>
      </c>
      <c r="AG21" s="100">
        <v>591.76412258727032</v>
      </c>
      <c r="AH21" s="100">
        <v>9.3653176769323583</v>
      </c>
      <c r="AI21" s="100">
        <v>584.3958230405791</v>
      </c>
      <c r="AJ21" s="100">
        <v>5.5264298418291817</v>
      </c>
      <c r="AK21" s="100">
        <v>344.84922213014096</v>
      </c>
      <c r="AL21" s="100">
        <v>5</v>
      </c>
      <c r="AM21" s="100">
        <v>312</v>
      </c>
      <c r="AN21" s="100">
        <v>7.4430065851466507</v>
      </c>
      <c r="AO21" s="100">
        <v>464.44361091315102</v>
      </c>
      <c r="AP21" s="100">
        <v>5</v>
      </c>
      <c r="AQ21" s="100">
        <v>312</v>
      </c>
      <c r="AR21" s="100">
        <v>7.5688501685288827</v>
      </c>
      <c r="AS21" s="100">
        <v>472.29625051620229</v>
      </c>
      <c r="AT21" s="100">
        <v>6</v>
      </c>
      <c r="AU21" s="100">
        <v>374.4</v>
      </c>
      <c r="AV21" s="100">
        <v>5.5394399846873217</v>
      </c>
      <c r="AW21" s="100">
        <v>345.66105504448888</v>
      </c>
      <c r="AX21" s="100">
        <v>5</v>
      </c>
      <c r="AY21" s="100">
        <v>312</v>
      </c>
      <c r="AZ21" s="100">
        <v>7.3074274281107963</v>
      </c>
      <c r="BA21" s="100">
        <v>455.98347151411366</v>
      </c>
      <c r="BB21" s="100">
        <v>5.3606290787151458</v>
      </c>
      <c r="BC21" s="100">
        <v>334.50325451182511</v>
      </c>
      <c r="BD21" s="100">
        <v>6.5169698228661348</v>
      </c>
      <c r="BE21" s="100">
        <v>406.65891694684683</v>
      </c>
      <c r="BF21" s="100">
        <v>7.4793489302256244</v>
      </c>
      <c r="BG21" s="100">
        <v>466.71137324607895</v>
      </c>
      <c r="BH21" s="100">
        <v>9.7419193841556471</v>
      </c>
      <c r="BI21" s="100">
        <v>607.89576957131237</v>
      </c>
      <c r="BJ21" s="100">
        <v>6</v>
      </c>
      <c r="BK21" s="100">
        <v>374.4</v>
      </c>
      <c r="BL21" s="100">
        <v>7.766501522571601</v>
      </c>
      <c r="BM21" s="100">
        <v>484.62969500846788</v>
      </c>
      <c r="BN21" s="100">
        <v>7</v>
      </c>
      <c r="BO21" s="100">
        <v>436.8</v>
      </c>
      <c r="BP21" s="100">
        <v>6.7585944076908326</v>
      </c>
      <c r="BQ21" s="100">
        <v>421.73629103990794</v>
      </c>
      <c r="BR21" s="100">
        <v>7</v>
      </c>
      <c r="BS21" s="100">
        <v>436.8</v>
      </c>
      <c r="BT21" s="100">
        <v>7.7793142267164432</v>
      </c>
      <c r="BU21" s="100">
        <v>485.42920774710603</v>
      </c>
      <c r="BV21" s="100">
        <v>7</v>
      </c>
      <c r="BW21" s="100">
        <v>436.8</v>
      </c>
      <c r="BX21" s="100">
        <v>6.2510989696242181</v>
      </c>
      <c r="BY21" s="100">
        <v>390.06857570455122</v>
      </c>
      <c r="BZ21" s="100">
        <v>5</v>
      </c>
      <c r="CA21" s="100">
        <v>312</v>
      </c>
      <c r="CB21" s="100">
        <v>8.8016384656574402</v>
      </c>
      <c r="CC21" s="100">
        <v>549.22224025702428</v>
      </c>
      <c r="CD21" s="100">
        <v>8</v>
      </c>
      <c r="CE21" s="100">
        <v>499.2</v>
      </c>
      <c r="CF21" s="100">
        <v>8.5499915738185255</v>
      </c>
      <c r="CG21" s="100">
        <v>533.51947420627596</v>
      </c>
      <c r="CH21" s="100">
        <v>6</v>
      </c>
      <c r="CI21" s="100">
        <v>374.4</v>
      </c>
      <c r="CJ21" s="100">
        <v>6.6145766381835163</v>
      </c>
      <c r="CK21" s="100">
        <v>412.74958222265138</v>
      </c>
      <c r="CL21" s="100">
        <v>9</v>
      </c>
      <c r="CM21" s="100">
        <v>561.6</v>
      </c>
      <c r="CN21" s="100">
        <v>8.5136404359329259</v>
      </c>
      <c r="CO21" s="100">
        <v>531.25116320221457</v>
      </c>
      <c r="CP21" s="100">
        <v>8.4676525565571765</v>
      </c>
      <c r="CQ21" s="100">
        <v>528.3815195291678</v>
      </c>
      <c r="CR21" s="100">
        <v>5</v>
      </c>
      <c r="CS21" s="100">
        <v>312</v>
      </c>
      <c r="CT21" s="100">
        <v>9.9930054564161743</v>
      </c>
      <c r="CU21" s="100">
        <v>623.56354048036928</v>
      </c>
    </row>
    <row r="22" spans="2:99">
      <c r="C22" s="99" t="s">
        <v>188</v>
      </c>
      <c r="D22" s="100">
        <v>7</v>
      </c>
      <c r="E22" s="100">
        <v>1310.3999999999999</v>
      </c>
      <c r="F22" s="100">
        <v>5</v>
      </c>
      <c r="G22" s="100">
        <v>936</v>
      </c>
      <c r="H22" s="100">
        <v>5</v>
      </c>
      <c r="I22" s="100">
        <v>936</v>
      </c>
      <c r="J22" s="100">
        <v>6</v>
      </c>
      <c r="K22" s="100">
        <v>1123.1999999999998</v>
      </c>
      <c r="L22" s="100">
        <v>9</v>
      </c>
      <c r="M22" s="100">
        <v>1684.8</v>
      </c>
      <c r="N22" s="100">
        <v>7.6041401536872044</v>
      </c>
      <c r="O22" s="100">
        <v>1423.4950367702445</v>
      </c>
      <c r="P22" s="100">
        <v>6.3141369635481075</v>
      </c>
      <c r="Q22" s="100">
        <v>1182.0064395762056</v>
      </c>
      <c r="R22" s="100">
        <v>5</v>
      </c>
      <c r="S22" s="100">
        <v>936</v>
      </c>
      <c r="T22" s="100">
        <v>8.5091979762222039</v>
      </c>
      <c r="U22" s="100">
        <v>1592.9218611487966</v>
      </c>
      <c r="V22" s="100">
        <v>6.3503100671288699</v>
      </c>
      <c r="W22" s="100">
        <v>1188.7780445665244</v>
      </c>
      <c r="X22" s="100">
        <v>7.4306999195911381</v>
      </c>
      <c r="Y22" s="100">
        <v>1391.0270249474609</v>
      </c>
      <c r="Z22" s="100">
        <v>6.4114280492812892</v>
      </c>
      <c r="AA22" s="100">
        <v>1200.2193308254573</v>
      </c>
      <c r="AB22" s="100">
        <v>7.5499977229709252</v>
      </c>
      <c r="AC22" s="100">
        <v>1413.3595737401572</v>
      </c>
      <c r="AD22" s="100">
        <v>5</v>
      </c>
      <c r="AE22" s="100">
        <v>936</v>
      </c>
      <c r="AF22" s="100">
        <v>9.4531869379097113</v>
      </c>
      <c r="AG22" s="100">
        <v>1769.6365947766978</v>
      </c>
      <c r="AH22" s="100">
        <v>8.3653176769323583</v>
      </c>
      <c r="AI22" s="100">
        <v>1565.9874691217374</v>
      </c>
      <c r="AJ22" s="100">
        <v>5.4785725834810748</v>
      </c>
      <c r="AK22" s="100">
        <v>1025.5887876276572</v>
      </c>
      <c r="AL22" s="100">
        <v>5</v>
      </c>
      <c r="AM22" s="100">
        <v>936</v>
      </c>
      <c r="AN22" s="100">
        <v>6.408929155519985</v>
      </c>
      <c r="AO22" s="100">
        <v>1199.7515379133411</v>
      </c>
      <c r="AP22" s="100">
        <v>5</v>
      </c>
      <c r="AQ22" s="100">
        <v>936</v>
      </c>
      <c r="AR22" s="100">
        <v>6.6162543492396226</v>
      </c>
      <c r="AS22" s="100">
        <v>1238.5628141776572</v>
      </c>
      <c r="AT22" s="100">
        <v>6</v>
      </c>
      <c r="AU22" s="100">
        <v>1123.1999999999998</v>
      </c>
      <c r="AV22" s="100">
        <v>5.5394399846873217</v>
      </c>
      <c r="AW22" s="100">
        <v>1036.9831651334666</v>
      </c>
      <c r="AX22" s="100">
        <v>5</v>
      </c>
      <c r="AY22" s="100">
        <v>936</v>
      </c>
      <c r="AZ22" s="100">
        <v>6.3757446343576403</v>
      </c>
      <c r="BA22" s="100">
        <v>1193.5393955517502</v>
      </c>
      <c r="BB22" s="100">
        <v>6.3278446170137688</v>
      </c>
      <c r="BC22" s="100">
        <v>1184.5725123049774</v>
      </c>
      <c r="BD22" s="100">
        <v>6.5473798124464961</v>
      </c>
      <c r="BE22" s="100">
        <v>1225.669500889984</v>
      </c>
      <c r="BF22" s="100">
        <v>8.4527184341019783</v>
      </c>
      <c r="BG22" s="100">
        <v>1582.3488908638903</v>
      </c>
      <c r="BH22" s="100">
        <v>8.7419193841556471</v>
      </c>
      <c r="BI22" s="100">
        <v>1636.487308713937</v>
      </c>
      <c r="BJ22" s="100">
        <v>6</v>
      </c>
      <c r="BK22" s="100">
        <v>1123.1999999999998</v>
      </c>
      <c r="BL22" s="100">
        <v>7.766501522571601</v>
      </c>
      <c r="BM22" s="100">
        <v>1453.8890850254036</v>
      </c>
      <c r="BN22" s="100">
        <v>7</v>
      </c>
      <c r="BO22" s="100">
        <v>1310.3999999999999</v>
      </c>
      <c r="BP22" s="100">
        <v>6.8032176081432345</v>
      </c>
      <c r="BQ22" s="100">
        <v>1273.5623362444135</v>
      </c>
      <c r="BR22" s="100">
        <v>8</v>
      </c>
      <c r="BS22" s="100">
        <v>1497.6</v>
      </c>
      <c r="BT22" s="100">
        <v>6.960295527565834</v>
      </c>
      <c r="BU22" s="100">
        <v>1302.9673227603241</v>
      </c>
      <c r="BV22" s="100">
        <v>7</v>
      </c>
      <c r="BW22" s="100">
        <v>1310.3999999999999</v>
      </c>
      <c r="BX22" s="100">
        <v>6.1655510198934653</v>
      </c>
      <c r="BY22" s="100">
        <v>1154.1911509240567</v>
      </c>
      <c r="BZ22" s="100">
        <v>5</v>
      </c>
      <c r="CA22" s="100">
        <v>936</v>
      </c>
      <c r="CB22" s="100">
        <v>7.9731541444957514</v>
      </c>
      <c r="CC22" s="100">
        <v>1492.5744558496046</v>
      </c>
      <c r="CD22" s="100">
        <v>8</v>
      </c>
      <c r="CE22" s="100">
        <v>1497.6</v>
      </c>
      <c r="CF22" s="100">
        <v>8.499992339835023</v>
      </c>
      <c r="CG22" s="100">
        <v>1591.1985660171163</v>
      </c>
      <c r="CH22" s="100">
        <v>6</v>
      </c>
      <c r="CI22" s="100">
        <v>1123.1999999999998</v>
      </c>
      <c r="CJ22" s="100">
        <v>5.6618517641976327</v>
      </c>
      <c r="CK22" s="100">
        <v>1059.8986502577968</v>
      </c>
      <c r="CL22" s="100">
        <v>9</v>
      </c>
      <c r="CM22" s="100">
        <v>1684.8</v>
      </c>
      <c r="CN22" s="100">
        <v>7.5421760157069775</v>
      </c>
      <c r="CO22" s="100">
        <v>1411.8953501403462</v>
      </c>
      <c r="CP22" s="100">
        <v>8.4676525565571765</v>
      </c>
      <c r="CQ22" s="100">
        <v>1585.1445585875033</v>
      </c>
      <c r="CR22" s="100">
        <v>5</v>
      </c>
      <c r="CS22" s="100">
        <v>936</v>
      </c>
      <c r="CT22" s="100">
        <v>8.2518461562062075</v>
      </c>
      <c r="CU22" s="100">
        <v>1544.745600441802</v>
      </c>
    </row>
    <row r="23" spans="2:99">
      <c r="C23" s="99" t="s">
        <v>189</v>
      </c>
      <c r="D23" s="100">
        <v>7</v>
      </c>
      <c r="E23" s="100">
        <v>2058</v>
      </c>
      <c r="F23" s="100">
        <v>5</v>
      </c>
      <c r="G23" s="100">
        <v>1470</v>
      </c>
      <c r="H23" s="100">
        <v>5</v>
      </c>
      <c r="I23" s="100">
        <v>1470</v>
      </c>
      <c r="J23" s="100">
        <v>6</v>
      </c>
      <c r="K23" s="100">
        <v>1764</v>
      </c>
      <c r="L23" s="100">
        <v>8</v>
      </c>
      <c r="M23" s="100">
        <v>2352</v>
      </c>
      <c r="N23" s="100">
        <v>7.6418989132926551</v>
      </c>
      <c r="O23" s="100">
        <v>2246.7182805080406</v>
      </c>
      <c r="P23" s="100">
        <v>5.3141369635481075</v>
      </c>
      <c r="Q23" s="100">
        <v>1562.3562672831436</v>
      </c>
      <c r="R23" s="100">
        <v>5</v>
      </c>
      <c r="S23" s="100">
        <v>1470</v>
      </c>
      <c r="T23" s="100">
        <v>7.5728477232499802</v>
      </c>
      <c r="U23" s="100">
        <v>2226.417230635494</v>
      </c>
      <c r="V23" s="100">
        <v>7.3503100671288699</v>
      </c>
      <c r="W23" s="100">
        <v>2160.9911597358878</v>
      </c>
      <c r="X23" s="100">
        <v>8.4306999195911381</v>
      </c>
      <c r="Y23" s="100">
        <v>2478.6257763597946</v>
      </c>
      <c r="Z23" s="100">
        <v>6.4662851225187943</v>
      </c>
      <c r="AA23" s="100">
        <v>1901.0878260205254</v>
      </c>
      <c r="AB23" s="100">
        <v>6.5499977229709252</v>
      </c>
      <c r="AC23" s="100">
        <v>1925.699330553452</v>
      </c>
      <c r="AD23" s="100">
        <v>5</v>
      </c>
      <c r="AE23" s="100">
        <v>1470</v>
      </c>
      <c r="AF23" s="100">
        <v>9.4531869379097113</v>
      </c>
      <c r="AG23" s="100">
        <v>2779.2369597454554</v>
      </c>
      <c r="AH23" s="100">
        <v>8.3653176769323583</v>
      </c>
      <c r="AI23" s="100">
        <v>2459.4033970181135</v>
      </c>
      <c r="AJ23" s="100">
        <v>6.5742871001772896</v>
      </c>
      <c r="AK23" s="100">
        <v>1932.8404074521231</v>
      </c>
      <c r="AL23" s="100">
        <v>5</v>
      </c>
      <c r="AM23" s="100">
        <v>1470</v>
      </c>
      <c r="AN23" s="100">
        <v>6.408929155519985</v>
      </c>
      <c r="AO23" s="100">
        <v>1884.2251717228755</v>
      </c>
      <c r="AP23" s="100">
        <v>4</v>
      </c>
      <c r="AQ23" s="100">
        <v>1176</v>
      </c>
      <c r="AR23" s="100">
        <v>6.6162543492396226</v>
      </c>
      <c r="AS23" s="100">
        <v>1945.1787786764492</v>
      </c>
      <c r="AT23" s="100">
        <v>6</v>
      </c>
      <c r="AU23" s="100">
        <v>1764</v>
      </c>
      <c r="AV23" s="100">
        <v>5.5884799832952599</v>
      </c>
      <c r="AW23" s="100">
        <v>1643.0131150888064</v>
      </c>
      <c r="AX23" s="100">
        <v>5</v>
      </c>
      <c r="AY23" s="100">
        <v>1470</v>
      </c>
      <c r="AZ23" s="100">
        <v>7.3415860312342183</v>
      </c>
      <c r="BA23" s="100">
        <v>2158.4262931828603</v>
      </c>
      <c r="BB23" s="100">
        <v>6.3606290787151458</v>
      </c>
      <c r="BC23" s="100">
        <v>1870.0249491422528</v>
      </c>
      <c r="BD23" s="100">
        <v>6.4865598332857743</v>
      </c>
      <c r="BE23" s="100">
        <v>1907.0485909860176</v>
      </c>
      <c r="BF23" s="100">
        <v>7.4793489302256244</v>
      </c>
      <c r="BG23" s="100">
        <v>2198.9285854863338</v>
      </c>
      <c r="BH23" s="100">
        <v>7.6491794611361907</v>
      </c>
      <c r="BI23" s="100">
        <v>2248.8587615740403</v>
      </c>
      <c r="BJ23" s="100">
        <v>5</v>
      </c>
      <c r="BK23" s="100">
        <v>1470</v>
      </c>
      <c r="BL23" s="100">
        <v>7.766501522571601</v>
      </c>
      <c r="BM23" s="100">
        <v>2283.3514476360506</v>
      </c>
      <c r="BN23" s="100">
        <v>7</v>
      </c>
      <c r="BO23" s="100">
        <v>2058</v>
      </c>
      <c r="BP23" s="100">
        <v>6.8032176081432345</v>
      </c>
      <c r="BQ23" s="100">
        <v>2000.145976794111</v>
      </c>
      <c r="BR23" s="100">
        <v>7</v>
      </c>
      <c r="BS23" s="100">
        <v>2058</v>
      </c>
      <c r="BT23" s="100">
        <v>6.960295527565834</v>
      </c>
      <c r="BU23" s="100">
        <v>2046.3268851043551</v>
      </c>
      <c r="BV23" s="100">
        <v>7</v>
      </c>
      <c r="BW23" s="100">
        <v>2058</v>
      </c>
      <c r="BX23" s="100">
        <v>6.1655510198934653</v>
      </c>
      <c r="BY23" s="100">
        <v>1812.6719998486788</v>
      </c>
      <c r="BZ23" s="100">
        <v>5</v>
      </c>
      <c r="CA23" s="100">
        <v>1470</v>
      </c>
      <c r="CB23" s="100">
        <v>7.0549845183205804</v>
      </c>
      <c r="CC23" s="100">
        <v>2074.1654483862508</v>
      </c>
      <c r="CD23" s="100">
        <v>8</v>
      </c>
      <c r="CE23" s="100">
        <v>2352</v>
      </c>
      <c r="CF23" s="100">
        <v>8.5499915738185255</v>
      </c>
      <c r="CG23" s="100">
        <v>2513.6975227026464</v>
      </c>
      <c r="CH23" s="100">
        <v>6</v>
      </c>
      <c r="CI23" s="100">
        <v>1764</v>
      </c>
      <c r="CJ23" s="100">
        <v>6.6618517641976327</v>
      </c>
      <c r="CK23" s="100">
        <v>1958.584418674104</v>
      </c>
      <c r="CL23" s="100">
        <v>9</v>
      </c>
      <c r="CM23" s="100">
        <v>2646</v>
      </c>
      <c r="CN23" s="100">
        <v>7.5707115954810291</v>
      </c>
      <c r="CO23" s="100">
        <v>2225.7892090714226</v>
      </c>
      <c r="CP23" s="100">
        <v>8.4384242717723534</v>
      </c>
      <c r="CQ23" s="100">
        <v>2480.8967359010721</v>
      </c>
      <c r="CR23" s="100">
        <v>5</v>
      </c>
      <c r="CS23" s="100">
        <v>1470</v>
      </c>
      <c r="CT23" s="100">
        <v>8.1688004171503152</v>
      </c>
      <c r="CU23" s="100">
        <v>2401.6273226421927</v>
      </c>
    </row>
    <row r="24" spans="2:99">
      <c r="C24" s="99" t="s">
        <v>190</v>
      </c>
      <c r="D24" s="100">
        <v>8</v>
      </c>
      <c r="E24" s="100">
        <v>2937.6</v>
      </c>
      <c r="F24" s="100">
        <v>5</v>
      </c>
      <c r="G24" s="100">
        <v>1836</v>
      </c>
      <c r="H24" s="100">
        <v>5</v>
      </c>
      <c r="I24" s="100">
        <v>1836</v>
      </c>
      <c r="J24" s="100">
        <v>6</v>
      </c>
      <c r="K24" s="100">
        <v>2203.1999999999998</v>
      </c>
      <c r="L24" s="100">
        <v>8</v>
      </c>
      <c r="M24" s="100">
        <v>2937.6</v>
      </c>
      <c r="N24" s="100">
        <v>7.6041401536872044</v>
      </c>
      <c r="O24" s="100">
        <v>2792.2402644339413</v>
      </c>
      <c r="P24" s="100">
        <v>5.3141369635481075</v>
      </c>
      <c r="Q24" s="100">
        <v>1951.351093014865</v>
      </c>
      <c r="R24" s="100">
        <v>5</v>
      </c>
      <c r="S24" s="100">
        <v>1836</v>
      </c>
      <c r="T24" s="100">
        <v>8.5091979762222039</v>
      </c>
      <c r="U24" s="100">
        <v>3124.5774968687933</v>
      </c>
      <c r="V24" s="100">
        <v>6.3152790604159827</v>
      </c>
      <c r="W24" s="100">
        <v>2318.9704709847488</v>
      </c>
      <c r="X24" s="100">
        <v>7.4881265755366231</v>
      </c>
      <c r="Y24" s="100">
        <v>2749.6400785370479</v>
      </c>
      <c r="Z24" s="100">
        <v>7.4662851225187943</v>
      </c>
      <c r="AA24" s="100">
        <v>2741.619896988901</v>
      </c>
      <c r="AB24" s="100">
        <v>6.499997929973568</v>
      </c>
      <c r="AC24" s="100">
        <v>2386.7992398862939</v>
      </c>
      <c r="AD24" s="100">
        <v>5</v>
      </c>
      <c r="AE24" s="100">
        <v>1836</v>
      </c>
      <c r="AF24" s="100">
        <v>8.4531869379097113</v>
      </c>
      <c r="AG24" s="100">
        <v>3104.0102436004458</v>
      </c>
      <c r="AH24" s="100">
        <v>7.3653176769323583</v>
      </c>
      <c r="AI24" s="100">
        <v>2704.5446509695621</v>
      </c>
      <c r="AJ24" s="100">
        <v>5.5264298418291817</v>
      </c>
      <c r="AK24" s="100">
        <v>2029.3050379196754</v>
      </c>
      <c r="AL24" s="100">
        <v>4</v>
      </c>
      <c r="AM24" s="100">
        <v>1468.8</v>
      </c>
      <c r="AN24" s="100">
        <v>6.4430065851466507</v>
      </c>
      <c r="AO24" s="100">
        <v>2365.8720180658502</v>
      </c>
      <c r="AP24" s="100">
        <v>5</v>
      </c>
      <c r="AQ24" s="100">
        <v>1836</v>
      </c>
      <c r="AR24" s="100">
        <v>6.5688501685288827</v>
      </c>
      <c r="AS24" s="100">
        <v>2412.0817818838054</v>
      </c>
      <c r="AT24" s="100">
        <v>6</v>
      </c>
      <c r="AU24" s="100">
        <v>2203.1999999999998</v>
      </c>
      <c r="AV24" s="100">
        <v>5.5394399846873217</v>
      </c>
      <c r="AW24" s="100">
        <v>2034.0823623771844</v>
      </c>
      <c r="AX24" s="100">
        <v>5</v>
      </c>
      <c r="AY24" s="100">
        <v>1836</v>
      </c>
      <c r="AZ24" s="100">
        <v>6.3757446343576403</v>
      </c>
      <c r="BA24" s="100">
        <v>2341.1734297361254</v>
      </c>
      <c r="BB24" s="100">
        <v>6.3606290787151458</v>
      </c>
      <c r="BC24" s="100">
        <v>2335.6229977042017</v>
      </c>
      <c r="BD24" s="100">
        <v>6.4865598332857743</v>
      </c>
      <c r="BE24" s="100">
        <v>2381.8647707825362</v>
      </c>
      <c r="BF24" s="100">
        <v>7.4793489302256244</v>
      </c>
      <c r="BG24" s="100">
        <v>2746.4169271788492</v>
      </c>
      <c r="BH24" s="100">
        <v>8.7419193841556471</v>
      </c>
      <c r="BI24" s="100">
        <v>3210.0327978619534</v>
      </c>
      <c r="BJ24" s="100">
        <v>5</v>
      </c>
      <c r="BK24" s="100">
        <v>1836</v>
      </c>
      <c r="BL24" s="100">
        <v>7.766501522571601</v>
      </c>
      <c r="BM24" s="100">
        <v>2851.859359088292</v>
      </c>
      <c r="BN24" s="100">
        <v>8</v>
      </c>
      <c r="BO24" s="100">
        <v>2937.6</v>
      </c>
      <c r="BP24" s="100">
        <v>6.8478408085956364</v>
      </c>
      <c r="BQ24" s="100">
        <v>2514.5271449163174</v>
      </c>
      <c r="BR24" s="100">
        <v>8</v>
      </c>
      <c r="BS24" s="100">
        <v>2937.6</v>
      </c>
      <c r="BT24" s="100">
        <v>7.8639462704068963</v>
      </c>
      <c r="BU24" s="100">
        <v>2887.6410704934124</v>
      </c>
      <c r="BV24" s="100">
        <v>7</v>
      </c>
      <c r="BW24" s="100">
        <v>2570.4</v>
      </c>
      <c r="BX24" s="100">
        <v>6.2083249947588417</v>
      </c>
      <c r="BY24" s="100">
        <v>2279.6969380754467</v>
      </c>
      <c r="BZ24" s="100">
        <v>5</v>
      </c>
      <c r="CA24" s="100">
        <v>1836</v>
      </c>
      <c r="CB24" s="100">
        <v>7.9283114919890103</v>
      </c>
      <c r="CC24" s="100">
        <v>2911.2759798583643</v>
      </c>
      <c r="CD24" s="100">
        <v>7</v>
      </c>
      <c r="CE24" s="100">
        <v>2570.4</v>
      </c>
      <c r="CF24" s="100">
        <v>9.499992339835023</v>
      </c>
      <c r="CG24" s="100">
        <v>3488.3971871874205</v>
      </c>
      <c r="CH24" s="100">
        <v>6</v>
      </c>
      <c r="CI24" s="100">
        <v>2203.1999999999998</v>
      </c>
      <c r="CJ24" s="100">
        <v>6.6618517641976327</v>
      </c>
      <c r="CK24" s="100">
        <v>2446.2319678133708</v>
      </c>
      <c r="CL24" s="100">
        <v>8</v>
      </c>
      <c r="CM24" s="100">
        <v>2937.6</v>
      </c>
      <c r="CN24" s="100">
        <v>7.5421760157069775</v>
      </c>
      <c r="CO24" s="100">
        <v>2769.4870329676019</v>
      </c>
      <c r="CP24" s="100">
        <v>7.4091959869875295</v>
      </c>
      <c r="CQ24" s="100">
        <v>2720.6567664218205</v>
      </c>
      <c r="CR24" s="100">
        <v>5</v>
      </c>
      <c r="CS24" s="100">
        <v>1836</v>
      </c>
      <c r="CT24" s="100">
        <v>9.1016643715472192</v>
      </c>
      <c r="CU24" s="100">
        <v>3342.1311572321388</v>
      </c>
    </row>
    <row r="25" spans="2:99">
      <c r="C25" s="99" t="s">
        <v>191</v>
      </c>
      <c r="D25" s="100">
        <v>7</v>
      </c>
      <c r="E25" s="100">
        <v>3712.7999999999997</v>
      </c>
      <c r="F25" s="100">
        <v>6</v>
      </c>
      <c r="G25" s="100">
        <v>3182.3999999999996</v>
      </c>
      <c r="H25" s="100">
        <v>4</v>
      </c>
      <c r="I25" s="100">
        <v>2121.6</v>
      </c>
      <c r="J25" s="100">
        <v>6</v>
      </c>
      <c r="K25" s="100">
        <v>3182.3999999999996</v>
      </c>
      <c r="L25" s="100">
        <v>8</v>
      </c>
      <c r="M25" s="100">
        <v>4243.2</v>
      </c>
      <c r="N25" s="100">
        <v>7.5286226344763039</v>
      </c>
      <c r="O25" s="100">
        <v>3993.1814453262314</v>
      </c>
      <c r="P25" s="100">
        <v>5.3141369635481075</v>
      </c>
      <c r="Q25" s="100">
        <v>2818.6182454659161</v>
      </c>
      <c r="R25" s="100">
        <v>5</v>
      </c>
      <c r="S25" s="100">
        <v>2652</v>
      </c>
      <c r="T25" s="100">
        <v>8.5091979762222039</v>
      </c>
      <c r="U25" s="100">
        <v>4513.2786065882565</v>
      </c>
      <c r="V25" s="100">
        <v>6.3503100671288699</v>
      </c>
      <c r="W25" s="100">
        <v>3368.2044596051524</v>
      </c>
      <c r="X25" s="100">
        <v>7.4881265755366231</v>
      </c>
      <c r="Y25" s="100">
        <v>3971.7023356646246</v>
      </c>
      <c r="Z25" s="100">
        <v>6.4662851225187943</v>
      </c>
      <c r="AA25" s="100">
        <v>3429.7176289839686</v>
      </c>
      <c r="AB25" s="100">
        <v>6.5499977229709252</v>
      </c>
      <c r="AC25" s="100">
        <v>3474.1187922637787</v>
      </c>
      <c r="AD25" s="100">
        <v>5</v>
      </c>
      <c r="AE25" s="100">
        <v>2652</v>
      </c>
      <c r="AF25" s="100">
        <v>9.4531869379097113</v>
      </c>
      <c r="AG25" s="100">
        <v>5013.9703518673105</v>
      </c>
      <c r="AH25" s="100">
        <v>8.3348745371879946</v>
      </c>
      <c r="AI25" s="100">
        <v>4420.817454524512</v>
      </c>
      <c r="AJ25" s="100">
        <v>5.4785725834810748</v>
      </c>
      <c r="AK25" s="100">
        <v>2905.8348982783618</v>
      </c>
      <c r="AL25" s="100">
        <v>5</v>
      </c>
      <c r="AM25" s="100">
        <v>2652</v>
      </c>
      <c r="AN25" s="100">
        <v>7.3748517258933202</v>
      </c>
      <c r="AO25" s="100">
        <v>3911.6213554138167</v>
      </c>
      <c r="AP25" s="100">
        <v>5</v>
      </c>
      <c r="AQ25" s="100">
        <v>2652</v>
      </c>
      <c r="AR25" s="100">
        <v>6.6162543492396226</v>
      </c>
      <c r="AS25" s="100">
        <v>3509.2613068366959</v>
      </c>
      <c r="AT25" s="100">
        <v>5</v>
      </c>
      <c r="AU25" s="100">
        <v>2652</v>
      </c>
      <c r="AV25" s="100">
        <v>5.5394399846873217</v>
      </c>
      <c r="AW25" s="100">
        <v>2938.1189678781552</v>
      </c>
      <c r="AX25" s="100">
        <v>5</v>
      </c>
      <c r="AY25" s="100">
        <v>2652</v>
      </c>
      <c r="AZ25" s="100">
        <v>6.3415860312342183</v>
      </c>
      <c r="BA25" s="100">
        <v>3363.577230966629</v>
      </c>
      <c r="BB25" s="100">
        <v>5.3606290787151458</v>
      </c>
      <c r="BC25" s="100">
        <v>2843.2776633505132</v>
      </c>
      <c r="BD25" s="100">
        <v>6.4865598332857743</v>
      </c>
      <c r="BE25" s="100">
        <v>3440.4713355747745</v>
      </c>
      <c r="BF25" s="100">
        <v>8.5059794263492705</v>
      </c>
      <c r="BG25" s="100">
        <v>4511.5714877356531</v>
      </c>
      <c r="BH25" s="100">
        <v>8.7419193841556471</v>
      </c>
      <c r="BI25" s="100">
        <v>4636.7140413561547</v>
      </c>
      <c r="BJ25" s="100">
        <v>5</v>
      </c>
      <c r="BK25" s="100">
        <v>2652</v>
      </c>
      <c r="BL25" s="100">
        <v>6.6706888322501507</v>
      </c>
      <c r="BM25" s="100">
        <v>3538.1333566254798</v>
      </c>
      <c r="BN25" s="100">
        <v>7</v>
      </c>
      <c r="BO25" s="100">
        <v>3712.7999999999997</v>
      </c>
      <c r="BP25" s="100">
        <v>6.7585944076908326</v>
      </c>
      <c r="BQ25" s="100">
        <v>3584.7584738392175</v>
      </c>
      <c r="BR25" s="100">
        <v>8</v>
      </c>
      <c r="BS25" s="100">
        <v>4243.2</v>
      </c>
      <c r="BT25" s="100">
        <v>6.8333474620301535</v>
      </c>
      <c r="BU25" s="100">
        <v>3624.4074938607932</v>
      </c>
      <c r="BV25" s="100">
        <v>7</v>
      </c>
      <c r="BW25" s="100">
        <v>3712.7999999999997</v>
      </c>
      <c r="BX25" s="100">
        <v>5.3090550827060587</v>
      </c>
      <c r="BY25" s="100">
        <v>2815.9228158672936</v>
      </c>
      <c r="BZ25" s="100">
        <v>5</v>
      </c>
      <c r="CA25" s="100">
        <v>2652</v>
      </c>
      <c r="CB25" s="100">
        <v>7.0549845183205804</v>
      </c>
      <c r="CC25" s="100">
        <v>3741.9637885172356</v>
      </c>
      <c r="CD25" s="100">
        <v>7</v>
      </c>
      <c r="CE25" s="100">
        <v>3712.7999999999997</v>
      </c>
      <c r="CF25" s="100">
        <v>8.499992339835023</v>
      </c>
      <c r="CG25" s="100">
        <v>4508.3959370484963</v>
      </c>
      <c r="CH25" s="100">
        <v>6</v>
      </c>
      <c r="CI25" s="100">
        <v>3182.3999999999996</v>
      </c>
      <c r="CJ25" s="100">
        <v>5.6618517641976327</v>
      </c>
      <c r="CK25" s="100">
        <v>3003.0461757304242</v>
      </c>
      <c r="CL25" s="100">
        <v>8</v>
      </c>
      <c r="CM25" s="100">
        <v>4243.2</v>
      </c>
      <c r="CN25" s="100">
        <v>7.5707115954810291</v>
      </c>
      <c r="CO25" s="100">
        <v>4015.5054302431377</v>
      </c>
      <c r="CP25" s="100">
        <v>7.4091959869875295</v>
      </c>
      <c r="CQ25" s="100">
        <v>3929.8375514981853</v>
      </c>
      <c r="CR25" s="100">
        <v>5</v>
      </c>
      <c r="CS25" s="100">
        <v>2652</v>
      </c>
      <c r="CT25" s="100">
        <v>8.2518461562062075</v>
      </c>
      <c r="CU25" s="100">
        <v>4376.7792012517721</v>
      </c>
    </row>
    <row r="26" spans="2:99">
      <c r="C26" s="99" t="s">
        <v>192</v>
      </c>
      <c r="D26" s="100">
        <v>7</v>
      </c>
      <c r="E26" s="100">
        <v>3402</v>
      </c>
      <c r="F26" s="100">
        <v>6</v>
      </c>
      <c r="G26" s="100">
        <v>2916</v>
      </c>
      <c r="H26" s="100">
        <v>5</v>
      </c>
      <c r="I26" s="100">
        <v>2430</v>
      </c>
      <c r="J26" s="100">
        <v>6</v>
      </c>
      <c r="K26" s="100">
        <v>2916</v>
      </c>
      <c r="L26" s="100">
        <v>9</v>
      </c>
      <c r="M26" s="100">
        <v>4374</v>
      </c>
      <c r="N26" s="100">
        <v>6.6041401536872044</v>
      </c>
      <c r="O26" s="100">
        <v>3209.6121146919813</v>
      </c>
      <c r="P26" s="100">
        <v>6.3839451776699097</v>
      </c>
      <c r="Q26" s="100">
        <v>3102.5973563475759</v>
      </c>
      <c r="R26" s="100">
        <v>5</v>
      </c>
      <c r="S26" s="100">
        <v>2430</v>
      </c>
      <c r="T26" s="100">
        <v>8.5091979762222039</v>
      </c>
      <c r="U26" s="100">
        <v>4135.4702164439914</v>
      </c>
      <c r="V26" s="100">
        <v>6.3503100671288699</v>
      </c>
      <c r="W26" s="100">
        <v>3086.2506926246306</v>
      </c>
      <c r="X26" s="100">
        <v>7.4594132475638801</v>
      </c>
      <c r="Y26" s="100">
        <v>3625.2748383160456</v>
      </c>
      <c r="Z26" s="100">
        <v>6.4662851225187943</v>
      </c>
      <c r="AA26" s="100">
        <v>3142.6145695441342</v>
      </c>
      <c r="AB26" s="100">
        <v>6.5999975159682815</v>
      </c>
      <c r="AC26" s="100">
        <v>3207.5987927605847</v>
      </c>
      <c r="AD26" s="100">
        <v>5</v>
      </c>
      <c r="AE26" s="100">
        <v>2430</v>
      </c>
      <c r="AF26" s="100">
        <v>8.4833994004370243</v>
      </c>
      <c r="AG26" s="100">
        <v>4122.9321086123937</v>
      </c>
      <c r="AH26" s="100">
        <v>8.3653176769323583</v>
      </c>
      <c r="AI26" s="100">
        <v>4065.544390989126</v>
      </c>
      <c r="AJ26" s="100">
        <v>5.4785725834810748</v>
      </c>
      <c r="AK26" s="100">
        <v>2662.5862755718022</v>
      </c>
      <c r="AL26" s="100">
        <v>5</v>
      </c>
      <c r="AM26" s="100">
        <v>2430</v>
      </c>
      <c r="AN26" s="100">
        <v>6.408929155519985</v>
      </c>
      <c r="AO26" s="100">
        <v>3114.7395695827126</v>
      </c>
      <c r="AP26" s="100">
        <v>5</v>
      </c>
      <c r="AQ26" s="100">
        <v>2430</v>
      </c>
      <c r="AR26" s="100">
        <v>6.5688501685288827</v>
      </c>
      <c r="AS26" s="100">
        <v>3192.4611819050369</v>
      </c>
      <c r="AT26" s="100">
        <v>5</v>
      </c>
      <c r="AU26" s="100">
        <v>2430</v>
      </c>
      <c r="AV26" s="100">
        <v>5.4903999860793826</v>
      </c>
      <c r="AW26" s="100">
        <v>2668.3343932345801</v>
      </c>
      <c r="AX26" s="100">
        <v>5</v>
      </c>
      <c r="AY26" s="100">
        <v>2430</v>
      </c>
      <c r="AZ26" s="100">
        <v>7.3415860312342183</v>
      </c>
      <c r="BA26" s="100">
        <v>3568.0108111798299</v>
      </c>
      <c r="BB26" s="100">
        <v>6.3278446170137688</v>
      </c>
      <c r="BC26" s="100">
        <v>3075.3324838686917</v>
      </c>
      <c r="BD26" s="100">
        <v>6.5169698228661348</v>
      </c>
      <c r="BE26" s="100">
        <v>3167.2473339129415</v>
      </c>
      <c r="BF26" s="100">
        <v>8.5059794263492705</v>
      </c>
      <c r="BG26" s="100">
        <v>4133.9060012057453</v>
      </c>
      <c r="BH26" s="100">
        <v>7.7419193841556462</v>
      </c>
      <c r="BI26" s="100">
        <v>3762.5728206996441</v>
      </c>
      <c r="BJ26" s="100">
        <v>6</v>
      </c>
      <c r="BK26" s="100">
        <v>2916</v>
      </c>
      <c r="BL26" s="100">
        <v>7.6706888322501507</v>
      </c>
      <c r="BM26" s="100">
        <v>3727.9547724735735</v>
      </c>
      <c r="BN26" s="100">
        <v>8</v>
      </c>
      <c r="BO26" s="100">
        <v>3888</v>
      </c>
      <c r="BP26" s="100">
        <v>6.8032176081432345</v>
      </c>
      <c r="BQ26" s="100">
        <v>3306.3637575576122</v>
      </c>
      <c r="BR26" s="100">
        <v>8</v>
      </c>
      <c r="BS26" s="100">
        <v>3888</v>
      </c>
      <c r="BT26" s="100">
        <v>6.9179795057206075</v>
      </c>
      <c r="BU26" s="100">
        <v>3362.1380397802154</v>
      </c>
      <c r="BV26" s="100">
        <v>6</v>
      </c>
      <c r="BW26" s="100">
        <v>2916</v>
      </c>
      <c r="BX26" s="100">
        <v>5.2662811078406824</v>
      </c>
      <c r="BY26" s="100">
        <v>2559.4126184105717</v>
      </c>
      <c r="BZ26" s="100">
        <v>5</v>
      </c>
      <c r="CA26" s="100">
        <v>2430</v>
      </c>
      <c r="CB26" s="100">
        <v>7.9731541444957514</v>
      </c>
      <c r="CC26" s="100">
        <v>3874.9529142249353</v>
      </c>
      <c r="CD26" s="100">
        <v>7</v>
      </c>
      <c r="CE26" s="100">
        <v>3402</v>
      </c>
      <c r="CF26" s="100">
        <v>8.5499915738185255</v>
      </c>
      <c r="CG26" s="100">
        <v>4155.295904875803</v>
      </c>
      <c r="CH26" s="100">
        <v>6</v>
      </c>
      <c r="CI26" s="100">
        <v>2916</v>
      </c>
      <c r="CJ26" s="100">
        <v>5.6618517641976327</v>
      </c>
      <c r="CK26" s="100">
        <v>2751.6599574000493</v>
      </c>
      <c r="CL26" s="100">
        <v>9</v>
      </c>
      <c r="CM26" s="100">
        <v>4374</v>
      </c>
      <c r="CN26" s="100">
        <v>7.5136404359329259</v>
      </c>
      <c r="CO26" s="100">
        <v>3651.6292518634018</v>
      </c>
      <c r="CP26" s="100">
        <v>8.4384242717723534</v>
      </c>
      <c r="CQ26" s="100">
        <v>4101.0741960813639</v>
      </c>
      <c r="CR26" s="100">
        <v>5</v>
      </c>
      <c r="CS26" s="100">
        <v>2430</v>
      </c>
      <c r="CT26" s="100">
        <v>9.1431872410751645</v>
      </c>
      <c r="CU26" s="100">
        <v>4443.5889991625299</v>
      </c>
    </row>
    <row r="27" spans="2:99">
      <c r="C27" s="99" t="s">
        <v>193</v>
      </c>
      <c r="D27" s="100">
        <v>8</v>
      </c>
      <c r="E27" s="100">
        <v>3417.6</v>
      </c>
      <c r="F27" s="100">
        <v>5</v>
      </c>
      <c r="G27" s="100">
        <v>2136</v>
      </c>
      <c r="H27" s="100">
        <v>5</v>
      </c>
      <c r="I27" s="100">
        <v>2136</v>
      </c>
      <c r="J27" s="100">
        <v>6</v>
      </c>
      <c r="K27" s="100">
        <v>2563.1999999999998</v>
      </c>
      <c r="L27" s="100">
        <v>9</v>
      </c>
      <c r="M27" s="100">
        <v>3844.7999999999997</v>
      </c>
      <c r="N27" s="100">
        <v>7.5286226344763039</v>
      </c>
      <c r="O27" s="100">
        <v>3216.2275894482768</v>
      </c>
      <c r="P27" s="100">
        <v>6.3490410706090081</v>
      </c>
      <c r="Q27" s="100">
        <v>2712.3103453641684</v>
      </c>
      <c r="R27" s="100">
        <v>5</v>
      </c>
      <c r="S27" s="100">
        <v>2136</v>
      </c>
      <c r="T27" s="100">
        <v>8.5091979762222039</v>
      </c>
      <c r="U27" s="100">
        <v>3635.1293754421254</v>
      </c>
      <c r="V27" s="100">
        <v>6.3503100671288699</v>
      </c>
      <c r="W27" s="100">
        <v>2712.8524606774531</v>
      </c>
      <c r="X27" s="100">
        <v>7.4594132475638801</v>
      </c>
      <c r="Y27" s="100">
        <v>3186.6613393592893</v>
      </c>
      <c r="Z27" s="100">
        <v>6.4114280492812892</v>
      </c>
      <c r="AA27" s="100">
        <v>2738.9620626529668</v>
      </c>
      <c r="AB27" s="100">
        <v>7.5499977229709252</v>
      </c>
      <c r="AC27" s="100">
        <v>3225.3590272531792</v>
      </c>
      <c r="AD27" s="100">
        <v>5</v>
      </c>
      <c r="AE27" s="100">
        <v>2136</v>
      </c>
      <c r="AF27" s="100">
        <v>9.4531869379097113</v>
      </c>
      <c r="AG27" s="100">
        <v>4038.4014598750286</v>
      </c>
      <c r="AH27" s="100">
        <v>8.3044313974436328</v>
      </c>
      <c r="AI27" s="100">
        <v>3547.65309298792</v>
      </c>
      <c r="AJ27" s="100">
        <v>5.5742871001772896</v>
      </c>
      <c r="AK27" s="100">
        <v>2381.335449195738</v>
      </c>
      <c r="AL27" s="100">
        <v>5</v>
      </c>
      <c r="AM27" s="100">
        <v>2136</v>
      </c>
      <c r="AN27" s="100">
        <v>7.408929155519985</v>
      </c>
      <c r="AO27" s="100">
        <v>3165.0945352381377</v>
      </c>
      <c r="AP27" s="100">
        <v>5</v>
      </c>
      <c r="AQ27" s="100">
        <v>2136</v>
      </c>
      <c r="AR27" s="100">
        <v>6.6162543492396226</v>
      </c>
      <c r="AS27" s="100">
        <v>2826.4638579951666</v>
      </c>
      <c r="AT27" s="100">
        <v>5</v>
      </c>
      <c r="AU27" s="100">
        <v>2136</v>
      </c>
      <c r="AV27" s="100">
        <v>5.5394399846873217</v>
      </c>
      <c r="AW27" s="100">
        <v>2366.4487614584236</v>
      </c>
      <c r="AX27" s="100">
        <v>5</v>
      </c>
      <c r="AY27" s="100">
        <v>2136</v>
      </c>
      <c r="AZ27" s="100">
        <v>7.3415860312342183</v>
      </c>
      <c r="BA27" s="100">
        <v>3136.3255525432578</v>
      </c>
      <c r="BB27" s="100">
        <v>6.3606290787151458</v>
      </c>
      <c r="BC27" s="100">
        <v>2717.26074242711</v>
      </c>
      <c r="BD27" s="100">
        <v>5.5169698228661348</v>
      </c>
      <c r="BE27" s="100">
        <v>2356.8495083284129</v>
      </c>
      <c r="BF27" s="100">
        <v>7.5059794263492705</v>
      </c>
      <c r="BG27" s="100">
        <v>3206.5544109364082</v>
      </c>
      <c r="BH27" s="100">
        <v>8.6491794611361907</v>
      </c>
      <c r="BI27" s="100">
        <v>3694.9294657973805</v>
      </c>
      <c r="BJ27" s="100">
        <v>5</v>
      </c>
      <c r="BK27" s="100">
        <v>2136</v>
      </c>
      <c r="BL27" s="100">
        <v>6.766501522571601</v>
      </c>
      <c r="BM27" s="100">
        <v>2890.6494504425877</v>
      </c>
      <c r="BN27" s="100">
        <v>7</v>
      </c>
      <c r="BO27" s="100">
        <v>2990.4</v>
      </c>
      <c r="BP27" s="100">
        <v>5.7585944076908326</v>
      </c>
      <c r="BQ27" s="100">
        <v>2460.0715309655238</v>
      </c>
      <c r="BR27" s="100">
        <v>8</v>
      </c>
      <c r="BS27" s="100">
        <v>3417.6</v>
      </c>
      <c r="BT27" s="100">
        <v>6.8756634838753801</v>
      </c>
      <c r="BU27" s="100">
        <v>2937.2834403115621</v>
      </c>
      <c r="BV27" s="100">
        <v>6</v>
      </c>
      <c r="BW27" s="100">
        <v>2563.1999999999998</v>
      </c>
      <c r="BX27" s="100">
        <v>5.3090550827060587</v>
      </c>
      <c r="BY27" s="100">
        <v>2268.0283313320283</v>
      </c>
      <c r="BZ27" s="100">
        <v>4</v>
      </c>
      <c r="CA27" s="100">
        <v>1708.8</v>
      </c>
      <c r="CB27" s="100">
        <v>6.9652992133070972</v>
      </c>
      <c r="CC27" s="100">
        <v>2975.5758239247921</v>
      </c>
      <c r="CD27" s="100">
        <v>8</v>
      </c>
      <c r="CE27" s="100">
        <v>3417.6</v>
      </c>
      <c r="CF27" s="100">
        <v>8.499992339835023</v>
      </c>
      <c r="CG27" s="100">
        <v>3631.1967275775219</v>
      </c>
      <c r="CH27" s="100">
        <v>6</v>
      </c>
      <c r="CI27" s="100">
        <v>2563.1999999999998</v>
      </c>
      <c r="CJ27" s="100">
        <v>5.5673015121693989</v>
      </c>
      <c r="CK27" s="100">
        <v>2378.351205998767</v>
      </c>
      <c r="CL27" s="100">
        <v>9</v>
      </c>
      <c r="CM27" s="100">
        <v>3844.7999999999997</v>
      </c>
      <c r="CN27" s="100">
        <v>7.5707115954810291</v>
      </c>
      <c r="CO27" s="100">
        <v>3234.2079935894953</v>
      </c>
      <c r="CP27" s="100">
        <v>7.4384242717723534</v>
      </c>
      <c r="CQ27" s="100">
        <v>3177.6948489011493</v>
      </c>
      <c r="CR27" s="100">
        <v>5</v>
      </c>
      <c r="CS27" s="100">
        <v>2136</v>
      </c>
      <c r="CT27" s="100">
        <v>9.0601415020192722</v>
      </c>
      <c r="CU27" s="100">
        <v>3870.4924496626331</v>
      </c>
    </row>
    <row r="28" spans="2:99">
      <c r="C28" s="99" t="s">
        <v>194</v>
      </c>
      <c r="D28" s="100">
        <v>7</v>
      </c>
      <c r="E28" s="100">
        <v>5166</v>
      </c>
      <c r="F28" s="100">
        <v>6</v>
      </c>
      <c r="G28" s="100">
        <v>4428</v>
      </c>
      <c r="H28" s="100">
        <v>4</v>
      </c>
      <c r="I28" s="100">
        <v>2952</v>
      </c>
      <c r="J28" s="100">
        <v>6</v>
      </c>
      <c r="K28" s="100">
        <v>4428</v>
      </c>
      <c r="L28" s="100">
        <v>8</v>
      </c>
      <c r="M28" s="100">
        <v>5904</v>
      </c>
      <c r="N28" s="100">
        <v>7.5663813940817537</v>
      </c>
      <c r="O28" s="100">
        <v>5583.9894688323338</v>
      </c>
      <c r="P28" s="100">
        <v>6.3141369635481075</v>
      </c>
      <c r="Q28" s="100">
        <v>4659.8330790985037</v>
      </c>
      <c r="R28" s="100">
        <v>5</v>
      </c>
      <c r="S28" s="100">
        <v>3690</v>
      </c>
      <c r="T28" s="100">
        <v>8.5091979762222039</v>
      </c>
      <c r="U28" s="100">
        <v>6279.7881064519861</v>
      </c>
      <c r="V28" s="100">
        <v>6.3503100671288699</v>
      </c>
      <c r="W28" s="100">
        <v>4686.5288295411056</v>
      </c>
      <c r="X28" s="100">
        <v>6.4594132475638801</v>
      </c>
      <c r="Y28" s="100">
        <v>4767.0469767021432</v>
      </c>
      <c r="Z28" s="100">
        <v>6.3839995126625366</v>
      </c>
      <c r="AA28" s="100">
        <v>4711.3916403449521</v>
      </c>
      <c r="AB28" s="100">
        <v>7.499997929973568</v>
      </c>
      <c r="AC28" s="100">
        <v>5534.9984723204934</v>
      </c>
      <c r="AD28" s="100">
        <v>5</v>
      </c>
      <c r="AE28" s="100">
        <v>3690</v>
      </c>
      <c r="AF28" s="100">
        <v>8.4531869379097113</v>
      </c>
      <c r="AG28" s="100">
        <v>6238.4519601773673</v>
      </c>
      <c r="AH28" s="100">
        <v>8.3653176769323583</v>
      </c>
      <c r="AI28" s="100">
        <v>6173.6044455760803</v>
      </c>
      <c r="AJ28" s="100">
        <v>5.4785725834810748</v>
      </c>
      <c r="AK28" s="100">
        <v>4043.186566609033</v>
      </c>
      <c r="AL28" s="100">
        <v>5</v>
      </c>
      <c r="AM28" s="100">
        <v>3690</v>
      </c>
      <c r="AN28" s="100">
        <v>6.408929155519985</v>
      </c>
      <c r="AO28" s="100">
        <v>4729.7897167737492</v>
      </c>
      <c r="AP28" s="100">
        <v>4</v>
      </c>
      <c r="AQ28" s="100">
        <v>2952</v>
      </c>
      <c r="AR28" s="100">
        <v>5.5688501685288827</v>
      </c>
      <c r="AS28" s="100">
        <v>4109.8114243743157</v>
      </c>
      <c r="AT28" s="100">
        <v>5</v>
      </c>
      <c r="AU28" s="100">
        <v>3690</v>
      </c>
      <c r="AV28" s="100">
        <v>4.5394399846873217</v>
      </c>
      <c r="AW28" s="100">
        <v>3350.1067086992434</v>
      </c>
      <c r="AX28" s="100">
        <v>5</v>
      </c>
      <c r="AY28" s="100">
        <v>3690</v>
      </c>
      <c r="AZ28" s="100">
        <v>6.3074274281107963</v>
      </c>
      <c r="BA28" s="100">
        <v>4654.8814419457676</v>
      </c>
      <c r="BB28" s="100">
        <v>6.3606290787151458</v>
      </c>
      <c r="BC28" s="100">
        <v>4694.1442600917781</v>
      </c>
      <c r="BD28" s="100">
        <v>5.4865598332857743</v>
      </c>
      <c r="BE28" s="100">
        <v>4049.0811569649013</v>
      </c>
      <c r="BF28" s="100">
        <v>7.4260879379783322</v>
      </c>
      <c r="BG28" s="100">
        <v>5480.452898228009</v>
      </c>
      <c r="BH28" s="100">
        <v>8.6491794611361907</v>
      </c>
      <c r="BI28" s="100">
        <v>6383.0944423185092</v>
      </c>
      <c r="BJ28" s="100">
        <v>5</v>
      </c>
      <c r="BK28" s="100">
        <v>3690</v>
      </c>
      <c r="BL28" s="100">
        <v>7.6706888322501507</v>
      </c>
      <c r="BM28" s="100">
        <v>5660.968358200611</v>
      </c>
      <c r="BN28" s="100">
        <v>7</v>
      </c>
      <c r="BO28" s="100">
        <v>5166</v>
      </c>
      <c r="BP28" s="100">
        <v>6.7139712072384308</v>
      </c>
      <c r="BQ28" s="100">
        <v>4954.9107509419619</v>
      </c>
      <c r="BR28" s="100">
        <v>8</v>
      </c>
      <c r="BS28" s="100">
        <v>5904</v>
      </c>
      <c r="BT28" s="100">
        <v>5.9720127410343178</v>
      </c>
      <c r="BU28" s="100">
        <v>4407.3454028833266</v>
      </c>
      <c r="BV28" s="100">
        <v>7</v>
      </c>
      <c r="BW28" s="100">
        <v>5166</v>
      </c>
      <c r="BX28" s="100">
        <v>5.2662811078406824</v>
      </c>
      <c r="BY28" s="100">
        <v>3886.5154575864235</v>
      </c>
      <c r="BZ28" s="100">
        <v>4</v>
      </c>
      <c r="CA28" s="100">
        <v>2952</v>
      </c>
      <c r="CB28" s="100">
        <v>7.9283114919890103</v>
      </c>
      <c r="CC28" s="100">
        <v>5851.0938810878897</v>
      </c>
      <c r="CD28" s="100">
        <v>8</v>
      </c>
      <c r="CE28" s="100">
        <v>5904</v>
      </c>
      <c r="CF28" s="100">
        <v>7.499992339835023</v>
      </c>
      <c r="CG28" s="100">
        <v>5534.9943467982466</v>
      </c>
      <c r="CH28" s="100">
        <v>6</v>
      </c>
      <c r="CI28" s="100">
        <v>4428</v>
      </c>
      <c r="CJ28" s="100">
        <v>5.6618517641976327</v>
      </c>
      <c r="CK28" s="100">
        <v>4178.4466019778529</v>
      </c>
      <c r="CL28" s="100">
        <v>8</v>
      </c>
      <c r="CM28" s="100">
        <v>5904</v>
      </c>
      <c r="CN28" s="100">
        <v>7.4851048561588742</v>
      </c>
      <c r="CO28" s="100">
        <v>5524.007383845249</v>
      </c>
      <c r="CP28" s="100">
        <v>7.4676525565571765</v>
      </c>
      <c r="CQ28" s="100">
        <v>5511.127586739196</v>
      </c>
      <c r="CR28" s="100">
        <v>5</v>
      </c>
      <c r="CS28" s="100">
        <v>3690</v>
      </c>
      <c r="CT28" s="100">
        <v>8.1688004171503152</v>
      </c>
      <c r="CU28" s="100">
        <v>6028.5747078569329</v>
      </c>
    </row>
    <row r="29" spans="2:99">
      <c r="C29" s="99" t="s">
        <v>195</v>
      </c>
      <c r="D29" s="100">
        <v>8</v>
      </c>
      <c r="E29" s="100">
        <v>2707.2</v>
      </c>
      <c r="F29" s="100">
        <v>6</v>
      </c>
      <c r="G29" s="100">
        <v>2030.3999999999999</v>
      </c>
      <c r="H29" s="100">
        <v>5</v>
      </c>
      <c r="I29" s="100">
        <v>1692</v>
      </c>
      <c r="J29" s="100">
        <v>6</v>
      </c>
      <c r="K29" s="100">
        <v>2030.3999999999999</v>
      </c>
      <c r="L29" s="100">
        <v>9</v>
      </c>
      <c r="M29" s="100">
        <v>3045.6</v>
      </c>
      <c r="N29" s="100">
        <v>7.6041401536872044</v>
      </c>
      <c r="O29" s="100">
        <v>2573.2410280077497</v>
      </c>
      <c r="P29" s="100">
        <v>6.3490410706090081</v>
      </c>
      <c r="Q29" s="100">
        <v>2148.515498294088</v>
      </c>
      <c r="R29" s="100">
        <v>5</v>
      </c>
      <c r="S29" s="100">
        <v>1692</v>
      </c>
      <c r="T29" s="100">
        <v>8.5410228497360912</v>
      </c>
      <c r="U29" s="100">
        <v>2890.2821323506932</v>
      </c>
      <c r="V29" s="100">
        <v>6.3503100671288699</v>
      </c>
      <c r="W29" s="100">
        <v>2148.9449267164096</v>
      </c>
      <c r="X29" s="100">
        <v>8.516839903509366</v>
      </c>
      <c r="Y29" s="100">
        <v>2882.0986233475692</v>
      </c>
      <c r="Z29" s="100">
        <v>7.4388565859000417</v>
      </c>
      <c r="AA29" s="100">
        <v>2517.3090686685741</v>
      </c>
      <c r="AB29" s="100">
        <v>6.5499977229709252</v>
      </c>
      <c r="AC29" s="100">
        <v>2216.5192294533608</v>
      </c>
      <c r="AD29" s="100">
        <v>5</v>
      </c>
      <c r="AE29" s="100">
        <v>1692</v>
      </c>
      <c r="AF29" s="100">
        <v>9.4833994004370243</v>
      </c>
      <c r="AG29" s="100">
        <v>3209.1823571078889</v>
      </c>
      <c r="AH29" s="100">
        <v>8.3348745371879946</v>
      </c>
      <c r="AI29" s="100">
        <v>2820.5215433844173</v>
      </c>
      <c r="AJ29" s="100">
        <v>5.5264298418291817</v>
      </c>
      <c r="AK29" s="100">
        <v>1870.1438584749949</v>
      </c>
      <c r="AL29" s="100">
        <v>5</v>
      </c>
      <c r="AM29" s="100">
        <v>1692</v>
      </c>
      <c r="AN29" s="100">
        <v>6.4430065851466507</v>
      </c>
      <c r="AO29" s="100">
        <v>2180.3134284136263</v>
      </c>
      <c r="AP29" s="100">
        <v>5</v>
      </c>
      <c r="AQ29" s="100">
        <v>1692</v>
      </c>
      <c r="AR29" s="100">
        <v>6.5214459878181419</v>
      </c>
      <c r="AS29" s="100">
        <v>2206.857322277659</v>
      </c>
      <c r="AT29" s="100">
        <v>5</v>
      </c>
      <c r="AU29" s="100">
        <v>1692</v>
      </c>
      <c r="AV29" s="100">
        <v>5.4903999860793826</v>
      </c>
      <c r="AW29" s="100">
        <v>1857.9513552892629</v>
      </c>
      <c r="AX29" s="100">
        <v>5</v>
      </c>
      <c r="AY29" s="100">
        <v>1692</v>
      </c>
      <c r="AZ29" s="100">
        <v>6.3757446343576403</v>
      </c>
      <c r="BA29" s="100">
        <v>2157.5519842666254</v>
      </c>
      <c r="BB29" s="100">
        <v>6.3934135404165229</v>
      </c>
      <c r="BC29" s="100">
        <v>2163.5311420769513</v>
      </c>
      <c r="BD29" s="100">
        <v>6.4865598332857743</v>
      </c>
      <c r="BE29" s="100">
        <v>2195.0518475839058</v>
      </c>
      <c r="BF29" s="100">
        <v>7.4793489302256244</v>
      </c>
      <c r="BG29" s="100">
        <v>2531.011677988351</v>
      </c>
      <c r="BH29" s="100">
        <v>8.695549422645918</v>
      </c>
      <c r="BI29" s="100">
        <v>2942.5739246233784</v>
      </c>
      <c r="BJ29" s="100">
        <v>6</v>
      </c>
      <c r="BK29" s="100">
        <v>2030.3999999999999</v>
      </c>
      <c r="BL29" s="100">
        <v>7.6706888322501507</v>
      </c>
      <c r="BM29" s="100">
        <v>2595.7611008334507</v>
      </c>
      <c r="BN29" s="100">
        <v>8</v>
      </c>
      <c r="BO29" s="100">
        <v>2707.2</v>
      </c>
      <c r="BP29" s="100">
        <v>6.8032176081432345</v>
      </c>
      <c r="BQ29" s="100">
        <v>2302.2088385956704</v>
      </c>
      <c r="BR29" s="100">
        <v>8</v>
      </c>
      <c r="BS29" s="100">
        <v>2707.2</v>
      </c>
      <c r="BT29" s="100">
        <v>7.7793142267164432</v>
      </c>
      <c r="BU29" s="100">
        <v>2632.5199343208442</v>
      </c>
      <c r="BV29" s="100">
        <v>7</v>
      </c>
      <c r="BW29" s="100">
        <v>2368.7999999999997</v>
      </c>
      <c r="BX29" s="100">
        <v>6.2510989696242181</v>
      </c>
      <c r="BY29" s="100">
        <v>2115.3718913208354</v>
      </c>
      <c r="BZ29" s="100">
        <v>4</v>
      </c>
      <c r="CA29" s="100">
        <v>1353.6</v>
      </c>
      <c r="CB29" s="100">
        <v>7.8834688394822674</v>
      </c>
      <c r="CC29" s="100">
        <v>2667.7658552807993</v>
      </c>
      <c r="CD29" s="100">
        <v>7</v>
      </c>
      <c r="CE29" s="100">
        <v>2368.7999999999997</v>
      </c>
      <c r="CF29" s="100">
        <v>8.499992339835023</v>
      </c>
      <c r="CG29" s="100">
        <v>2876.3974078001715</v>
      </c>
      <c r="CH29" s="100">
        <v>6</v>
      </c>
      <c r="CI29" s="100">
        <v>2030.3999999999999</v>
      </c>
      <c r="CJ29" s="100">
        <v>5.5673015121693989</v>
      </c>
      <c r="CK29" s="100">
        <v>1883.9748317181245</v>
      </c>
      <c r="CL29" s="100">
        <v>8</v>
      </c>
      <c r="CM29" s="100">
        <v>2707.2</v>
      </c>
      <c r="CN29" s="100">
        <v>7.5992471752550799</v>
      </c>
      <c r="CO29" s="100">
        <v>2571.5852441063189</v>
      </c>
      <c r="CP29" s="100">
        <v>8.4384242717723534</v>
      </c>
      <c r="CQ29" s="100">
        <v>2855.562773567764</v>
      </c>
      <c r="CR29" s="100">
        <v>5</v>
      </c>
      <c r="CS29" s="100">
        <v>1692</v>
      </c>
      <c r="CT29" s="100">
        <v>8.2518461562062075</v>
      </c>
      <c r="CU29" s="100">
        <v>2792.4247392601806</v>
      </c>
    </row>
    <row r="30" spans="2:99">
      <c r="C30" s="99" t="s">
        <v>196</v>
      </c>
      <c r="D30" s="100">
        <v>7</v>
      </c>
      <c r="E30" s="100">
        <v>974.39999999999986</v>
      </c>
      <c r="F30" s="100">
        <v>5</v>
      </c>
      <c r="G30" s="100">
        <v>696</v>
      </c>
      <c r="H30" s="100">
        <v>5</v>
      </c>
      <c r="I30" s="100">
        <v>696</v>
      </c>
      <c r="J30" s="100">
        <v>6</v>
      </c>
      <c r="K30" s="100">
        <v>835.19999999999993</v>
      </c>
      <c r="L30" s="100">
        <v>9</v>
      </c>
      <c r="M30" s="100">
        <v>1252.8</v>
      </c>
      <c r="N30" s="100">
        <v>7.5663813940817537</v>
      </c>
      <c r="O30" s="100">
        <v>1053.2402900561801</v>
      </c>
      <c r="P30" s="100">
        <v>6.3490410706090081</v>
      </c>
      <c r="Q30" s="100">
        <v>883.78651702877391</v>
      </c>
      <c r="R30" s="100">
        <v>5</v>
      </c>
      <c r="S30" s="100">
        <v>696</v>
      </c>
      <c r="T30" s="100">
        <v>9.6046725967638675</v>
      </c>
      <c r="U30" s="100">
        <v>1336.9704254695303</v>
      </c>
      <c r="V30" s="100">
        <v>6.3503100671288699</v>
      </c>
      <c r="W30" s="100">
        <v>883.96316134433857</v>
      </c>
      <c r="X30" s="100">
        <v>7.4594132475638801</v>
      </c>
      <c r="Y30" s="100">
        <v>1038.350324060892</v>
      </c>
      <c r="Z30" s="100">
        <v>6.4114280492812892</v>
      </c>
      <c r="AA30" s="100">
        <v>892.47078445995533</v>
      </c>
      <c r="AB30" s="100">
        <v>7.499997929973568</v>
      </c>
      <c r="AC30" s="100">
        <v>1043.9997118523206</v>
      </c>
      <c r="AD30" s="100">
        <v>5</v>
      </c>
      <c r="AE30" s="100">
        <v>696</v>
      </c>
      <c r="AF30" s="100">
        <v>9.5136118629643391</v>
      </c>
      <c r="AG30" s="100">
        <v>1324.2947713246358</v>
      </c>
      <c r="AH30" s="100">
        <v>8.3348745371879946</v>
      </c>
      <c r="AI30" s="100">
        <v>1160.2145355765688</v>
      </c>
      <c r="AJ30" s="100">
        <v>5.5264298418291817</v>
      </c>
      <c r="AK30" s="100">
        <v>769.27903398262208</v>
      </c>
      <c r="AL30" s="100">
        <v>5</v>
      </c>
      <c r="AM30" s="100">
        <v>696</v>
      </c>
      <c r="AN30" s="100">
        <v>7.408929155519985</v>
      </c>
      <c r="AO30" s="100">
        <v>1031.3229384483818</v>
      </c>
      <c r="AP30" s="100">
        <v>5</v>
      </c>
      <c r="AQ30" s="100">
        <v>696</v>
      </c>
      <c r="AR30" s="100">
        <v>6.5214459878181419</v>
      </c>
      <c r="AS30" s="100">
        <v>907.78528150428531</v>
      </c>
      <c r="AT30" s="100">
        <v>6</v>
      </c>
      <c r="AU30" s="100">
        <v>835.19999999999993</v>
      </c>
      <c r="AV30" s="100">
        <v>5.5394399846873217</v>
      </c>
      <c r="AW30" s="100">
        <v>771.09004586847516</v>
      </c>
      <c r="AX30" s="100">
        <v>5</v>
      </c>
      <c r="AY30" s="100">
        <v>696</v>
      </c>
      <c r="AZ30" s="100">
        <v>7.3415860312342183</v>
      </c>
      <c r="BA30" s="100">
        <v>1021.9487755478031</v>
      </c>
      <c r="BB30" s="100">
        <v>6.3606290787151458</v>
      </c>
      <c r="BC30" s="100">
        <v>885.39956775714825</v>
      </c>
      <c r="BD30" s="100">
        <v>6.5169698228661348</v>
      </c>
      <c r="BE30" s="100">
        <v>907.16219934296589</v>
      </c>
      <c r="BF30" s="100">
        <v>8.4527184341019783</v>
      </c>
      <c r="BG30" s="100">
        <v>1176.6184060269952</v>
      </c>
      <c r="BH30" s="100">
        <v>8.7882893456653743</v>
      </c>
      <c r="BI30" s="100">
        <v>1223.3298769166199</v>
      </c>
      <c r="BJ30" s="100">
        <v>6</v>
      </c>
      <c r="BK30" s="100">
        <v>835.19999999999993</v>
      </c>
      <c r="BL30" s="100">
        <v>6.6706888322501507</v>
      </c>
      <c r="BM30" s="100">
        <v>928.55988544922093</v>
      </c>
      <c r="BN30" s="100">
        <v>8</v>
      </c>
      <c r="BO30" s="100">
        <v>1113.5999999999999</v>
      </c>
      <c r="BP30" s="100">
        <v>5.8478408085956364</v>
      </c>
      <c r="BQ30" s="100">
        <v>814.01944055651256</v>
      </c>
      <c r="BR30" s="100">
        <v>8</v>
      </c>
      <c r="BS30" s="100">
        <v>1113.5999999999999</v>
      </c>
      <c r="BT30" s="100">
        <v>7.8639462704068963</v>
      </c>
      <c r="BU30" s="100">
        <v>1094.66132084064</v>
      </c>
      <c r="BV30" s="100">
        <v>6</v>
      </c>
      <c r="BW30" s="100">
        <v>835.19999999999993</v>
      </c>
      <c r="BX30" s="100">
        <v>6.1655510198934653</v>
      </c>
      <c r="BY30" s="100">
        <v>858.24470196917025</v>
      </c>
      <c r="BZ30" s="100">
        <v>5</v>
      </c>
      <c r="CA30" s="100">
        <v>696</v>
      </c>
      <c r="CB30" s="100">
        <v>7.8834688394822674</v>
      </c>
      <c r="CC30" s="100">
        <v>1097.3788624559315</v>
      </c>
      <c r="CD30" s="100">
        <v>7</v>
      </c>
      <c r="CE30" s="100">
        <v>974.39999999999986</v>
      </c>
      <c r="CF30" s="100">
        <v>8.5499915738185255</v>
      </c>
      <c r="CG30" s="100">
        <v>1190.1588270755387</v>
      </c>
      <c r="CH30" s="100">
        <v>6</v>
      </c>
      <c r="CI30" s="100">
        <v>835.19999999999993</v>
      </c>
      <c r="CJ30" s="100">
        <v>5.5673015121693989</v>
      </c>
      <c r="CK30" s="100">
        <v>774.96837049398027</v>
      </c>
      <c r="CL30" s="100">
        <v>9</v>
      </c>
      <c r="CM30" s="100">
        <v>1252.8</v>
      </c>
      <c r="CN30" s="100">
        <v>7.5707115954810291</v>
      </c>
      <c r="CO30" s="100">
        <v>1053.8430540909592</v>
      </c>
      <c r="CP30" s="100">
        <v>9.4676525565571765</v>
      </c>
      <c r="CQ30" s="100">
        <v>1317.8972358727588</v>
      </c>
      <c r="CR30" s="100">
        <v>5</v>
      </c>
      <c r="CS30" s="100">
        <v>696</v>
      </c>
      <c r="CT30" s="100">
        <v>9.1431872410751645</v>
      </c>
      <c r="CU30" s="100">
        <v>1272.7316639576627</v>
      </c>
    </row>
    <row r="31" spans="2:99">
      <c r="C31" s="99" t="s">
        <v>197</v>
      </c>
      <c r="D31" s="100">
        <v>8</v>
      </c>
      <c r="E31" s="100">
        <v>2726.4</v>
      </c>
      <c r="F31" s="100">
        <v>5</v>
      </c>
      <c r="G31" s="100">
        <v>1704</v>
      </c>
      <c r="H31" s="100">
        <v>5</v>
      </c>
      <c r="I31" s="100">
        <v>1704</v>
      </c>
      <c r="J31" s="100">
        <v>7</v>
      </c>
      <c r="K31" s="100">
        <v>2385.6</v>
      </c>
      <c r="L31" s="100">
        <v>8</v>
      </c>
      <c r="M31" s="100">
        <v>2726.4</v>
      </c>
      <c r="N31" s="100">
        <v>6.6041401536872044</v>
      </c>
      <c r="O31" s="100">
        <v>2250.6909643765994</v>
      </c>
      <c r="P31" s="100">
        <v>6.3490410706090081</v>
      </c>
      <c r="Q31" s="100">
        <v>2163.7531968635499</v>
      </c>
      <c r="R31" s="100">
        <v>5</v>
      </c>
      <c r="S31" s="100">
        <v>1704</v>
      </c>
      <c r="T31" s="100">
        <v>9.5091979762222039</v>
      </c>
      <c r="U31" s="100">
        <v>3240.7346702965274</v>
      </c>
      <c r="V31" s="100">
        <v>6.3503100671288699</v>
      </c>
      <c r="W31" s="100">
        <v>2164.185670877519</v>
      </c>
      <c r="X31" s="100">
        <v>8.4594132475638801</v>
      </c>
      <c r="Y31" s="100">
        <v>2882.9680347697704</v>
      </c>
      <c r="Z31" s="100">
        <v>7.3839995126625366</v>
      </c>
      <c r="AA31" s="100">
        <v>2516.4670339153927</v>
      </c>
      <c r="AB31" s="100">
        <v>7.5999975159682815</v>
      </c>
      <c r="AC31" s="100">
        <v>2590.0791534419905</v>
      </c>
      <c r="AD31" s="100">
        <v>5</v>
      </c>
      <c r="AE31" s="100">
        <v>1704</v>
      </c>
      <c r="AF31" s="100">
        <v>8.4229744753823965</v>
      </c>
      <c r="AG31" s="100">
        <v>2870.549701210321</v>
      </c>
      <c r="AH31" s="100">
        <v>8.3653176769323583</v>
      </c>
      <c r="AI31" s="100">
        <v>2850.9002642985479</v>
      </c>
      <c r="AJ31" s="100">
        <v>6.5742871001772896</v>
      </c>
      <c r="AK31" s="100">
        <v>2240.5170437404204</v>
      </c>
      <c r="AL31" s="100">
        <v>5</v>
      </c>
      <c r="AM31" s="100">
        <v>1704</v>
      </c>
      <c r="AN31" s="100">
        <v>6.4430065851466507</v>
      </c>
      <c r="AO31" s="100">
        <v>2195.7766442179786</v>
      </c>
      <c r="AP31" s="100">
        <v>5</v>
      </c>
      <c r="AQ31" s="100">
        <v>1704</v>
      </c>
      <c r="AR31" s="100">
        <v>6.5214459878181419</v>
      </c>
      <c r="AS31" s="100">
        <v>2222.508792648423</v>
      </c>
      <c r="AT31" s="100">
        <v>6</v>
      </c>
      <c r="AU31" s="100">
        <v>2044.8000000000002</v>
      </c>
      <c r="AV31" s="100">
        <v>5.5884799832952599</v>
      </c>
      <c r="AW31" s="100">
        <v>1904.5539783070246</v>
      </c>
      <c r="AX31" s="100">
        <v>5</v>
      </c>
      <c r="AY31" s="100">
        <v>1704</v>
      </c>
      <c r="AZ31" s="100">
        <v>7.3415860312342183</v>
      </c>
      <c r="BA31" s="100">
        <v>2502.0125194446218</v>
      </c>
      <c r="BB31" s="100">
        <v>6.3606290787151458</v>
      </c>
      <c r="BC31" s="100">
        <v>2167.702390026122</v>
      </c>
      <c r="BD31" s="100">
        <v>6.5169698228661348</v>
      </c>
      <c r="BE31" s="100">
        <v>2220.9833156327786</v>
      </c>
      <c r="BF31" s="100">
        <v>8.5326099224729166</v>
      </c>
      <c r="BG31" s="100">
        <v>2907.9134615787702</v>
      </c>
      <c r="BH31" s="100">
        <v>7.7419193841556462</v>
      </c>
      <c r="BI31" s="100">
        <v>2638.4461261202441</v>
      </c>
      <c r="BJ31" s="100">
        <v>5</v>
      </c>
      <c r="BK31" s="100">
        <v>1704</v>
      </c>
      <c r="BL31" s="100">
        <v>6.6706888322501507</v>
      </c>
      <c r="BM31" s="100">
        <v>2273.3707540308515</v>
      </c>
      <c r="BN31" s="100">
        <v>7</v>
      </c>
      <c r="BO31" s="100">
        <v>2385.6</v>
      </c>
      <c r="BP31" s="100">
        <v>6.8478408085956364</v>
      </c>
      <c r="BQ31" s="100">
        <v>2333.7441475693931</v>
      </c>
      <c r="BR31" s="100">
        <v>7</v>
      </c>
      <c r="BS31" s="100">
        <v>2385.6</v>
      </c>
      <c r="BT31" s="100">
        <v>6.8756634838753801</v>
      </c>
      <c r="BU31" s="100">
        <v>2343.2261153047298</v>
      </c>
      <c r="BV31" s="100">
        <v>7</v>
      </c>
      <c r="BW31" s="100">
        <v>2385.6</v>
      </c>
      <c r="BX31" s="100">
        <v>5.2235071329753069</v>
      </c>
      <c r="BY31" s="100">
        <v>1780.1712309179848</v>
      </c>
      <c r="BZ31" s="100">
        <v>5</v>
      </c>
      <c r="CA31" s="100">
        <v>1704</v>
      </c>
      <c r="CB31" s="100">
        <v>7.0998271708273206</v>
      </c>
      <c r="CC31" s="100">
        <v>2419.6210998179508</v>
      </c>
      <c r="CD31" s="100">
        <v>7</v>
      </c>
      <c r="CE31" s="100">
        <v>2385.6</v>
      </c>
      <c r="CF31" s="100">
        <v>8.5499915738185255</v>
      </c>
      <c r="CG31" s="100">
        <v>2913.8371283573538</v>
      </c>
      <c r="CH31" s="100">
        <v>6</v>
      </c>
      <c r="CI31" s="100">
        <v>2044.8000000000002</v>
      </c>
      <c r="CJ31" s="100">
        <v>5.5673015121693989</v>
      </c>
      <c r="CK31" s="100">
        <v>1897.3363553473312</v>
      </c>
      <c r="CL31" s="100">
        <v>8</v>
      </c>
      <c r="CM31" s="100">
        <v>2726.4</v>
      </c>
      <c r="CN31" s="100">
        <v>8.5707115954810291</v>
      </c>
      <c r="CO31" s="100">
        <v>2920.8985117399347</v>
      </c>
      <c r="CP31" s="100">
        <v>7.4384242717723534</v>
      </c>
      <c r="CQ31" s="100">
        <v>2535.0149918200182</v>
      </c>
      <c r="CR31" s="100">
        <v>5</v>
      </c>
      <c r="CS31" s="100">
        <v>1704</v>
      </c>
      <c r="CT31" s="100">
        <v>9.1431872410751645</v>
      </c>
      <c r="CU31" s="100">
        <v>3115.9982117584163</v>
      </c>
    </row>
    <row r="32" spans="2:99">
      <c r="C32" s="99" t="s">
        <v>198</v>
      </c>
      <c r="D32" s="100">
        <v>8</v>
      </c>
      <c r="E32" s="100">
        <v>6720</v>
      </c>
      <c r="F32" s="100">
        <v>5</v>
      </c>
      <c r="G32" s="100">
        <v>4200</v>
      </c>
      <c r="H32" s="100">
        <v>4</v>
      </c>
      <c r="I32" s="100">
        <v>3360</v>
      </c>
      <c r="J32" s="100">
        <v>6</v>
      </c>
      <c r="K32" s="100">
        <v>5040</v>
      </c>
      <c r="L32" s="100">
        <v>8</v>
      </c>
      <c r="M32" s="100">
        <v>6720</v>
      </c>
      <c r="N32" s="100">
        <v>7.6041401536872044</v>
      </c>
      <c r="O32" s="100">
        <v>6387.4777290972515</v>
      </c>
      <c r="P32" s="100">
        <v>6.3490410706090081</v>
      </c>
      <c r="Q32" s="100">
        <v>5333.1944993115667</v>
      </c>
      <c r="R32" s="100">
        <v>5</v>
      </c>
      <c r="S32" s="100">
        <v>4200</v>
      </c>
      <c r="T32" s="100">
        <v>7.5091979762222039</v>
      </c>
      <c r="U32" s="100">
        <v>6307.7263000266512</v>
      </c>
      <c r="V32" s="100">
        <v>5.3152790604159827</v>
      </c>
      <c r="W32" s="100">
        <v>4464.8344107494258</v>
      </c>
      <c r="X32" s="100">
        <v>7.4594132475638801</v>
      </c>
      <c r="Y32" s="100">
        <v>6265.9071279536593</v>
      </c>
      <c r="Z32" s="100">
        <v>6.4114280492812892</v>
      </c>
      <c r="AA32" s="100">
        <v>5385.5995613962832</v>
      </c>
      <c r="AB32" s="100">
        <v>7.5499977229709252</v>
      </c>
      <c r="AC32" s="100">
        <v>6341.9980872955775</v>
      </c>
      <c r="AD32" s="100">
        <v>5</v>
      </c>
      <c r="AE32" s="100">
        <v>4200</v>
      </c>
      <c r="AF32" s="100">
        <v>9.4833994004370243</v>
      </c>
      <c r="AG32" s="100">
        <v>7966.0554963671002</v>
      </c>
      <c r="AH32" s="100">
        <v>8.3348745371879946</v>
      </c>
      <c r="AI32" s="100">
        <v>7001.2946112379159</v>
      </c>
      <c r="AJ32" s="100">
        <v>5.5264298418291817</v>
      </c>
      <c r="AK32" s="100">
        <v>4642.2010671365124</v>
      </c>
      <c r="AL32" s="100">
        <v>5</v>
      </c>
      <c r="AM32" s="100">
        <v>4200</v>
      </c>
      <c r="AN32" s="100">
        <v>6.4430065851466507</v>
      </c>
      <c r="AO32" s="100">
        <v>5412.1255315231865</v>
      </c>
      <c r="AP32" s="100">
        <v>4</v>
      </c>
      <c r="AQ32" s="100">
        <v>3360</v>
      </c>
      <c r="AR32" s="100">
        <v>5.5688501685288827</v>
      </c>
      <c r="AS32" s="100">
        <v>4677.8341415642617</v>
      </c>
      <c r="AT32" s="100">
        <v>6</v>
      </c>
      <c r="AU32" s="100">
        <v>5040</v>
      </c>
      <c r="AV32" s="100">
        <v>4.5394399846873217</v>
      </c>
      <c r="AW32" s="100">
        <v>3813.1295871373504</v>
      </c>
      <c r="AX32" s="100">
        <v>4</v>
      </c>
      <c r="AY32" s="100">
        <v>3360</v>
      </c>
      <c r="AZ32" s="100">
        <v>7.3074274281107963</v>
      </c>
      <c r="BA32" s="100">
        <v>6138.2390396130686</v>
      </c>
      <c r="BB32" s="100">
        <v>6.3606290787151458</v>
      </c>
      <c r="BC32" s="100">
        <v>5342.9284261207222</v>
      </c>
      <c r="BD32" s="100">
        <v>6.4865598332857743</v>
      </c>
      <c r="BE32" s="100">
        <v>5448.7102599600503</v>
      </c>
      <c r="BF32" s="100">
        <v>7.5059794263492705</v>
      </c>
      <c r="BG32" s="100">
        <v>6305.0227181333876</v>
      </c>
      <c r="BH32" s="100">
        <v>8.7419193841556471</v>
      </c>
      <c r="BI32" s="100">
        <v>7343.2122826907435</v>
      </c>
      <c r="BJ32" s="100">
        <v>5</v>
      </c>
      <c r="BK32" s="100">
        <v>4200</v>
      </c>
      <c r="BL32" s="100">
        <v>7.6706888322501507</v>
      </c>
      <c r="BM32" s="100">
        <v>6443.3786190901264</v>
      </c>
      <c r="BN32" s="100">
        <v>8</v>
      </c>
      <c r="BO32" s="100">
        <v>6720</v>
      </c>
      <c r="BP32" s="100">
        <v>5.7585944076908326</v>
      </c>
      <c r="BQ32" s="100">
        <v>4837.2193024602993</v>
      </c>
      <c r="BR32" s="100">
        <v>8</v>
      </c>
      <c r="BS32" s="100">
        <v>6720</v>
      </c>
      <c r="BT32" s="100">
        <v>6.8756634838753801</v>
      </c>
      <c r="BU32" s="100">
        <v>5775.5573264553195</v>
      </c>
      <c r="BV32" s="100">
        <v>6</v>
      </c>
      <c r="BW32" s="100">
        <v>5040</v>
      </c>
      <c r="BX32" s="100">
        <v>5.2662811078406824</v>
      </c>
      <c r="BY32" s="100">
        <v>4423.6761305861728</v>
      </c>
      <c r="BZ32" s="100">
        <v>5</v>
      </c>
      <c r="CA32" s="100">
        <v>4200</v>
      </c>
      <c r="CB32" s="100">
        <v>7.0101418658138375</v>
      </c>
      <c r="CC32" s="100">
        <v>5888.5191672836236</v>
      </c>
      <c r="CD32" s="100">
        <v>8</v>
      </c>
      <c r="CE32" s="100">
        <v>6720</v>
      </c>
      <c r="CF32" s="100">
        <v>7.5499915738185255</v>
      </c>
      <c r="CG32" s="100">
        <v>6341.992922007561</v>
      </c>
      <c r="CH32" s="100">
        <v>5</v>
      </c>
      <c r="CI32" s="100">
        <v>4200</v>
      </c>
      <c r="CJ32" s="100">
        <v>5.6145766381835163</v>
      </c>
      <c r="CK32" s="100">
        <v>4716.2443760741535</v>
      </c>
      <c r="CL32" s="100">
        <v>8</v>
      </c>
      <c r="CM32" s="100">
        <v>6720</v>
      </c>
      <c r="CN32" s="100">
        <v>7.5421760157069775</v>
      </c>
      <c r="CO32" s="100">
        <v>6335.4278531938608</v>
      </c>
      <c r="CP32" s="100">
        <v>8.4384242717723534</v>
      </c>
      <c r="CQ32" s="100">
        <v>7088.2763882887766</v>
      </c>
      <c r="CR32" s="100">
        <v>4</v>
      </c>
      <c r="CS32" s="100">
        <v>3360</v>
      </c>
      <c r="CT32" s="100">
        <v>8.2103232866782605</v>
      </c>
      <c r="CU32" s="100">
        <v>6896.6715608097384</v>
      </c>
    </row>
    <row r="33" spans="2:99">
      <c r="C33" s="99" t="s">
        <v>199</v>
      </c>
      <c r="D33" s="100">
        <v>7</v>
      </c>
      <c r="E33" s="100">
        <v>3318</v>
      </c>
      <c r="F33" s="100">
        <v>5</v>
      </c>
      <c r="G33" s="100">
        <v>2370</v>
      </c>
      <c r="H33" s="100">
        <v>5</v>
      </c>
      <c r="I33" s="100">
        <v>2370</v>
      </c>
      <c r="J33" s="100">
        <v>6</v>
      </c>
      <c r="K33" s="100">
        <v>2844</v>
      </c>
      <c r="L33" s="100">
        <v>8</v>
      </c>
      <c r="M33" s="100">
        <v>3792</v>
      </c>
      <c r="N33" s="100">
        <v>6.6041401536872044</v>
      </c>
      <c r="O33" s="100">
        <v>3130.3624328477349</v>
      </c>
      <c r="P33" s="100">
        <v>5.3141369635481075</v>
      </c>
      <c r="Q33" s="100">
        <v>2518.9009207218028</v>
      </c>
      <c r="R33" s="100">
        <v>5</v>
      </c>
      <c r="S33" s="100">
        <v>2370</v>
      </c>
      <c r="T33" s="100">
        <v>8.4773731027083166</v>
      </c>
      <c r="U33" s="100">
        <v>4018.274850683742</v>
      </c>
      <c r="V33" s="100">
        <v>7.3152790604159827</v>
      </c>
      <c r="W33" s="100">
        <v>3467.4422746371756</v>
      </c>
      <c r="X33" s="100">
        <v>7.4594132475638801</v>
      </c>
      <c r="Y33" s="100">
        <v>3535.7618793452793</v>
      </c>
      <c r="Z33" s="100">
        <v>6.4662851225187943</v>
      </c>
      <c r="AA33" s="100">
        <v>3065.0191480739086</v>
      </c>
      <c r="AB33" s="100">
        <v>6.5499977229709252</v>
      </c>
      <c r="AC33" s="100">
        <v>3104.6989206882185</v>
      </c>
      <c r="AD33" s="100">
        <v>5</v>
      </c>
      <c r="AE33" s="100">
        <v>2370</v>
      </c>
      <c r="AF33" s="100">
        <v>8.4229744753823965</v>
      </c>
      <c r="AG33" s="100">
        <v>3992.4899013312561</v>
      </c>
      <c r="AH33" s="100">
        <v>8.3348745371879946</v>
      </c>
      <c r="AI33" s="100">
        <v>3950.7305306271096</v>
      </c>
      <c r="AJ33" s="100">
        <v>6.5264298418291817</v>
      </c>
      <c r="AK33" s="100">
        <v>3093.5277450270323</v>
      </c>
      <c r="AL33" s="100">
        <v>5</v>
      </c>
      <c r="AM33" s="100">
        <v>2370</v>
      </c>
      <c r="AN33" s="100">
        <v>6.408929155519985</v>
      </c>
      <c r="AO33" s="100">
        <v>3037.8324197164729</v>
      </c>
      <c r="AP33" s="100">
        <v>4</v>
      </c>
      <c r="AQ33" s="100">
        <v>1896</v>
      </c>
      <c r="AR33" s="100">
        <v>6.5214459878181419</v>
      </c>
      <c r="AS33" s="100">
        <v>3091.1653982257994</v>
      </c>
      <c r="AT33" s="100">
        <v>5</v>
      </c>
      <c r="AU33" s="100">
        <v>2370</v>
      </c>
      <c r="AV33" s="100">
        <v>5.5394399846873217</v>
      </c>
      <c r="AW33" s="100">
        <v>2625.6945527417906</v>
      </c>
      <c r="AX33" s="100">
        <v>5</v>
      </c>
      <c r="AY33" s="100">
        <v>2370</v>
      </c>
      <c r="AZ33" s="100">
        <v>6.3415860312342183</v>
      </c>
      <c r="BA33" s="100">
        <v>3005.9117788050194</v>
      </c>
      <c r="BB33" s="100">
        <v>6.3606290787151458</v>
      </c>
      <c r="BC33" s="100">
        <v>3014.9381833109792</v>
      </c>
      <c r="BD33" s="100">
        <v>5.456149843705413</v>
      </c>
      <c r="BE33" s="100">
        <v>2586.2150259163659</v>
      </c>
      <c r="BF33" s="100">
        <v>7.4527184341019783</v>
      </c>
      <c r="BG33" s="100">
        <v>3532.5885377643376</v>
      </c>
      <c r="BH33" s="100">
        <v>8.6491794611361907</v>
      </c>
      <c r="BI33" s="100">
        <v>4099.7110645785542</v>
      </c>
      <c r="BJ33" s="100">
        <v>6</v>
      </c>
      <c r="BK33" s="100">
        <v>2844</v>
      </c>
      <c r="BL33" s="100">
        <v>7.6706888322501507</v>
      </c>
      <c r="BM33" s="100">
        <v>3635.9065064865713</v>
      </c>
      <c r="BN33" s="100">
        <v>8</v>
      </c>
      <c r="BO33" s="100">
        <v>3792</v>
      </c>
      <c r="BP33" s="100">
        <v>6.8478408085956364</v>
      </c>
      <c r="BQ33" s="100">
        <v>3245.8765432743317</v>
      </c>
      <c r="BR33" s="100">
        <v>7</v>
      </c>
      <c r="BS33" s="100">
        <v>3318</v>
      </c>
      <c r="BT33" s="100">
        <v>6.8756634838753801</v>
      </c>
      <c r="BU33" s="100">
        <v>3259.0644913569304</v>
      </c>
      <c r="BV33" s="100">
        <v>6</v>
      </c>
      <c r="BW33" s="100">
        <v>2844</v>
      </c>
      <c r="BX33" s="100">
        <v>5.3090550827060587</v>
      </c>
      <c r="BY33" s="100">
        <v>2516.4921092026721</v>
      </c>
      <c r="BZ33" s="100">
        <v>5</v>
      </c>
      <c r="CA33" s="100">
        <v>2370</v>
      </c>
      <c r="CB33" s="100">
        <v>7.9731541444957514</v>
      </c>
      <c r="CC33" s="100">
        <v>3779.2750644909861</v>
      </c>
      <c r="CD33" s="100">
        <v>7</v>
      </c>
      <c r="CE33" s="100">
        <v>3318</v>
      </c>
      <c r="CF33" s="100">
        <v>7.499992339835023</v>
      </c>
      <c r="CG33" s="100">
        <v>3554.9963690818008</v>
      </c>
      <c r="CH33" s="100">
        <v>6</v>
      </c>
      <c r="CI33" s="100">
        <v>2844</v>
      </c>
      <c r="CJ33" s="100">
        <v>5.6618517641976327</v>
      </c>
      <c r="CK33" s="100">
        <v>2683.7177362296779</v>
      </c>
      <c r="CL33" s="100">
        <v>9</v>
      </c>
      <c r="CM33" s="100">
        <v>4266</v>
      </c>
      <c r="CN33" s="100">
        <v>7.5136404359329259</v>
      </c>
      <c r="CO33" s="100">
        <v>3561.4655666322069</v>
      </c>
      <c r="CP33" s="100">
        <v>7.4091959869875295</v>
      </c>
      <c r="CQ33" s="100">
        <v>3511.958897832089</v>
      </c>
      <c r="CR33" s="100">
        <v>5</v>
      </c>
      <c r="CS33" s="100">
        <v>2370</v>
      </c>
      <c r="CT33" s="100">
        <v>8.2518461562062075</v>
      </c>
      <c r="CU33" s="100">
        <v>3911.3750780417422</v>
      </c>
    </row>
    <row r="34" spans="2:99">
      <c r="C34" s="99" t="s">
        <v>200</v>
      </c>
      <c r="D34" s="100">
        <v>7</v>
      </c>
      <c r="E34" s="100">
        <v>3838.7999999999997</v>
      </c>
      <c r="F34" s="100">
        <v>5</v>
      </c>
      <c r="G34" s="100">
        <v>2742</v>
      </c>
      <c r="H34" s="100">
        <v>5</v>
      </c>
      <c r="I34" s="100">
        <v>2742</v>
      </c>
      <c r="J34" s="100">
        <v>6</v>
      </c>
      <c r="K34" s="100">
        <v>3290.3999999999996</v>
      </c>
      <c r="L34" s="100">
        <v>7</v>
      </c>
      <c r="M34" s="100">
        <v>3838.7999999999997</v>
      </c>
      <c r="N34" s="100">
        <v>7.5663813940817537</v>
      </c>
      <c r="O34" s="100">
        <v>4149.4035565144331</v>
      </c>
      <c r="P34" s="100">
        <v>5.3490410706090081</v>
      </c>
      <c r="Q34" s="100">
        <v>2933.4141231219801</v>
      </c>
      <c r="R34" s="100">
        <v>5</v>
      </c>
      <c r="S34" s="100">
        <v>2742</v>
      </c>
      <c r="T34" s="100">
        <v>8.5410228497360912</v>
      </c>
      <c r="U34" s="100">
        <v>4683.8969307952721</v>
      </c>
      <c r="V34" s="100">
        <v>6.3152790604159827</v>
      </c>
      <c r="W34" s="100">
        <v>3463.2990367321249</v>
      </c>
      <c r="X34" s="100">
        <v>7.4306999195911381</v>
      </c>
      <c r="Y34" s="100">
        <v>4074.9958359037801</v>
      </c>
      <c r="Z34" s="100">
        <v>7.4662851225187943</v>
      </c>
      <c r="AA34" s="100">
        <v>4094.5107611893068</v>
      </c>
      <c r="AB34" s="100">
        <v>6.5499977229709252</v>
      </c>
      <c r="AC34" s="100">
        <v>3592.0187512772554</v>
      </c>
      <c r="AD34" s="100">
        <v>5</v>
      </c>
      <c r="AE34" s="100">
        <v>2742</v>
      </c>
      <c r="AF34" s="100">
        <v>9.4229744753823965</v>
      </c>
      <c r="AG34" s="100">
        <v>5167.5592022997062</v>
      </c>
      <c r="AH34" s="100">
        <v>8.3653176769323583</v>
      </c>
      <c r="AI34" s="100">
        <v>4587.5402140297047</v>
      </c>
      <c r="AJ34" s="100">
        <v>5.5742871001772896</v>
      </c>
      <c r="AK34" s="100">
        <v>3056.9390457372256</v>
      </c>
      <c r="AL34" s="100">
        <v>4</v>
      </c>
      <c r="AM34" s="100">
        <v>2193.6</v>
      </c>
      <c r="AN34" s="100">
        <v>7.408929155519985</v>
      </c>
      <c r="AO34" s="100">
        <v>4063.0567488871598</v>
      </c>
      <c r="AP34" s="100">
        <v>4</v>
      </c>
      <c r="AQ34" s="100">
        <v>2193.6</v>
      </c>
      <c r="AR34" s="100">
        <v>6.5688501685288827</v>
      </c>
      <c r="AS34" s="100">
        <v>3602.3574324212391</v>
      </c>
      <c r="AT34" s="100">
        <v>6</v>
      </c>
      <c r="AU34" s="100">
        <v>3290.3999999999996</v>
      </c>
      <c r="AV34" s="100">
        <v>5.4903999860793826</v>
      </c>
      <c r="AW34" s="100">
        <v>3010.9353523659333</v>
      </c>
      <c r="AX34" s="100">
        <v>5</v>
      </c>
      <c r="AY34" s="100">
        <v>2742</v>
      </c>
      <c r="AZ34" s="100">
        <v>7.3074274281107963</v>
      </c>
      <c r="BA34" s="100">
        <v>4007.3932015759606</v>
      </c>
      <c r="BB34" s="100">
        <v>6.3278446170137688</v>
      </c>
      <c r="BC34" s="100">
        <v>3470.1899879703506</v>
      </c>
      <c r="BD34" s="100">
        <v>5.456149843705413</v>
      </c>
      <c r="BE34" s="100">
        <v>2992.1525742880485</v>
      </c>
      <c r="BF34" s="100">
        <v>7.4793489302256244</v>
      </c>
      <c r="BG34" s="100">
        <v>4101.6749533357324</v>
      </c>
      <c r="BH34" s="100">
        <v>8.6491794611361907</v>
      </c>
      <c r="BI34" s="100">
        <v>4743.2100164870872</v>
      </c>
      <c r="BJ34" s="100">
        <v>5</v>
      </c>
      <c r="BK34" s="100">
        <v>2742</v>
      </c>
      <c r="BL34" s="100">
        <v>7.6706888322501507</v>
      </c>
      <c r="BM34" s="100">
        <v>4206.6057556059823</v>
      </c>
      <c r="BN34" s="100">
        <v>7</v>
      </c>
      <c r="BO34" s="100">
        <v>3838.7999999999997</v>
      </c>
      <c r="BP34" s="100">
        <v>6.7585944076908326</v>
      </c>
      <c r="BQ34" s="100">
        <v>3706.4131731776524</v>
      </c>
      <c r="BR34" s="100">
        <v>8</v>
      </c>
      <c r="BS34" s="100">
        <v>4387.2</v>
      </c>
      <c r="BT34" s="100">
        <v>6.9179795057206075</v>
      </c>
      <c r="BU34" s="100">
        <v>3793.8199609371809</v>
      </c>
      <c r="BV34" s="100">
        <v>6</v>
      </c>
      <c r="BW34" s="100">
        <v>3290.3999999999996</v>
      </c>
      <c r="BX34" s="100">
        <v>5.3090550827060587</v>
      </c>
      <c r="BY34" s="100">
        <v>2911.4858073560026</v>
      </c>
      <c r="BZ34" s="100">
        <v>5</v>
      </c>
      <c r="CA34" s="100">
        <v>2742</v>
      </c>
      <c r="CB34" s="100">
        <v>7.0101418658138375</v>
      </c>
      <c r="CC34" s="100">
        <v>3844.3617992123081</v>
      </c>
      <c r="CD34" s="100">
        <v>8</v>
      </c>
      <c r="CE34" s="100">
        <v>4387.2</v>
      </c>
      <c r="CF34" s="100">
        <v>8.599990807802028</v>
      </c>
      <c r="CG34" s="100">
        <v>4716.2349589986316</v>
      </c>
      <c r="CH34" s="100">
        <v>6</v>
      </c>
      <c r="CI34" s="100">
        <v>3290.3999999999996</v>
      </c>
      <c r="CJ34" s="100">
        <v>5.6145766381835163</v>
      </c>
      <c r="CK34" s="100">
        <v>3079.0338283798401</v>
      </c>
      <c r="CL34" s="100">
        <v>9</v>
      </c>
      <c r="CM34" s="100">
        <v>4935.5999999999995</v>
      </c>
      <c r="CN34" s="100">
        <v>7.5707115954810291</v>
      </c>
      <c r="CO34" s="100">
        <v>4151.778238961796</v>
      </c>
      <c r="CP34" s="100">
        <v>8.4091959869875286</v>
      </c>
      <c r="CQ34" s="100">
        <v>4611.6030792639604</v>
      </c>
      <c r="CR34" s="100">
        <v>5</v>
      </c>
      <c r="CS34" s="100">
        <v>2742</v>
      </c>
      <c r="CT34" s="100">
        <v>9.1431872410751645</v>
      </c>
      <c r="CU34" s="100">
        <v>5014.12388300562</v>
      </c>
    </row>
    <row r="35" spans="2:99">
      <c r="C35" s="99" t="s">
        <v>201</v>
      </c>
      <c r="D35" s="100">
        <v>8</v>
      </c>
      <c r="E35" s="100">
        <v>4022.3999999999992</v>
      </c>
      <c r="F35" s="100">
        <v>6</v>
      </c>
      <c r="G35" s="100">
        <v>3016.7999999999993</v>
      </c>
      <c r="H35" s="100">
        <v>5</v>
      </c>
      <c r="I35" s="100">
        <v>2513.9999999999995</v>
      </c>
      <c r="J35" s="100">
        <v>6</v>
      </c>
      <c r="K35" s="100">
        <v>3016.7999999999993</v>
      </c>
      <c r="L35" s="100">
        <v>8</v>
      </c>
      <c r="M35" s="100">
        <v>4022.3999999999992</v>
      </c>
      <c r="N35" s="100">
        <v>6.6041401536872044</v>
      </c>
      <c r="O35" s="100">
        <v>3320.5616692739259</v>
      </c>
      <c r="P35" s="100">
        <v>5.3490410706090081</v>
      </c>
      <c r="Q35" s="100">
        <v>2689.4978503022089</v>
      </c>
      <c r="R35" s="100">
        <v>5</v>
      </c>
      <c r="S35" s="100">
        <v>2513.9999999999995</v>
      </c>
      <c r="T35" s="100">
        <v>8.5728477232499802</v>
      </c>
      <c r="U35" s="100">
        <v>4310.4278352500896</v>
      </c>
      <c r="V35" s="100">
        <v>6.3503100671288699</v>
      </c>
      <c r="W35" s="100">
        <v>3192.9359017523952</v>
      </c>
      <c r="X35" s="100">
        <v>7.4594132475638801</v>
      </c>
      <c r="Y35" s="100">
        <v>3750.592980875118</v>
      </c>
      <c r="Z35" s="100">
        <v>6.4114280492812892</v>
      </c>
      <c r="AA35" s="100">
        <v>3223.6660231786313</v>
      </c>
      <c r="AB35" s="100">
        <v>6.499997929973568</v>
      </c>
      <c r="AC35" s="100">
        <v>3268.1989591907095</v>
      </c>
      <c r="AD35" s="100">
        <v>5</v>
      </c>
      <c r="AE35" s="100">
        <v>2513.9999999999995</v>
      </c>
      <c r="AF35" s="100">
        <v>9.4833994004370243</v>
      </c>
      <c r="AG35" s="100">
        <v>4768.2532185397349</v>
      </c>
      <c r="AH35" s="100">
        <v>7.3044313974436319</v>
      </c>
      <c r="AI35" s="100">
        <v>3672.6681066346573</v>
      </c>
      <c r="AJ35" s="100">
        <v>5.5264298418291817</v>
      </c>
      <c r="AK35" s="100">
        <v>2778.6889244717122</v>
      </c>
      <c r="AL35" s="100">
        <v>5</v>
      </c>
      <c r="AM35" s="100">
        <v>2513.9999999999995</v>
      </c>
      <c r="AN35" s="100">
        <v>7.4430065851466507</v>
      </c>
      <c r="AO35" s="100">
        <v>3742.3437110117352</v>
      </c>
      <c r="AP35" s="100">
        <v>5</v>
      </c>
      <c r="AQ35" s="100">
        <v>2513.9999999999995</v>
      </c>
      <c r="AR35" s="100">
        <v>6.5214459878181419</v>
      </c>
      <c r="AS35" s="100">
        <v>3278.9830426749609</v>
      </c>
      <c r="AT35" s="100">
        <v>5</v>
      </c>
      <c r="AU35" s="100">
        <v>2513.9999999999995</v>
      </c>
      <c r="AV35" s="100">
        <v>5.5884799832952599</v>
      </c>
      <c r="AW35" s="100">
        <v>2809.8877356008561</v>
      </c>
      <c r="AX35" s="100">
        <v>5</v>
      </c>
      <c r="AY35" s="100">
        <v>2513.9999999999995</v>
      </c>
      <c r="AZ35" s="100">
        <v>6.3415860312342183</v>
      </c>
      <c r="BA35" s="100">
        <v>3188.5494565045642</v>
      </c>
      <c r="BB35" s="100">
        <v>6.3278446170137688</v>
      </c>
      <c r="BC35" s="100">
        <v>3181.6402734345224</v>
      </c>
      <c r="BD35" s="100">
        <v>5.5169698228661348</v>
      </c>
      <c r="BE35" s="100">
        <v>2773.9324269370918</v>
      </c>
      <c r="BF35" s="100">
        <v>7.4793489302256244</v>
      </c>
      <c r="BG35" s="100">
        <v>3760.616642117443</v>
      </c>
      <c r="BH35" s="100">
        <v>7.7882893456653743</v>
      </c>
      <c r="BI35" s="100">
        <v>3915.9518830005495</v>
      </c>
      <c r="BJ35" s="100">
        <v>6</v>
      </c>
      <c r="BK35" s="100">
        <v>3016.7999999999993</v>
      </c>
      <c r="BL35" s="100">
        <v>7.7185951774108759</v>
      </c>
      <c r="BM35" s="100">
        <v>3880.9096552021874</v>
      </c>
      <c r="BN35" s="100">
        <v>7</v>
      </c>
      <c r="BO35" s="100">
        <v>3519.5999999999995</v>
      </c>
      <c r="BP35" s="100">
        <v>6.8032176081432345</v>
      </c>
      <c r="BQ35" s="100">
        <v>3420.6578133744174</v>
      </c>
      <c r="BR35" s="100">
        <v>8</v>
      </c>
      <c r="BS35" s="100">
        <v>4022.3999999999992</v>
      </c>
      <c r="BT35" s="100">
        <v>6.9179795057206075</v>
      </c>
      <c r="BU35" s="100">
        <v>3478.3600954763206</v>
      </c>
      <c r="BV35" s="100">
        <v>7</v>
      </c>
      <c r="BW35" s="100">
        <v>3519.5999999999995</v>
      </c>
      <c r="BX35" s="100">
        <v>5.2662811078406824</v>
      </c>
      <c r="BY35" s="100">
        <v>2647.8861410222944</v>
      </c>
      <c r="BZ35" s="100">
        <v>5</v>
      </c>
      <c r="CA35" s="100">
        <v>2513.9999999999995</v>
      </c>
      <c r="CB35" s="100">
        <v>7.0549845183205804</v>
      </c>
      <c r="CC35" s="100">
        <v>3547.2462158115873</v>
      </c>
      <c r="CD35" s="100">
        <v>7</v>
      </c>
      <c r="CE35" s="100">
        <v>3519.5999999999995</v>
      </c>
      <c r="CF35" s="100">
        <v>7.599990807802028</v>
      </c>
      <c r="CG35" s="100">
        <v>3821.2753781628589</v>
      </c>
      <c r="CH35" s="100">
        <v>5</v>
      </c>
      <c r="CI35" s="100">
        <v>2513.9999999999995</v>
      </c>
      <c r="CJ35" s="100">
        <v>5.6145766381835163</v>
      </c>
      <c r="CK35" s="100">
        <v>2823.0091336786713</v>
      </c>
      <c r="CL35" s="100">
        <v>9</v>
      </c>
      <c r="CM35" s="100">
        <v>4525.1999999999989</v>
      </c>
      <c r="CN35" s="100">
        <v>7.5707115954810291</v>
      </c>
      <c r="CO35" s="100">
        <v>3806.5537902078609</v>
      </c>
      <c r="CP35" s="100">
        <v>8.4384242717723534</v>
      </c>
      <c r="CQ35" s="100">
        <v>4242.8397238471389</v>
      </c>
      <c r="CR35" s="100">
        <v>5</v>
      </c>
      <c r="CS35" s="100">
        <v>2513.9999999999995</v>
      </c>
      <c r="CT35" s="100">
        <v>9.0601415020192722</v>
      </c>
      <c r="CU35" s="100">
        <v>4555.4391472152893</v>
      </c>
    </row>
    <row r="36" spans="2:99">
      <c r="C36" s="99" t="s">
        <v>202</v>
      </c>
      <c r="D36" s="100">
        <v>7</v>
      </c>
      <c r="E36" s="100">
        <v>5325.5999999999995</v>
      </c>
      <c r="F36" s="100">
        <v>6</v>
      </c>
      <c r="G36" s="100">
        <v>4564.7999999999993</v>
      </c>
      <c r="H36" s="100">
        <v>4</v>
      </c>
      <c r="I36" s="100">
        <v>3043.2</v>
      </c>
      <c r="J36" s="100">
        <v>6</v>
      </c>
      <c r="K36" s="100">
        <v>4564.7999999999993</v>
      </c>
      <c r="L36" s="100">
        <v>8</v>
      </c>
      <c r="M36" s="100">
        <v>6086.4</v>
      </c>
      <c r="N36" s="100">
        <v>6.6041401536872044</v>
      </c>
      <c r="O36" s="100">
        <v>5024.4298289252247</v>
      </c>
      <c r="P36" s="100">
        <v>5.3141369635481075</v>
      </c>
      <c r="Q36" s="100">
        <v>4042.9954018673998</v>
      </c>
      <c r="R36" s="100">
        <v>5</v>
      </c>
      <c r="S36" s="100">
        <v>3804</v>
      </c>
      <c r="T36" s="100">
        <v>8.5410228497360912</v>
      </c>
      <c r="U36" s="100">
        <v>6498.0101840792177</v>
      </c>
      <c r="V36" s="100">
        <v>6.3152790604159827</v>
      </c>
      <c r="W36" s="100">
        <v>4804.6643091644792</v>
      </c>
      <c r="X36" s="100">
        <v>7.4594132475638801</v>
      </c>
      <c r="Y36" s="100">
        <v>5675.1215987465994</v>
      </c>
      <c r="Z36" s="100">
        <v>7.3839995126625366</v>
      </c>
      <c r="AA36" s="100">
        <v>5617.7468292336571</v>
      </c>
      <c r="AB36" s="100">
        <v>6.499997929973568</v>
      </c>
      <c r="AC36" s="100">
        <v>4945.19842512389</v>
      </c>
      <c r="AD36" s="100">
        <v>5</v>
      </c>
      <c r="AE36" s="100">
        <v>3804</v>
      </c>
      <c r="AF36" s="100">
        <v>8.3927620128550835</v>
      </c>
      <c r="AG36" s="100">
        <v>6385.2133393801469</v>
      </c>
      <c r="AH36" s="100">
        <v>8.3348745371879946</v>
      </c>
      <c r="AI36" s="100">
        <v>6341.1725478926255</v>
      </c>
      <c r="AJ36" s="100">
        <v>5.4785725834810748</v>
      </c>
      <c r="AK36" s="100">
        <v>4168.0980215124018</v>
      </c>
      <c r="AL36" s="100">
        <v>5</v>
      </c>
      <c r="AM36" s="100">
        <v>3804</v>
      </c>
      <c r="AN36" s="100">
        <v>6.4430065851466507</v>
      </c>
      <c r="AO36" s="100">
        <v>4901.8394099795714</v>
      </c>
      <c r="AP36" s="100">
        <v>5</v>
      </c>
      <c r="AQ36" s="100">
        <v>3804</v>
      </c>
      <c r="AR36" s="100">
        <v>6.5214459878181419</v>
      </c>
      <c r="AS36" s="100">
        <v>4961.516107532042</v>
      </c>
      <c r="AT36" s="100">
        <v>5</v>
      </c>
      <c r="AU36" s="100">
        <v>3804</v>
      </c>
      <c r="AV36" s="100">
        <v>4.4903999860793826</v>
      </c>
      <c r="AW36" s="100">
        <v>3416.2963094091942</v>
      </c>
      <c r="AX36" s="100">
        <v>5</v>
      </c>
      <c r="AY36" s="100">
        <v>3804</v>
      </c>
      <c r="AZ36" s="100">
        <v>7.3415860312342183</v>
      </c>
      <c r="BA36" s="100">
        <v>5585.4786525629934</v>
      </c>
      <c r="BB36" s="100">
        <v>5.3278446170137688</v>
      </c>
      <c r="BC36" s="100">
        <v>4053.4241846240752</v>
      </c>
      <c r="BD36" s="100">
        <v>6.456149843705413</v>
      </c>
      <c r="BE36" s="100">
        <v>4911.8388010910776</v>
      </c>
      <c r="BF36" s="100">
        <v>6.4527184341019783</v>
      </c>
      <c r="BG36" s="100">
        <v>4909.2281846647847</v>
      </c>
      <c r="BH36" s="100">
        <v>8.695549422645918</v>
      </c>
      <c r="BI36" s="100">
        <v>6615.574000749014</v>
      </c>
      <c r="BJ36" s="100">
        <v>5</v>
      </c>
      <c r="BK36" s="100">
        <v>3804</v>
      </c>
      <c r="BL36" s="100">
        <v>7.766501522571601</v>
      </c>
      <c r="BM36" s="100">
        <v>5908.7543583724737</v>
      </c>
      <c r="BN36" s="100">
        <v>7</v>
      </c>
      <c r="BO36" s="100">
        <v>5325.5999999999995</v>
      </c>
      <c r="BP36" s="100">
        <v>6.8032176081432345</v>
      </c>
      <c r="BQ36" s="100">
        <v>5175.8879562753727</v>
      </c>
      <c r="BR36" s="100">
        <v>7</v>
      </c>
      <c r="BS36" s="100">
        <v>5325.5999999999995</v>
      </c>
      <c r="BT36" s="100">
        <v>6.8756634838753801</v>
      </c>
      <c r="BU36" s="100">
        <v>5231.0047785323886</v>
      </c>
      <c r="BV36" s="100">
        <v>7</v>
      </c>
      <c r="BW36" s="100">
        <v>5325.5999999999995</v>
      </c>
      <c r="BX36" s="100">
        <v>5.3090550827060587</v>
      </c>
      <c r="BY36" s="100">
        <v>4039.1291069227691</v>
      </c>
      <c r="BZ36" s="100">
        <v>5</v>
      </c>
      <c r="CA36" s="100">
        <v>3804</v>
      </c>
      <c r="CB36" s="100">
        <v>7.0101418658138375</v>
      </c>
      <c r="CC36" s="100">
        <v>5333.315931511167</v>
      </c>
      <c r="CD36" s="100">
        <v>7</v>
      </c>
      <c r="CE36" s="100">
        <v>5325.5999999999995</v>
      </c>
      <c r="CF36" s="100">
        <v>8.5499915738185255</v>
      </c>
      <c r="CG36" s="100">
        <v>6504.8335893611338</v>
      </c>
      <c r="CH36" s="100">
        <v>6</v>
      </c>
      <c r="CI36" s="100">
        <v>4564.7999999999993</v>
      </c>
      <c r="CJ36" s="100">
        <v>5.5673015121693989</v>
      </c>
      <c r="CK36" s="100">
        <v>4235.6029904584784</v>
      </c>
      <c r="CL36" s="100">
        <v>9</v>
      </c>
      <c r="CM36" s="100">
        <v>6847.2</v>
      </c>
      <c r="CN36" s="100">
        <v>7.5421760157069775</v>
      </c>
      <c r="CO36" s="100">
        <v>5738.0875127498684</v>
      </c>
      <c r="CP36" s="100">
        <v>7.4091959869875295</v>
      </c>
      <c r="CQ36" s="100">
        <v>5636.9163069001124</v>
      </c>
      <c r="CR36" s="100">
        <v>5</v>
      </c>
      <c r="CS36" s="100">
        <v>3804</v>
      </c>
      <c r="CT36" s="100">
        <v>9.0601415020192722</v>
      </c>
      <c r="CU36" s="100">
        <v>6892.9556547362617</v>
      </c>
    </row>
    <row r="37" spans="2:99">
      <c r="B37" s="99" t="s">
        <v>128</v>
      </c>
      <c r="C37" s="99" t="s">
        <v>203</v>
      </c>
      <c r="D37" s="100">
        <v>8</v>
      </c>
      <c r="E37" s="100">
        <v>6883.2</v>
      </c>
      <c r="F37" s="100">
        <v>14</v>
      </c>
      <c r="G37" s="100">
        <v>12045.6</v>
      </c>
      <c r="H37" s="100">
        <v>11</v>
      </c>
      <c r="I37" s="100">
        <v>9464.4</v>
      </c>
      <c r="J37" s="100">
        <v>11</v>
      </c>
      <c r="K37" s="100">
        <v>9464.4</v>
      </c>
      <c r="L37" s="100">
        <v>8</v>
      </c>
      <c r="M37" s="100">
        <v>6883.2</v>
      </c>
      <c r="N37" s="100">
        <v>17.717416432503555</v>
      </c>
      <c r="O37" s="100">
        <v>15244.065098526058</v>
      </c>
      <c r="P37" s="100">
        <v>10.418849284730809</v>
      </c>
      <c r="Q37" s="100">
        <v>8964.377924582388</v>
      </c>
      <c r="R37" s="100">
        <v>11</v>
      </c>
      <c r="S37" s="100">
        <v>9464.4</v>
      </c>
      <c r="T37" s="100">
        <v>17.318248735138877</v>
      </c>
      <c r="U37" s="100">
        <v>14900.621211713489</v>
      </c>
      <c r="V37" s="100">
        <v>12.525465100693305</v>
      </c>
      <c r="W37" s="100">
        <v>10776.910172636519</v>
      </c>
      <c r="X37" s="100">
        <v>12.545553231482108</v>
      </c>
      <c r="Y37" s="100">
        <v>10794.194000367206</v>
      </c>
      <c r="Z37" s="100">
        <v>15.493713659137548</v>
      </c>
      <c r="AA37" s="100">
        <v>13330.791232321946</v>
      </c>
      <c r="AB37" s="100">
        <v>9.4499981369762107</v>
      </c>
      <c r="AC37" s="100">
        <v>8130.7783970543314</v>
      </c>
      <c r="AD37" s="100">
        <v>11</v>
      </c>
      <c r="AE37" s="100">
        <v>9464.4</v>
      </c>
      <c r="AF37" s="100">
        <v>11.453186937909711</v>
      </c>
      <c r="AG37" s="100">
        <v>9854.3220413775161</v>
      </c>
      <c r="AH37" s="100">
        <v>10.365317676932358</v>
      </c>
      <c r="AI37" s="100">
        <v>8918.3193292326014</v>
      </c>
      <c r="AJ37" s="100">
        <v>10.574287100177289</v>
      </c>
      <c r="AK37" s="100">
        <v>9098.1166209925395</v>
      </c>
      <c r="AL37" s="100">
        <v>10</v>
      </c>
      <c r="AM37" s="100">
        <v>8604</v>
      </c>
      <c r="AN37" s="100">
        <v>12.44300658514665</v>
      </c>
      <c r="AO37" s="100">
        <v>10705.962865860178</v>
      </c>
      <c r="AP37" s="100">
        <v>10</v>
      </c>
      <c r="AQ37" s="100">
        <v>8604</v>
      </c>
      <c r="AR37" s="100">
        <v>11.853275252793324</v>
      </c>
      <c r="AS37" s="100">
        <v>10198.558027503375</v>
      </c>
      <c r="AT37" s="100">
        <v>14</v>
      </c>
      <c r="AU37" s="100">
        <v>12045.6</v>
      </c>
      <c r="AV37" s="100">
        <v>9.7355999791190744</v>
      </c>
      <c r="AW37" s="100">
        <v>8376.5102220340523</v>
      </c>
      <c r="AX37" s="100">
        <v>15</v>
      </c>
      <c r="AY37" s="100">
        <v>12906</v>
      </c>
      <c r="AZ37" s="100">
        <v>11.54653764997475</v>
      </c>
      <c r="BA37" s="100">
        <v>9934.6409940382746</v>
      </c>
      <c r="BB37" s="100">
        <v>11.590120310624783</v>
      </c>
      <c r="BC37" s="100">
        <v>9972.1395152615642</v>
      </c>
      <c r="BD37" s="100">
        <v>10.395329864544692</v>
      </c>
      <c r="BE37" s="100">
        <v>8944.1418154542534</v>
      </c>
      <c r="BF37" s="100">
        <v>15.372826945731042</v>
      </c>
      <c r="BG37" s="100">
        <v>13226.780304106987</v>
      </c>
      <c r="BH37" s="100">
        <v>9.5564395381167344</v>
      </c>
      <c r="BI37" s="100">
        <v>8222.3605785956388</v>
      </c>
      <c r="BJ37" s="100">
        <v>15</v>
      </c>
      <c r="BK37" s="100">
        <v>12906</v>
      </c>
      <c r="BL37" s="100">
        <v>15.803922313397532</v>
      </c>
      <c r="BM37" s="100">
        <v>13597.694758447236</v>
      </c>
      <c r="BN37" s="100">
        <v>14</v>
      </c>
      <c r="BO37" s="100">
        <v>12045.6</v>
      </c>
      <c r="BP37" s="100">
        <v>17.547181080522851</v>
      </c>
      <c r="BQ37" s="100">
        <v>15097.59460168186</v>
      </c>
      <c r="BR37" s="100">
        <v>16</v>
      </c>
      <c r="BS37" s="100">
        <v>13766.4</v>
      </c>
      <c r="BT37" s="100">
        <v>15.152879376534655</v>
      </c>
      <c r="BU37" s="100">
        <v>13037.537415570416</v>
      </c>
      <c r="BV37" s="100">
        <v>14</v>
      </c>
      <c r="BW37" s="100">
        <v>12045.6</v>
      </c>
      <c r="BX37" s="100">
        <v>15.562381011669098</v>
      </c>
      <c r="BY37" s="100">
        <v>13389.872622440091</v>
      </c>
      <c r="BZ37" s="100">
        <v>16</v>
      </c>
      <c r="CA37" s="100">
        <v>13766.4</v>
      </c>
      <c r="CB37" s="100">
        <v>12.119006243849512</v>
      </c>
      <c r="CC37" s="100">
        <v>10427.19297220812</v>
      </c>
      <c r="CD37" s="100">
        <v>13</v>
      </c>
      <c r="CE37" s="100">
        <v>11185.199999999999</v>
      </c>
      <c r="CF37" s="100">
        <v>15.53350193118975</v>
      </c>
      <c r="CG37" s="100">
        <v>13365.025061595661</v>
      </c>
      <c r="CH37" s="100">
        <v>10</v>
      </c>
      <c r="CI37" s="100">
        <v>8604</v>
      </c>
      <c r="CJ37" s="100">
        <v>12.470003951437912</v>
      </c>
      <c r="CK37" s="100">
        <v>10729.191399817179</v>
      </c>
      <c r="CL37" s="100">
        <v>12</v>
      </c>
      <c r="CM37" s="100">
        <v>10324.799999999999</v>
      </c>
      <c r="CN37" s="100">
        <v>15.370962537062669</v>
      </c>
      <c r="CO37" s="100">
        <v>13225.176166888719</v>
      </c>
      <c r="CP37" s="100">
        <v>9.3507394174178824</v>
      </c>
      <c r="CQ37" s="100">
        <v>8045.3761947463454</v>
      </c>
      <c r="CR37" s="100">
        <v>15</v>
      </c>
      <c r="CS37" s="100">
        <v>12906</v>
      </c>
      <c r="CT37" s="100">
        <v>18.76218336011928</v>
      </c>
      <c r="CU37" s="100">
        <v>16142.982563046629</v>
      </c>
    </row>
    <row r="38" spans="2:99">
      <c r="C38" s="99" t="s">
        <v>204</v>
      </c>
      <c r="D38" s="100">
        <v>8</v>
      </c>
      <c r="E38" s="100">
        <v>9936</v>
      </c>
      <c r="F38" s="100">
        <v>12</v>
      </c>
      <c r="G38" s="100">
        <v>14904</v>
      </c>
      <c r="H38" s="100">
        <v>11</v>
      </c>
      <c r="I38" s="100">
        <v>13662</v>
      </c>
      <c r="J38" s="100">
        <v>10</v>
      </c>
      <c r="K38" s="100">
        <v>12420</v>
      </c>
      <c r="L38" s="100">
        <v>9</v>
      </c>
      <c r="M38" s="100">
        <v>11178</v>
      </c>
      <c r="N38" s="100">
        <v>16.604140153687204</v>
      </c>
      <c r="O38" s="100">
        <v>20622.342070879509</v>
      </c>
      <c r="P38" s="100">
        <v>10.38394517766991</v>
      </c>
      <c r="Q38" s="100">
        <v>12896.859910666028</v>
      </c>
      <c r="R38" s="100">
        <v>9</v>
      </c>
      <c r="S38" s="100">
        <v>11178</v>
      </c>
      <c r="T38" s="100">
        <v>16.318248735138877</v>
      </c>
      <c r="U38" s="100">
        <v>20267.264929042485</v>
      </c>
      <c r="V38" s="100">
        <v>12.560496107406191</v>
      </c>
      <c r="W38" s="100">
        <v>15600.13616539849</v>
      </c>
      <c r="X38" s="100">
        <v>10.545553231482108</v>
      </c>
      <c r="Y38" s="100">
        <v>13097.577113500778</v>
      </c>
      <c r="Z38" s="100">
        <v>17.575999268993804</v>
      </c>
      <c r="AA38" s="100">
        <v>21829.391092090304</v>
      </c>
      <c r="AB38" s="100">
        <v>10.449998136976211</v>
      </c>
      <c r="AC38" s="100">
        <v>12978.897686124454</v>
      </c>
      <c r="AD38" s="100">
        <v>10</v>
      </c>
      <c r="AE38" s="100">
        <v>12420</v>
      </c>
      <c r="AF38" s="100">
        <v>10.453186937909711</v>
      </c>
      <c r="AG38" s="100">
        <v>12982.858176883861</v>
      </c>
      <c r="AH38" s="100">
        <v>10.395760816676722</v>
      </c>
      <c r="AI38" s="100">
        <v>12911.534934312489</v>
      </c>
      <c r="AJ38" s="100">
        <v>9.6221443585253965</v>
      </c>
      <c r="AK38" s="100">
        <v>11950.703293288543</v>
      </c>
      <c r="AL38" s="100">
        <v>11</v>
      </c>
      <c r="AM38" s="100">
        <v>13662</v>
      </c>
      <c r="AN38" s="100">
        <v>12.44300658514665</v>
      </c>
      <c r="AO38" s="100">
        <v>15454.21417875214</v>
      </c>
      <c r="AP38" s="100">
        <v>9</v>
      </c>
      <c r="AQ38" s="100">
        <v>11178</v>
      </c>
      <c r="AR38" s="100">
        <v>11.758466891371842</v>
      </c>
      <c r="AS38" s="100">
        <v>14604.015879083829</v>
      </c>
      <c r="AT38" s="100">
        <v>14</v>
      </c>
      <c r="AU38" s="100">
        <v>17388</v>
      </c>
      <c r="AV38" s="100">
        <v>9.637519981903198</v>
      </c>
      <c r="AW38" s="100">
        <v>11969.799817523772</v>
      </c>
      <c r="AX38" s="100">
        <v>16</v>
      </c>
      <c r="AY38" s="100">
        <v>19872</v>
      </c>
      <c r="AZ38" s="100">
        <v>11.512379046851327</v>
      </c>
      <c r="BA38" s="100">
        <v>14298.374776189348</v>
      </c>
      <c r="BB38" s="100">
        <v>10.590120310624783</v>
      </c>
      <c r="BC38" s="100">
        <v>13152.929425795981</v>
      </c>
      <c r="BD38" s="100">
        <v>10.364919874964331</v>
      </c>
      <c r="BE38" s="100">
        <v>12873.230484705698</v>
      </c>
      <c r="BF38" s="100">
        <v>14.399457441854686</v>
      </c>
      <c r="BG38" s="100">
        <v>17884.12614278352</v>
      </c>
      <c r="BH38" s="100">
        <v>10.556439538116734</v>
      </c>
      <c r="BI38" s="100">
        <v>13111.097906340985</v>
      </c>
      <c r="BJ38" s="100">
        <v>14</v>
      </c>
      <c r="BK38" s="100">
        <v>17388</v>
      </c>
      <c r="BL38" s="100">
        <v>16.792102493870701</v>
      </c>
      <c r="BM38" s="100">
        <v>20855.791297387412</v>
      </c>
      <c r="BN38" s="100">
        <v>13</v>
      </c>
      <c r="BO38" s="100">
        <v>16146</v>
      </c>
      <c r="BP38" s="100">
        <v>16.389037556916684</v>
      </c>
      <c r="BQ38" s="100">
        <v>20355.184645690522</v>
      </c>
      <c r="BR38" s="100">
        <v>17</v>
      </c>
      <c r="BS38" s="100">
        <v>21114</v>
      </c>
      <c r="BT38" s="100">
        <v>13.345577890852534</v>
      </c>
      <c r="BU38" s="100">
        <v>16575.207740438847</v>
      </c>
      <c r="BV38" s="100">
        <v>13</v>
      </c>
      <c r="BW38" s="100">
        <v>16146</v>
      </c>
      <c r="BX38" s="100">
        <v>14.620337124750939</v>
      </c>
      <c r="BY38" s="100">
        <v>18158.458708940667</v>
      </c>
      <c r="BZ38" s="100">
        <v>17</v>
      </c>
      <c r="CA38" s="100">
        <v>21114</v>
      </c>
      <c r="CB38" s="100">
        <v>13.037175870024685</v>
      </c>
      <c r="CC38" s="100">
        <v>16192.172430570658</v>
      </c>
      <c r="CD38" s="100">
        <v>13</v>
      </c>
      <c r="CE38" s="100">
        <v>16146</v>
      </c>
      <c r="CF38" s="100">
        <v>13.273473067505247</v>
      </c>
      <c r="CG38" s="100">
        <v>16485.653549841518</v>
      </c>
      <c r="CH38" s="100">
        <v>11</v>
      </c>
      <c r="CI38" s="100">
        <v>13662</v>
      </c>
      <c r="CJ38" s="100">
        <v>13.344379774170156</v>
      </c>
      <c r="CK38" s="100">
        <v>16573.719679519334</v>
      </c>
      <c r="CL38" s="100">
        <v>11</v>
      </c>
      <c r="CM38" s="100">
        <v>13662</v>
      </c>
      <c r="CN38" s="100">
        <v>15.342426957288618</v>
      </c>
      <c r="CO38" s="100">
        <v>19055.294280952465</v>
      </c>
      <c r="CP38" s="100">
        <v>8.3799677022027055</v>
      </c>
      <c r="CQ38" s="100">
        <v>10407.91988613576</v>
      </c>
      <c r="CR38" s="100">
        <v>14</v>
      </c>
      <c r="CS38" s="100">
        <v>17388</v>
      </c>
      <c r="CT38" s="100">
        <v>16.896455451325473</v>
      </c>
      <c r="CU38" s="100">
        <v>20985.397670546237</v>
      </c>
    </row>
    <row r="39" spans="2:99">
      <c r="C39" s="99" t="s">
        <v>205</v>
      </c>
      <c r="D39" s="100">
        <v>9</v>
      </c>
      <c r="E39" s="100">
        <v>12808.800000000001</v>
      </c>
      <c r="F39" s="100">
        <v>12</v>
      </c>
      <c r="G39" s="100">
        <v>17078.400000000001</v>
      </c>
      <c r="H39" s="100">
        <v>10</v>
      </c>
      <c r="I39" s="100">
        <v>14232</v>
      </c>
      <c r="J39" s="100">
        <v>10</v>
      </c>
      <c r="K39" s="100">
        <v>14232</v>
      </c>
      <c r="L39" s="100">
        <v>8</v>
      </c>
      <c r="M39" s="100">
        <v>11385.6</v>
      </c>
      <c r="N39" s="100">
        <v>15.604140153687204</v>
      </c>
      <c r="O39" s="100">
        <v>22207.812266727629</v>
      </c>
      <c r="P39" s="100">
        <v>9.3839451776699097</v>
      </c>
      <c r="Q39" s="100">
        <v>13355.230776859817</v>
      </c>
      <c r="R39" s="100">
        <v>9</v>
      </c>
      <c r="S39" s="100">
        <v>12808.800000000001</v>
      </c>
      <c r="T39" s="100">
        <v>15.286423861624989</v>
      </c>
      <c r="U39" s="100">
        <v>21755.638439864684</v>
      </c>
      <c r="V39" s="100">
        <v>12.560496107406191</v>
      </c>
      <c r="W39" s="100">
        <v>17876.098060060493</v>
      </c>
      <c r="X39" s="100">
        <v>11.57426655945485</v>
      </c>
      <c r="Y39" s="100">
        <v>16472.496167416142</v>
      </c>
      <c r="Z39" s="100">
        <v>14.521142195756299</v>
      </c>
      <c r="AA39" s="100">
        <v>20666.489573000366</v>
      </c>
      <c r="AB39" s="100">
        <v>9.4999979299735688</v>
      </c>
      <c r="AC39" s="100">
        <v>13520.397053938384</v>
      </c>
      <c r="AD39" s="100">
        <v>10</v>
      </c>
      <c r="AE39" s="100">
        <v>14232</v>
      </c>
      <c r="AF39" s="100">
        <v>12.453186937909711</v>
      </c>
      <c r="AG39" s="100">
        <v>17723.3756500331</v>
      </c>
      <c r="AH39" s="100">
        <v>10.365317676932358</v>
      </c>
      <c r="AI39" s="100">
        <v>14751.920117810132</v>
      </c>
      <c r="AJ39" s="100">
        <v>8.6221443585253965</v>
      </c>
      <c r="AK39" s="100">
        <v>12271.035851053344</v>
      </c>
      <c r="AL39" s="100">
        <v>11</v>
      </c>
      <c r="AM39" s="100">
        <v>15655.2</v>
      </c>
      <c r="AN39" s="100">
        <v>11.408929155519985</v>
      </c>
      <c r="AO39" s="100">
        <v>16237.187974136043</v>
      </c>
      <c r="AP39" s="100">
        <v>8</v>
      </c>
      <c r="AQ39" s="100">
        <v>11385.6</v>
      </c>
      <c r="AR39" s="100">
        <v>12.805871072082583</v>
      </c>
      <c r="AS39" s="100">
        <v>18225.315709787934</v>
      </c>
      <c r="AT39" s="100">
        <v>15</v>
      </c>
      <c r="AU39" s="100">
        <v>21348</v>
      </c>
      <c r="AV39" s="100">
        <v>9.7355999791190744</v>
      </c>
      <c r="AW39" s="100">
        <v>13855.705890282266</v>
      </c>
      <c r="AX39" s="100">
        <v>15</v>
      </c>
      <c r="AY39" s="100">
        <v>21348</v>
      </c>
      <c r="AZ39" s="100">
        <v>10.54653764997475</v>
      </c>
      <c r="BA39" s="100">
        <v>15009.832383444065</v>
      </c>
      <c r="BB39" s="100">
        <v>10.62290477232616</v>
      </c>
      <c r="BC39" s="100">
        <v>15118.518071974591</v>
      </c>
      <c r="BD39" s="100">
        <v>11.364919874964331</v>
      </c>
      <c r="BE39" s="100">
        <v>16174.553966049236</v>
      </c>
      <c r="BF39" s="100">
        <v>14.372826945731042</v>
      </c>
      <c r="BG39" s="100">
        <v>20455.40730916442</v>
      </c>
      <c r="BH39" s="100">
        <v>8.5100695766070071</v>
      </c>
      <c r="BI39" s="100">
        <v>12111.531021427092</v>
      </c>
      <c r="BJ39" s="100">
        <v>16</v>
      </c>
      <c r="BK39" s="100">
        <v>22771.200000000001</v>
      </c>
      <c r="BL39" s="100">
        <v>15.551284762709384</v>
      </c>
      <c r="BM39" s="100">
        <v>22132.588474287997</v>
      </c>
      <c r="BN39" s="100">
        <v>13</v>
      </c>
      <c r="BO39" s="100">
        <v>18501.600000000002</v>
      </c>
      <c r="BP39" s="100">
        <v>15.401013650692208</v>
      </c>
      <c r="BQ39" s="100">
        <v>21918.722627665153</v>
      </c>
      <c r="BR39" s="100">
        <v>17</v>
      </c>
      <c r="BS39" s="100">
        <v>24194.400000000001</v>
      </c>
      <c r="BT39" s="100">
        <v>12.220850054899005</v>
      </c>
      <c r="BU39" s="100">
        <v>17392.713798132263</v>
      </c>
      <c r="BV39" s="100">
        <v>12</v>
      </c>
      <c r="BW39" s="100">
        <v>17078.400000000001</v>
      </c>
      <c r="BX39" s="100">
        <v>14.740568018229508</v>
      </c>
      <c r="BY39" s="100">
        <v>20978.776403544238</v>
      </c>
      <c r="BZ39" s="100">
        <v>17</v>
      </c>
      <c r="CA39" s="100">
        <v>24194.400000000001</v>
      </c>
      <c r="CB39" s="100">
        <v>12.921042328934462</v>
      </c>
      <c r="CC39" s="100">
        <v>18389.227442539526</v>
      </c>
      <c r="CD39" s="100">
        <v>12</v>
      </c>
      <c r="CE39" s="100">
        <v>17078.400000000001</v>
      </c>
      <c r="CF39" s="100">
        <v>15.540169233184912</v>
      </c>
      <c r="CG39" s="100">
        <v>22116.768852668767</v>
      </c>
      <c r="CH39" s="100">
        <v>9</v>
      </c>
      <c r="CI39" s="100">
        <v>12808.800000000001</v>
      </c>
      <c r="CJ39" s="100">
        <v>11.224694495713152</v>
      </c>
      <c r="CK39" s="100">
        <v>15974.985206298958</v>
      </c>
      <c r="CL39" s="100">
        <v>12</v>
      </c>
      <c r="CM39" s="100">
        <v>17078.400000000001</v>
      </c>
      <c r="CN39" s="100">
        <v>13.313891377514565</v>
      </c>
      <c r="CO39" s="100">
        <v>18948.330208478728</v>
      </c>
      <c r="CP39" s="100">
        <v>8.3799677022027055</v>
      </c>
      <c r="CQ39" s="100">
        <v>11926.370033774891</v>
      </c>
      <c r="CR39" s="100">
        <v>13</v>
      </c>
      <c r="CS39" s="100">
        <v>18501.600000000002</v>
      </c>
      <c r="CT39" s="100">
        <v>16.762103335232869</v>
      </c>
      <c r="CU39" s="100">
        <v>23855.82546670342</v>
      </c>
    </row>
    <row r="40" spans="2:99">
      <c r="C40" s="99" t="s">
        <v>206</v>
      </c>
      <c r="D40" s="100">
        <v>8</v>
      </c>
      <c r="E40" s="100">
        <v>5798.4</v>
      </c>
      <c r="F40" s="100">
        <v>14</v>
      </c>
      <c r="G40" s="100">
        <v>10147.199999999999</v>
      </c>
      <c r="H40" s="100">
        <v>11</v>
      </c>
      <c r="I40" s="100">
        <v>7972.7999999999993</v>
      </c>
      <c r="J40" s="100">
        <v>12</v>
      </c>
      <c r="K40" s="100">
        <v>8697.5999999999985</v>
      </c>
      <c r="L40" s="100">
        <v>9</v>
      </c>
      <c r="M40" s="100">
        <v>6523.2</v>
      </c>
      <c r="N40" s="100">
        <v>16.717416432503555</v>
      </c>
      <c r="O40" s="100">
        <v>12116.783430278576</v>
      </c>
      <c r="P40" s="100">
        <v>10.38394517766991</v>
      </c>
      <c r="Q40" s="100">
        <v>7526.2834647751497</v>
      </c>
      <c r="R40" s="100">
        <v>10</v>
      </c>
      <c r="S40" s="100">
        <v>7248</v>
      </c>
      <c r="T40" s="100">
        <v>16.318248735138877</v>
      </c>
      <c r="U40" s="100">
        <v>11827.466683228657</v>
      </c>
      <c r="V40" s="100">
        <v>14.560496107406191</v>
      </c>
      <c r="W40" s="100">
        <v>10553.447578648007</v>
      </c>
      <c r="X40" s="100">
        <v>11.545553231482108</v>
      </c>
      <c r="Y40" s="100">
        <v>8368.2169821782318</v>
      </c>
      <c r="Z40" s="100">
        <v>17.548570732375051</v>
      </c>
      <c r="AA40" s="100">
        <v>12719.204066825436</v>
      </c>
      <c r="AB40" s="100">
        <v>9.4499981369762107</v>
      </c>
      <c r="AC40" s="100">
        <v>6849.3586496803573</v>
      </c>
      <c r="AD40" s="100">
        <v>11</v>
      </c>
      <c r="AE40" s="100">
        <v>7972.7999999999993</v>
      </c>
      <c r="AF40" s="100">
        <v>11.483399400437024</v>
      </c>
      <c r="AG40" s="100">
        <v>8323.1678854367547</v>
      </c>
      <c r="AH40" s="100">
        <v>11.365317676932358</v>
      </c>
      <c r="AI40" s="100">
        <v>8237.5822522405724</v>
      </c>
      <c r="AJ40" s="100">
        <v>9.5742871001772887</v>
      </c>
      <c r="AK40" s="100">
        <v>6939.4432902084982</v>
      </c>
      <c r="AL40" s="100">
        <v>11</v>
      </c>
      <c r="AM40" s="100">
        <v>7972.7999999999993</v>
      </c>
      <c r="AN40" s="100">
        <v>10.44300658514665</v>
      </c>
      <c r="AO40" s="100">
        <v>7569.0911729142917</v>
      </c>
      <c r="AP40" s="100">
        <v>9</v>
      </c>
      <c r="AQ40" s="100">
        <v>6523.2</v>
      </c>
      <c r="AR40" s="100">
        <v>13.900679433504063</v>
      </c>
      <c r="AS40" s="100">
        <v>10075.212453403745</v>
      </c>
      <c r="AT40" s="100">
        <v>17</v>
      </c>
      <c r="AU40" s="100">
        <v>12321.599999999999</v>
      </c>
      <c r="AV40" s="100">
        <v>8.7355999791190744</v>
      </c>
      <c r="AW40" s="100">
        <v>6331.5628648655047</v>
      </c>
      <c r="AX40" s="100">
        <v>16</v>
      </c>
      <c r="AY40" s="100">
        <v>11596.8</v>
      </c>
      <c r="AZ40" s="100">
        <v>11.614854856221593</v>
      </c>
      <c r="BA40" s="100">
        <v>8418.4467997894099</v>
      </c>
      <c r="BB40" s="100">
        <v>11.590120310624783</v>
      </c>
      <c r="BC40" s="100">
        <v>8400.5192011408417</v>
      </c>
      <c r="BD40" s="100">
        <v>11.364919874964331</v>
      </c>
      <c r="BE40" s="100">
        <v>8237.2939253741461</v>
      </c>
      <c r="BF40" s="100">
        <v>15.399457441854686</v>
      </c>
      <c r="BG40" s="100">
        <v>11161.526753856277</v>
      </c>
      <c r="BH40" s="100">
        <v>11.09757678104126</v>
      </c>
      <c r="BI40" s="100">
        <v>8043.5236508987045</v>
      </c>
      <c r="BJ40" s="100">
        <v>17</v>
      </c>
      <c r="BK40" s="100">
        <v>12321.599999999999</v>
      </c>
      <c r="BL40" s="100">
        <v>15.9272861338599</v>
      </c>
      <c r="BM40" s="100">
        <v>11544.096989821655</v>
      </c>
      <c r="BN40" s="100">
        <v>14</v>
      </c>
      <c r="BO40" s="100">
        <v>10147.199999999999</v>
      </c>
      <c r="BP40" s="100">
        <v>15.395025603804445</v>
      </c>
      <c r="BQ40" s="100">
        <v>11158.314557637461</v>
      </c>
      <c r="BR40" s="100">
        <v>16</v>
      </c>
      <c r="BS40" s="100">
        <v>11596.8</v>
      </c>
      <c r="BT40" s="100">
        <v>14.357238251143254</v>
      </c>
      <c r="BU40" s="100">
        <v>10406.12628442863</v>
      </c>
      <c r="BV40" s="100">
        <v>13</v>
      </c>
      <c r="BW40" s="100">
        <v>9422.4</v>
      </c>
      <c r="BX40" s="100">
        <v>14.735108874247887</v>
      </c>
      <c r="BY40" s="100">
        <v>10680.006912054867</v>
      </c>
      <c r="BZ40" s="100">
        <v>19</v>
      </c>
      <c r="CA40" s="100">
        <v>13771.199999999999</v>
      </c>
      <c r="CB40" s="100">
        <v>13.049102069912021</v>
      </c>
      <c r="CC40" s="100">
        <v>9457.9891802722323</v>
      </c>
      <c r="CD40" s="100">
        <v>14</v>
      </c>
      <c r="CE40" s="100">
        <v>10147.199999999999</v>
      </c>
      <c r="CF40" s="100">
        <v>14.53350193118975</v>
      </c>
      <c r="CG40" s="100">
        <v>10533.882199726331</v>
      </c>
      <c r="CH40" s="100">
        <v>10</v>
      </c>
      <c r="CI40" s="100">
        <v>7248</v>
      </c>
      <c r="CJ40" s="100">
        <v>13.099070318445396</v>
      </c>
      <c r="CK40" s="100">
        <v>9494.2061668092229</v>
      </c>
      <c r="CL40" s="100">
        <v>14</v>
      </c>
      <c r="CM40" s="100">
        <v>10147.199999999999</v>
      </c>
      <c r="CN40" s="100">
        <v>15.313891377514565</v>
      </c>
      <c r="CO40" s="100">
        <v>11099.508470422556</v>
      </c>
      <c r="CP40" s="100">
        <v>9.3799677022027055</v>
      </c>
      <c r="CQ40" s="100">
        <v>6798.6005905565207</v>
      </c>
      <c r="CR40" s="100">
        <v>13</v>
      </c>
      <c r="CS40" s="100">
        <v>9422.4</v>
      </c>
      <c r="CT40" s="100">
        <v>15.829239380835963</v>
      </c>
      <c r="CU40" s="100">
        <v>11473.032703229905</v>
      </c>
    </row>
    <row r="41" spans="2:99">
      <c r="C41" s="99" t="s">
        <v>207</v>
      </c>
      <c r="D41" s="100">
        <v>8</v>
      </c>
      <c r="E41" s="100">
        <v>5280</v>
      </c>
      <c r="F41" s="100">
        <v>12</v>
      </c>
      <c r="G41" s="100">
        <v>7920</v>
      </c>
      <c r="H41" s="100">
        <v>11</v>
      </c>
      <c r="I41" s="100">
        <v>7260</v>
      </c>
      <c r="J41" s="100">
        <v>11</v>
      </c>
      <c r="K41" s="100">
        <v>7260</v>
      </c>
      <c r="L41" s="100">
        <v>9</v>
      </c>
      <c r="M41" s="100">
        <v>5940</v>
      </c>
      <c r="N41" s="100">
        <v>18.717416432503555</v>
      </c>
      <c r="O41" s="100">
        <v>12353.494845452346</v>
      </c>
      <c r="P41" s="100">
        <v>11.38394517766991</v>
      </c>
      <c r="Q41" s="100">
        <v>7513.4038172621404</v>
      </c>
      <c r="R41" s="100">
        <v>9</v>
      </c>
      <c r="S41" s="100">
        <v>5940</v>
      </c>
      <c r="T41" s="100">
        <v>16.318248735138877</v>
      </c>
      <c r="U41" s="100">
        <v>10770.044165191659</v>
      </c>
      <c r="V41" s="100">
        <v>13.525465100693305</v>
      </c>
      <c r="W41" s="100">
        <v>8926.8069664575814</v>
      </c>
      <c r="X41" s="100">
        <v>12.57426655945485</v>
      </c>
      <c r="Y41" s="100">
        <v>8299.0159292402004</v>
      </c>
      <c r="Z41" s="100">
        <v>15.548570732375053</v>
      </c>
      <c r="AA41" s="100">
        <v>10262.056683367535</v>
      </c>
      <c r="AB41" s="100">
        <v>10.499997929973569</v>
      </c>
      <c r="AC41" s="100">
        <v>6929.9986337825558</v>
      </c>
      <c r="AD41" s="100">
        <v>10</v>
      </c>
      <c r="AE41" s="100">
        <v>6600</v>
      </c>
      <c r="AF41" s="100">
        <v>11.483399400437024</v>
      </c>
      <c r="AG41" s="100">
        <v>7579.0436042884357</v>
      </c>
      <c r="AH41" s="100">
        <v>11.426203956421086</v>
      </c>
      <c r="AI41" s="100">
        <v>7541.2946112379168</v>
      </c>
      <c r="AJ41" s="100">
        <v>8.5264298418291826</v>
      </c>
      <c r="AK41" s="100">
        <v>5627.4436956072605</v>
      </c>
      <c r="AL41" s="100">
        <v>10</v>
      </c>
      <c r="AM41" s="100">
        <v>6600</v>
      </c>
      <c r="AN41" s="100">
        <v>11.44300658514665</v>
      </c>
      <c r="AO41" s="100">
        <v>7552.384346196789</v>
      </c>
      <c r="AP41" s="100">
        <v>8</v>
      </c>
      <c r="AQ41" s="100">
        <v>5280</v>
      </c>
      <c r="AR41" s="100">
        <v>12.948083614214804</v>
      </c>
      <c r="AS41" s="100">
        <v>8545.7351853817709</v>
      </c>
      <c r="AT41" s="100">
        <v>16</v>
      </c>
      <c r="AU41" s="100">
        <v>10560</v>
      </c>
      <c r="AV41" s="100">
        <v>9.7355999791190744</v>
      </c>
      <c r="AW41" s="100">
        <v>6425.4959862185888</v>
      </c>
      <c r="AX41" s="100">
        <v>15</v>
      </c>
      <c r="AY41" s="100">
        <v>9900</v>
      </c>
      <c r="AZ41" s="100">
        <v>11.54653764997475</v>
      </c>
      <c r="BA41" s="100">
        <v>7620.7148489833353</v>
      </c>
      <c r="BB41" s="100">
        <v>12.590120310624783</v>
      </c>
      <c r="BC41" s="100">
        <v>8309.4794050123564</v>
      </c>
      <c r="BD41" s="100">
        <v>12.364919874964331</v>
      </c>
      <c r="BE41" s="100">
        <v>8160.8471174764582</v>
      </c>
      <c r="BF41" s="100">
        <v>16.372826945731042</v>
      </c>
      <c r="BG41" s="100">
        <v>10806.065784182487</v>
      </c>
      <c r="BH41" s="100">
        <v>10.782022989245458</v>
      </c>
      <c r="BI41" s="100">
        <v>7116.1351729020025</v>
      </c>
      <c r="BJ41" s="100">
        <v>15</v>
      </c>
      <c r="BK41" s="100">
        <v>9900</v>
      </c>
      <c r="BL41" s="100">
        <v>17.798012403634118</v>
      </c>
      <c r="BM41" s="100">
        <v>11746.688186398518</v>
      </c>
      <c r="BN41" s="100">
        <v>13</v>
      </c>
      <c r="BO41" s="100">
        <v>8580</v>
      </c>
      <c r="BP41" s="100">
        <v>17.395025603804445</v>
      </c>
      <c r="BQ41" s="100">
        <v>11480.716898510933</v>
      </c>
      <c r="BR41" s="100">
        <v>18</v>
      </c>
      <c r="BS41" s="100">
        <v>11880</v>
      </c>
      <c r="BT41" s="100">
        <v>14.259344350119887</v>
      </c>
      <c r="BU41" s="100">
        <v>9411.1672710791263</v>
      </c>
      <c r="BV41" s="100">
        <v>13</v>
      </c>
      <c r="BW41" s="100">
        <v>8580</v>
      </c>
      <c r="BX41" s="100">
        <v>16.728509253599526</v>
      </c>
      <c r="BY41" s="100">
        <v>11040.816107375687</v>
      </c>
      <c r="BZ41" s="100">
        <v>16</v>
      </c>
      <c r="CA41" s="100">
        <v>10560</v>
      </c>
      <c r="CB41" s="100">
        <v>13.037175870024685</v>
      </c>
      <c r="CC41" s="100">
        <v>8604.536074216292</v>
      </c>
      <c r="CD41" s="100">
        <v>15</v>
      </c>
      <c r="CE41" s="100">
        <v>9900</v>
      </c>
      <c r="CF41" s="100">
        <v>15.406821150345079</v>
      </c>
      <c r="CG41" s="100">
        <v>10168.501959227753</v>
      </c>
      <c r="CH41" s="100">
        <v>10</v>
      </c>
      <c r="CI41" s="100">
        <v>6600</v>
      </c>
      <c r="CJ41" s="100">
        <v>13.338440875359403</v>
      </c>
      <c r="CK41" s="100">
        <v>8803.370977737206</v>
      </c>
      <c r="CL41" s="100">
        <v>13</v>
      </c>
      <c r="CM41" s="100">
        <v>8580</v>
      </c>
      <c r="CN41" s="100">
        <v>15.342426957288618</v>
      </c>
      <c r="CO41" s="100">
        <v>10126.001791810488</v>
      </c>
      <c r="CP41" s="100">
        <v>10.350739417417882</v>
      </c>
      <c r="CQ41" s="100">
        <v>6831.4880154958028</v>
      </c>
      <c r="CR41" s="100">
        <v>14</v>
      </c>
      <c r="CS41" s="100">
        <v>9240</v>
      </c>
      <c r="CT41" s="100">
        <v>17.969651692193555</v>
      </c>
      <c r="CU41" s="100">
        <v>11859.970116847746</v>
      </c>
    </row>
    <row r="42" spans="2:99">
      <c r="C42" s="99" t="s">
        <v>208</v>
      </c>
      <c r="D42" s="100">
        <v>8</v>
      </c>
      <c r="E42" s="100">
        <v>6768</v>
      </c>
      <c r="F42" s="100">
        <v>12</v>
      </c>
      <c r="G42" s="100">
        <v>10152</v>
      </c>
      <c r="H42" s="100">
        <v>11</v>
      </c>
      <c r="I42" s="100">
        <v>9306</v>
      </c>
      <c r="J42" s="100">
        <v>12</v>
      </c>
      <c r="K42" s="100">
        <v>10152</v>
      </c>
      <c r="L42" s="100">
        <v>9</v>
      </c>
      <c r="M42" s="100">
        <v>7614</v>
      </c>
      <c r="N42" s="100">
        <v>17.641898913292653</v>
      </c>
      <c r="O42" s="100">
        <v>14925.046480645584</v>
      </c>
      <c r="P42" s="100">
        <v>9.3839451776699097</v>
      </c>
      <c r="Q42" s="100">
        <v>7938.8176203087432</v>
      </c>
      <c r="R42" s="100">
        <v>11</v>
      </c>
      <c r="S42" s="100">
        <v>9306</v>
      </c>
      <c r="T42" s="100">
        <v>16.286423861624989</v>
      </c>
      <c r="U42" s="100">
        <v>13778.314586934741</v>
      </c>
      <c r="V42" s="100">
        <v>13.525465100693305</v>
      </c>
      <c r="W42" s="100">
        <v>11442.543475186536</v>
      </c>
      <c r="X42" s="100">
        <v>12.602979887427594</v>
      </c>
      <c r="Y42" s="100">
        <v>10662.120984763744</v>
      </c>
      <c r="Z42" s="100">
        <v>17.575999268993804</v>
      </c>
      <c r="AA42" s="100">
        <v>14869.295381568758</v>
      </c>
      <c r="AB42" s="100">
        <v>9.4999979299735688</v>
      </c>
      <c r="AC42" s="100">
        <v>8036.998248757639</v>
      </c>
      <c r="AD42" s="100">
        <v>10</v>
      </c>
      <c r="AE42" s="100">
        <v>8460</v>
      </c>
      <c r="AF42" s="100">
        <v>12.453186937909711</v>
      </c>
      <c r="AG42" s="100">
        <v>10535.396149471615</v>
      </c>
      <c r="AH42" s="100">
        <v>10.395760816676722</v>
      </c>
      <c r="AI42" s="100">
        <v>8794.813650908507</v>
      </c>
      <c r="AJ42" s="100">
        <v>9.5742871001772887</v>
      </c>
      <c r="AK42" s="100">
        <v>8099.846886749986</v>
      </c>
      <c r="AL42" s="100">
        <v>10</v>
      </c>
      <c r="AM42" s="100">
        <v>8460</v>
      </c>
      <c r="AN42" s="100">
        <v>11.44300658514665</v>
      </c>
      <c r="AO42" s="100">
        <v>9680.783571034066</v>
      </c>
      <c r="AP42" s="100">
        <v>9</v>
      </c>
      <c r="AQ42" s="100">
        <v>7614</v>
      </c>
      <c r="AR42" s="100">
        <v>11.758466891371842</v>
      </c>
      <c r="AS42" s="100">
        <v>9947.6629901005781</v>
      </c>
      <c r="AT42" s="100">
        <v>17</v>
      </c>
      <c r="AU42" s="100">
        <v>14382</v>
      </c>
      <c r="AV42" s="100">
        <v>8.7846399777270125</v>
      </c>
      <c r="AW42" s="100">
        <v>7431.8054211570525</v>
      </c>
      <c r="AX42" s="100">
        <v>16</v>
      </c>
      <c r="AY42" s="100">
        <v>13536</v>
      </c>
      <c r="AZ42" s="100">
        <v>13.512379046851327</v>
      </c>
      <c r="BA42" s="100">
        <v>11431.472673636223</v>
      </c>
      <c r="BB42" s="100">
        <v>11.590120310624783</v>
      </c>
      <c r="BC42" s="100">
        <v>9805.2417827885674</v>
      </c>
      <c r="BD42" s="100">
        <v>10.334509885383969</v>
      </c>
      <c r="BE42" s="100">
        <v>8742.9953630348373</v>
      </c>
      <c r="BF42" s="100">
        <v>16.372826945731042</v>
      </c>
      <c r="BG42" s="100">
        <v>13851.411596088461</v>
      </c>
      <c r="BH42" s="100">
        <v>11.782022989245458</v>
      </c>
      <c r="BI42" s="100">
        <v>9967.5914489016577</v>
      </c>
      <c r="BJ42" s="100">
        <v>17</v>
      </c>
      <c r="BK42" s="100">
        <v>14382</v>
      </c>
      <c r="BL42" s="100">
        <v>15.798012403634118</v>
      </c>
      <c r="BM42" s="100">
        <v>13365.118493474463</v>
      </c>
      <c r="BN42" s="100">
        <v>13</v>
      </c>
      <c r="BO42" s="100">
        <v>10998</v>
      </c>
      <c r="BP42" s="100">
        <v>17.266822314637096</v>
      </c>
      <c r="BQ42" s="100">
        <v>14607.731678182983</v>
      </c>
      <c r="BR42" s="100">
        <v>17</v>
      </c>
      <c r="BS42" s="100">
        <v>14382</v>
      </c>
      <c r="BT42" s="100">
        <v>15.162995092960951</v>
      </c>
      <c r="BU42" s="100">
        <v>12827.893848644964</v>
      </c>
      <c r="BV42" s="100">
        <v>15</v>
      </c>
      <c r="BW42" s="100">
        <v>12690</v>
      </c>
      <c r="BX42" s="100">
        <v>14.844421479763207</v>
      </c>
      <c r="BY42" s="100">
        <v>12558.380571879674</v>
      </c>
      <c r="BZ42" s="100">
        <v>16</v>
      </c>
      <c r="CA42" s="100">
        <v>13536</v>
      </c>
      <c r="CB42" s="100">
        <v>13.967271696087193</v>
      </c>
      <c r="CC42" s="100">
        <v>11816.311854889766</v>
      </c>
      <c r="CD42" s="100">
        <v>14</v>
      </c>
      <c r="CE42" s="100">
        <v>11844</v>
      </c>
      <c r="CF42" s="100">
        <v>13.53350193118975</v>
      </c>
      <c r="CG42" s="100">
        <v>11449.342633786529</v>
      </c>
      <c r="CH42" s="100">
        <v>9</v>
      </c>
      <c r="CI42" s="100">
        <v>7614</v>
      </c>
      <c r="CJ42" s="100">
        <v>12.470003951437912</v>
      </c>
      <c r="CK42" s="100">
        <v>10549.623342916473</v>
      </c>
      <c r="CL42" s="100">
        <v>13</v>
      </c>
      <c r="CM42" s="100">
        <v>10998</v>
      </c>
      <c r="CN42" s="100">
        <v>14.313891377514565</v>
      </c>
      <c r="CO42" s="100">
        <v>12109.552105377323</v>
      </c>
      <c r="CP42" s="100">
        <v>8.4091959869875286</v>
      </c>
      <c r="CQ42" s="100">
        <v>7114.1798049914496</v>
      </c>
      <c r="CR42" s="100">
        <v>13</v>
      </c>
      <c r="CS42" s="100">
        <v>10998</v>
      </c>
      <c r="CT42" s="100">
        <v>17.835299576100947</v>
      </c>
      <c r="CU42" s="100">
        <v>15088.663441381401</v>
      </c>
    </row>
    <row r="43" spans="2:99">
      <c r="C43" s="99" t="s">
        <v>209</v>
      </c>
      <c r="D43" s="100">
        <v>7</v>
      </c>
      <c r="E43" s="100">
        <v>7156.8</v>
      </c>
      <c r="F43" s="100">
        <v>14</v>
      </c>
      <c r="G43" s="100">
        <v>14313.6</v>
      </c>
      <c r="H43" s="100">
        <v>10</v>
      </c>
      <c r="I43" s="100">
        <v>10224</v>
      </c>
      <c r="J43" s="100">
        <v>10</v>
      </c>
      <c r="K43" s="100">
        <v>10224</v>
      </c>
      <c r="L43" s="100">
        <v>8</v>
      </c>
      <c r="M43" s="100">
        <v>8179.2</v>
      </c>
      <c r="N43" s="100">
        <v>16.755175192109007</v>
      </c>
      <c r="O43" s="100">
        <v>17130.49111641225</v>
      </c>
      <c r="P43" s="100">
        <v>10.38394517766991</v>
      </c>
      <c r="Q43" s="100">
        <v>10616.545549649716</v>
      </c>
      <c r="R43" s="100">
        <v>10</v>
      </c>
      <c r="S43" s="100">
        <v>10224</v>
      </c>
      <c r="T43" s="100">
        <v>15.318248735138878</v>
      </c>
      <c r="U43" s="100">
        <v>15661.377506805989</v>
      </c>
      <c r="V43" s="100">
        <v>14.560496107406191</v>
      </c>
      <c r="W43" s="100">
        <v>14886.65122021209</v>
      </c>
      <c r="X43" s="100">
        <v>12.545553231482108</v>
      </c>
      <c r="Y43" s="100">
        <v>12826.573623867307</v>
      </c>
      <c r="Z43" s="100">
        <v>16.493713659137548</v>
      </c>
      <c r="AA43" s="100">
        <v>16863.172845102228</v>
      </c>
      <c r="AB43" s="100">
        <v>9.5499977229709252</v>
      </c>
      <c r="AC43" s="100">
        <v>9763.9176719654733</v>
      </c>
      <c r="AD43" s="100">
        <v>11</v>
      </c>
      <c r="AE43" s="100">
        <v>11246.4</v>
      </c>
      <c r="AF43" s="100">
        <v>11.453186937909711</v>
      </c>
      <c r="AG43" s="100">
        <v>11709.738325318889</v>
      </c>
      <c r="AH43" s="100">
        <v>11.395760816676722</v>
      </c>
      <c r="AI43" s="100">
        <v>11651.025858970281</v>
      </c>
      <c r="AJ43" s="100">
        <v>8.5264298418291826</v>
      </c>
      <c r="AK43" s="100">
        <v>8717.4218702861563</v>
      </c>
      <c r="AL43" s="100">
        <v>12</v>
      </c>
      <c r="AM43" s="100">
        <v>12268.8</v>
      </c>
      <c r="AN43" s="100">
        <v>12.44300658514665</v>
      </c>
      <c r="AO43" s="100">
        <v>12721.729932653934</v>
      </c>
      <c r="AP43" s="100">
        <v>9</v>
      </c>
      <c r="AQ43" s="100">
        <v>9201.6</v>
      </c>
      <c r="AR43" s="100">
        <v>13</v>
      </c>
      <c r="AS43" s="100">
        <v>13291.199999999999</v>
      </c>
      <c r="AT43" s="100">
        <v>14</v>
      </c>
      <c r="AU43" s="100">
        <v>14313.6</v>
      </c>
      <c r="AV43" s="100">
        <v>8.7355999791190744</v>
      </c>
      <c r="AW43" s="100">
        <v>8931.2774186513416</v>
      </c>
      <c r="AX43" s="100">
        <v>15</v>
      </c>
      <c r="AY43" s="100">
        <v>15336</v>
      </c>
      <c r="AZ43" s="100">
        <v>11.54653764997475</v>
      </c>
      <c r="BA43" s="100">
        <v>11805.180093334184</v>
      </c>
      <c r="BB43" s="100">
        <v>11.557335848923406</v>
      </c>
      <c r="BC43" s="100">
        <v>11816.220171939291</v>
      </c>
      <c r="BD43" s="100">
        <v>10.334509885383969</v>
      </c>
      <c r="BE43" s="100">
        <v>10566.00290681657</v>
      </c>
      <c r="BF43" s="100">
        <v>17.399457441854686</v>
      </c>
      <c r="BG43" s="100">
        <v>17789.205288552232</v>
      </c>
      <c r="BH43" s="100">
        <v>11.943375049325555</v>
      </c>
      <c r="BI43" s="100">
        <v>12210.906650430446</v>
      </c>
      <c r="BJ43" s="100">
        <v>17</v>
      </c>
      <c r="BK43" s="100">
        <v>17380.8</v>
      </c>
      <c r="BL43" s="100">
        <v>16.798012403634118</v>
      </c>
      <c r="BM43" s="100">
        <v>17174.28788147552</v>
      </c>
      <c r="BN43" s="100">
        <v>14</v>
      </c>
      <c r="BO43" s="100">
        <v>14313.6</v>
      </c>
      <c r="BP43" s="100">
        <v>16.535204986747324</v>
      </c>
      <c r="BQ43" s="100">
        <v>16905.593578450465</v>
      </c>
      <c r="BR43" s="100">
        <v>17</v>
      </c>
      <c r="BS43" s="100">
        <v>17380.8</v>
      </c>
      <c r="BT43" s="100">
        <v>14.25428649190674</v>
      </c>
      <c r="BU43" s="100">
        <v>14573.58250932545</v>
      </c>
      <c r="BV43" s="100">
        <v>13</v>
      </c>
      <c r="BW43" s="100">
        <v>13291.199999999999</v>
      </c>
      <c r="BX43" s="100">
        <v>16.488047466642389</v>
      </c>
      <c r="BY43" s="100">
        <v>16857.379729895179</v>
      </c>
      <c r="BZ43" s="100">
        <v>17</v>
      </c>
      <c r="CA43" s="100">
        <v>17380.8</v>
      </c>
      <c r="CB43" s="100">
        <v>13.961308596143525</v>
      </c>
      <c r="CC43" s="100">
        <v>14274.04190869714</v>
      </c>
      <c r="CD43" s="100">
        <v>13</v>
      </c>
      <c r="CE43" s="100">
        <v>13291.199999999999</v>
      </c>
      <c r="CF43" s="100">
        <v>14.406821150345079</v>
      </c>
      <c r="CG43" s="100">
        <v>14729.533944112809</v>
      </c>
      <c r="CH43" s="100">
        <v>9</v>
      </c>
      <c r="CI43" s="100">
        <v>9201.6</v>
      </c>
      <c r="CJ43" s="100">
        <v>11.218755596902399</v>
      </c>
      <c r="CK43" s="100">
        <v>11470.055722273013</v>
      </c>
      <c r="CL43" s="100">
        <v>12</v>
      </c>
      <c r="CM43" s="100">
        <v>12268.8</v>
      </c>
      <c r="CN43" s="100">
        <v>13.342426957288618</v>
      </c>
      <c r="CO43" s="100">
        <v>13641.297321131882</v>
      </c>
      <c r="CP43" s="100">
        <v>9.3799677022027055</v>
      </c>
      <c r="CQ43" s="100">
        <v>9590.0789787320464</v>
      </c>
      <c r="CR43" s="100">
        <v>14</v>
      </c>
      <c r="CS43" s="100">
        <v>14313.6</v>
      </c>
      <c r="CT43" s="100">
        <v>16.097943613021179</v>
      </c>
      <c r="CU43" s="100">
        <v>16458.537549952853</v>
      </c>
    </row>
    <row r="44" spans="2:99">
      <c r="C44" s="99" t="s">
        <v>210</v>
      </c>
      <c r="D44" s="100">
        <v>8</v>
      </c>
      <c r="E44" s="100">
        <v>8179.2</v>
      </c>
      <c r="F44" s="100">
        <v>13</v>
      </c>
      <c r="G44" s="100">
        <v>13291.199999999999</v>
      </c>
      <c r="H44" s="100">
        <v>11</v>
      </c>
      <c r="I44" s="100">
        <v>11246.4</v>
      </c>
      <c r="J44" s="100">
        <v>12</v>
      </c>
      <c r="K44" s="100">
        <v>12268.8</v>
      </c>
      <c r="L44" s="100">
        <v>8</v>
      </c>
      <c r="M44" s="100">
        <v>8179.2</v>
      </c>
      <c r="N44" s="100">
        <v>17.679657672898106</v>
      </c>
      <c r="O44" s="100">
        <v>18075.682004771024</v>
      </c>
      <c r="P44" s="100">
        <v>10.38394517766991</v>
      </c>
      <c r="Q44" s="100">
        <v>10616.545549649716</v>
      </c>
      <c r="R44" s="100">
        <v>10</v>
      </c>
      <c r="S44" s="100">
        <v>10224</v>
      </c>
      <c r="T44" s="100">
        <v>16.318248735138877</v>
      </c>
      <c r="U44" s="100">
        <v>16683.777506805985</v>
      </c>
      <c r="V44" s="100">
        <v>13.525465100693305</v>
      </c>
      <c r="W44" s="100">
        <v>13828.435518948834</v>
      </c>
      <c r="X44" s="100">
        <v>12.516839903509366</v>
      </c>
      <c r="Y44" s="100">
        <v>12797.217117347976</v>
      </c>
      <c r="Z44" s="100">
        <v>15.575999268993804</v>
      </c>
      <c r="AA44" s="100">
        <v>15924.901652619264</v>
      </c>
      <c r="AB44" s="100">
        <v>9.5499977229709252</v>
      </c>
      <c r="AC44" s="100">
        <v>9763.9176719654733</v>
      </c>
      <c r="AD44" s="100">
        <v>10</v>
      </c>
      <c r="AE44" s="100">
        <v>10224</v>
      </c>
      <c r="AF44" s="100">
        <v>11.483399400437024</v>
      </c>
      <c r="AG44" s="100">
        <v>11740.627547006814</v>
      </c>
      <c r="AH44" s="100">
        <v>10.365317676932358</v>
      </c>
      <c r="AI44" s="100">
        <v>10597.500792895642</v>
      </c>
      <c r="AJ44" s="100">
        <v>8.5742871001772887</v>
      </c>
      <c r="AK44" s="100">
        <v>8766.3511312212595</v>
      </c>
      <c r="AL44" s="100">
        <v>11</v>
      </c>
      <c r="AM44" s="100">
        <v>11246.4</v>
      </c>
      <c r="AN44" s="100">
        <v>11.44300658514665</v>
      </c>
      <c r="AO44" s="100">
        <v>11699.329932653935</v>
      </c>
      <c r="AP44" s="100">
        <v>8</v>
      </c>
      <c r="AQ44" s="100">
        <v>8179.2</v>
      </c>
      <c r="AR44" s="100">
        <v>12.853275252793324</v>
      </c>
      <c r="AS44" s="100">
        <v>13141.188618455893</v>
      </c>
      <c r="AT44" s="100">
        <v>14</v>
      </c>
      <c r="AU44" s="100">
        <v>14313.6</v>
      </c>
      <c r="AV44" s="100">
        <v>8.637519981903198</v>
      </c>
      <c r="AW44" s="100">
        <v>8831.0004294978298</v>
      </c>
      <c r="AX44" s="100">
        <v>15</v>
      </c>
      <c r="AY44" s="100">
        <v>15336</v>
      </c>
      <c r="AZ44" s="100">
        <v>11.580696253098171</v>
      </c>
      <c r="BA44" s="100">
        <v>11840.10384916757</v>
      </c>
      <c r="BB44" s="100">
        <v>11.590120310624783</v>
      </c>
      <c r="BC44" s="100">
        <v>11849.739005582778</v>
      </c>
      <c r="BD44" s="100">
        <v>11.334509885383969</v>
      </c>
      <c r="BE44" s="100">
        <v>11588.402906816571</v>
      </c>
      <c r="BF44" s="100">
        <v>14.399457441854686</v>
      </c>
      <c r="BG44" s="100">
        <v>14722.005288552231</v>
      </c>
      <c r="BH44" s="100">
        <v>10.510069576607007</v>
      </c>
      <c r="BI44" s="100">
        <v>10745.495135123005</v>
      </c>
      <c r="BJ44" s="100">
        <v>16</v>
      </c>
      <c r="BK44" s="100">
        <v>16358.4</v>
      </c>
      <c r="BL44" s="100">
        <v>16.803922313397532</v>
      </c>
      <c r="BM44" s="100">
        <v>17180.330173217637</v>
      </c>
      <c r="BN44" s="100">
        <v>13</v>
      </c>
      <c r="BO44" s="100">
        <v>13291.199999999999</v>
      </c>
      <c r="BP44" s="100">
        <v>17.389037556916684</v>
      </c>
      <c r="BQ44" s="100">
        <v>17778.551998191619</v>
      </c>
      <c r="BR44" s="100">
        <v>18</v>
      </c>
      <c r="BS44" s="100">
        <v>18403.2</v>
      </c>
      <c r="BT44" s="100">
        <v>15.152879376534655</v>
      </c>
      <c r="BU44" s="100">
        <v>15492.30387456903</v>
      </c>
      <c r="BV44" s="100">
        <v>14</v>
      </c>
      <c r="BW44" s="100">
        <v>14313.6</v>
      </c>
      <c r="BX44" s="100">
        <v>14.740568018229508</v>
      </c>
      <c r="BY44" s="100">
        <v>15070.756741837849</v>
      </c>
      <c r="BZ44" s="100">
        <v>16</v>
      </c>
      <c r="CA44" s="100">
        <v>16358.4</v>
      </c>
      <c r="CB44" s="100">
        <v>12.792982587956901</v>
      </c>
      <c r="CC44" s="100">
        <v>13079.545397927135</v>
      </c>
      <c r="CD44" s="100">
        <v>12</v>
      </c>
      <c r="CE44" s="100">
        <v>12268.8</v>
      </c>
      <c r="CF44" s="100">
        <v>14.40015384834992</v>
      </c>
      <c r="CG44" s="100">
        <v>14722.717294552958</v>
      </c>
      <c r="CH44" s="100">
        <v>10</v>
      </c>
      <c r="CI44" s="100">
        <v>10224</v>
      </c>
      <c r="CJ44" s="100">
        <v>11.338440875359403</v>
      </c>
      <c r="CK44" s="100">
        <v>11592.421950967453</v>
      </c>
      <c r="CL44" s="100">
        <v>12</v>
      </c>
      <c r="CM44" s="100">
        <v>12268.8</v>
      </c>
      <c r="CN44" s="100">
        <v>15.313891377514565</v>
      </c>
      <c r="CO44" s="100">
        <v>15656.922544370891</v>
      </c>
      <c r="CP44" s="100">
        <v>9.3507394174178824</v>
      </c>
      <c r="CQ44" s="100">
        <v>9560.195980368042</v>
      </c>
      <c r="CR44" s="100">
        <v>13</v>
      </c>
      <c r="CS44" s="100">
        <v>13291.199999999999</v>
      </c>
      <c r="CT44" s="100">
        <v>17.694967289629769</v>
      </c>
      <c r="CU44" s="100">
        <v>18091.334556917474</v>
      </c>
    </row>
    <row r="45" spans="2:99">
      <c r="C45" s="99" t="s">
        <v>211</v>
      </c>
      <c r="D45" s="100">
        <v>8</v>
      </c>
      <c r="E45" s="100">
        <v>9993.6</v>
      </c>
      <c r="F45" s="100">
        <v>12</v>
      </c>
      <c r="G45" s="100">
        <v>14990.400000000001</v>
      </c>
      <c r="H45" s="100">
        <v>10</v>
      </c>
      <c r="I45" s="100">
        <v>12492</v>
      </c>
      <c r="J45" s="100">
        <v>11</v>
      </c>
      <c r="K45" s="100">
        <v>13741.2</v>
      </c>
      <c r="L45" s="100">
        <v>7</v>
      </c>
      <c r="M45" s="100">
        <v>8744.4</v>
      </c>
      <c r="N45" s="100">
        <v>17.717416432503555</v>
      </c>
      <c r="O45" s="100">
        <v>22132.596607483443</v>
      </c>
      <c r="P45" s="100">
        <v>11.418849284730809</v>
      </c>
      <c r="Q45" s="100">
        <v>14264.426526485728</v>
      </c>
      <c r="R45" s="100">
        <v>10</v>
      </c>
      <c r="S45" s="100">
        <v>12492</v>
      </c>
      <c r="T45" s="100">
        <v>16.318248735138877</v>
      </c>
      <c r="U45" s="100">
        <v>20384.756319935484</v>
      </c>
      <c r="V45" s="100">
        <v>12.525465100693305</v>
      </c>
      <c r="W45" s="100">
        <v>15646.811003786077</v>
      </c>
      <c r="X45" s="100">
        <v>10.516839903509366</v>
      </c>
      <c r="Y45" s="100">
        <v>13137.6364074639</v>
      </c>
      <c r="Z45" s="100">
        <v>16.548570732375051</v>
      </c>
      <c r="AA45" s="100">
        <v>20672.474558882914</v>
      </c>
      <c r="AB45" s="100">
        <v>10.449998136976211</v>
      </c>
      <c r="AC45" s="100">
        <v>13054.137672710684</v>
      </c>
      <c r="AD45" s="100">
        <v>10</v>
      </c>
      <c r="AE45" s="100">
        <v>12492</v>
      </c>
      <c r="AF45" s="100">
        <v>11.422974475382397</v>
      </c>
      <c r="AG45" s="100">
        <v>14269.579714647691</v>
      </c>
      <c r="AH45" s="100">
        <v>10.365317676932358</v>
      </c>
      <c r="AI45" s="100">
        <v>12948.354842023902</v>
      </c>
      <c r="AJ45" s="100">
        <v>9.5742871001772887</v>
      </c>
      <c r="AK45" s="100">
        <v>11960.19944554147</v>
      </c>
      <c r="AL45" s="100">
        <v>11</v>
      </c>
      <c r="AM45" s="100">
        <v>13741.2</v>
      </c>
      <c r="AN45" s="100">
        <v>11.408929155519985</v>
      </c>
      <c r="AO45" s="100">
        <v>14252.034301075566</v>
      </c>
      <c r="AP45" s="100">
        <v>8</v>
      </c>
      <c r="AQ45" s="100">
        <v>9993.6</v>
      </c>
      <c r="AR45" s="100">
        <v>12.805871072082583</v>
      </c>
      <c r="AS45" s="100">
        <v>15997.094143245564</v>
      </c>
      <c r="AT45" s="100">
        <v>16</v>
      </c>
      <c r="AU45" s="100">
        <v>19987.2</v>
      </c>
      <c r="AV45" s="100">
        <v>9.637519981903198</v>
      </c>
      <c r="AW45" s="100">
        <v>12039.189961393475</v>
      </c>
      <c r="AX45" s="100">
        <v>15</v>
      </c>
      <c r="AY45" s="100">
        <v>18738</v>
      </c>
      <c r="AZ45" s="100">
        <v>11.54653764997475</v>
      </c>
      <c r="BA45" s="100">
        <v>14423.934832348459</v>
      </c>
      <c r="BB45" s="100">
        <v>10.62290477232616</v>
      </c>
      <c r="BC45" s="100">
        <v>13270.13264158984</v>
      </c>
      <c r="BD45" s="100">
        <v>10.334509885383969</v>
      </c>
      <c r="BE45" s="100">
        <v>12909.869748821655</v>
      </c>
      <c r="BF45" s="100">
        <v>14.346196449607396</v>
      </c>
      <c r="BG45" s="100">
        <v>17921.26860484956</v>
      </c>
      <c r="BH45" s="100">
        <v>10.943375049325555</v>
      </c>
      <c r="BI45" s="100">
        <v>13670.464111617484</v>
      </c>
      <c r="BJ45" s="100">
        <v>15</v>
      </c>
      <c r="BK45" s="100">
        <v>18738</v>
      </c>
      <c r="BL45" s="100">
        <v>16.927286133859898</v>
      </c>
      <c r="BM45" s="100">
        <v>21145.565838417784</v>
      </c>
      <c r="BN45" s="100">
        <v>12</v>
      </c>
      <c r="BO45" s="100">
        <v>14990.400000000001</v>
      </c>
      <c r="BP45" s="100">
        <v>15.529216939859561</v>
      </c>
      <c r="BQ45" s="100">
        <v>19399.097801272565</v>
      </c>
      <c r="BR45" s="100">
        <v>15</v>
      </c>
      <c r="BS45" s="100">
        <v>18738</v>
      </c>
      <c r="BT45" s="100">
        <v>13.237568273402873</v>
      </c>
      <c r="BU45" s="100">
        <v>16536.370287134869</v>
      </c>
      <c r="BV45" s="100">
        <v>14</v>
      </c>
      <c r="BW45" s="100">
        <v>17488.8</v>
      </c>
      <c r="BX45" s="100">
        <v>15.677152761166045</v>
      </c>
      <c r="BY45" s="100">
        <v>19583.899229248625</v>
      </c>
      <c r="BZ45" s="100">
        <v>18</v>
      </c>
      <c r="CA45" s="100">
        <v>22485.600000000002</v>
      </c>
      <c r="CB45" s="100">
        <v>12.002872702759289</v>
      </c>
      <c r="CC45" s="100">
        <v>14993.988580286905</v>
      </c>
      <c r="CD45" s="100">
        <v>14</v>
      </c>
      <c r="CE45" s="100">
        <v>17488.8</v>
      </c>
      <c r="CF45" s="100">
        <v>14.406821150345079</v>
      </c>
      <c r="CG45" s="100">
        <v>17997.000981011075</v>
      </c>
      <c r="CH45" s="100">
        <v>9</v>
      </c>
      <c r="CI45" s="100">
        <v>11242.800000000001</v>
      </c>
      <c r="CJ45" s="100">
        <v>11.961568343556133</v>
      </c>
      <c r="CK45" s="100">
        <v>14942.391174770322</v>
      </c>
      <c r="CL45" s="100">
        <v>13</v>
      </c>
      <c r="CM45" s="100">
        <v>16239.6</v>
      </c>
      <c r="CN45" s="100">
        <v>14.313891377514565</v>
      </c>
      <c r="CO45" s="100">
        <v>17880.913108791196</v>
      </c>
      <c r="CP45" s="100">
        <v>8.4091959869875286</v>
      </c>
      <c r="CQ45" s="100">
        <v>10504.76762694482</v>
      </c>
      <c r="CR45" s="100">
        <v>14</v>
      </c>
      <c r="CS45" s="100">
        <v>17488.8</v>
      </c>
      <c r="CT45" s="100">
        <v>16.627751219140258</v>
      </c>
      <c r="CU45" s="100">
        <v>20771.386822950011</v>
      </c>
    </row>
    <row r="46" spans="2:99">
      <c r="C46" s="99" t="s">
        <v>212</v>
      </c>
      <c r="D46" s="100">
        <v>8</v>
      </c>
      <c r="E46" s="100">
        <v>9696</v>
      </c>
      <c r="F46" s="100">
        <v>12</v>
      </c>
      <c r="G46" s="100">
        <v>14544</v>
      </c>
      <c r="H46" s="100">
        <v>9</v>
      </c>
      <c r="I46" s="100">
        <v>10908</v>
      </c>
      <c r="J46" s="100">
        <v>12</v>
      </c>
      <c r="K46" s="100">
        <v>14544</v>
      </c>
      <c r="L46" s="100">
        <v>9</v>
      </c>
      <c r="M46" s="100">
        <v>10908</v>
      </c>
      <c r="N46" s="100">
        <v>16.679657672898106</v>
      </c>
      <c r="O46" s="100">
        <v>20215.745099552503</v>
      </c>
      <c r="P46" s="100">
        <v>9.4188492847308094</v>
      </c>
      <c r="Q46" s="100">
        <v>11415.64533309374</v>
      </c>
      <c r="R46" s="100">
        <v>9</v>
      </c>
      <c r="S46" s="100">
        <v>10908</v>
      </c>
      <c r="T46" s="100">
        <v>15.318248735138878</v>
      </c>
      <c r="U46" s="100">
        <v>18565.717466988321</v>
      </c>
      <c r="V46" s="100">
        <v>14.525465100693305</v>
      </c>
      <c r="W46" s="100">
        <v>17604.863702040286</v>
      </c>
      <c r="X46" s="100">
        <v>10.488126575536624</v>
      </c>
      <c r="Y46" s="100">
        <v>12711.609409550389</v>
      </c>
      <c r="Z46" s="100">
        <v>16.466285122518794</v>
      </c>
      <c r="AA46" s="100">
        <v>19957.137568492777</v>
      </c>
      <c r="AB46" s="100">
        <v>8.4999979299735688</v>
      </c>
      <c r="AC46" s="100">
        <v>10301.997491127966</v>
      </c>
      <c r="AD46" s="100">
        <v>10</v>
      </c>
      <c r="AE46" s="100">
        <v>12120</v>
      </c>
      <c r="AF46" s="100">
        <v>12.453186937909711</v>
      </c>
      <c r="AG46" s="100">
        <v>15093.26256874657</v>
      </c>
      <c r="AH46" s="100">
        <v>9.3653176769323583</v>
      </c>
      <c r="AI46" s="100">
        <v>11350.765024442018</v>
      </c>
      <c r="AJ46" s="100">
        <v>9.5742871001772887</v>
      </c>
      <c r="AK46" s="100">
        <v>11604.035965414874</v>
      </c>
      <c r="AL46" s="100">
        <v>11</v>
      </c>
      <c r="AM46" s="100">
        <v>13332</v>
      </c>
      <c r="AN46" s="100">
        <v>11.408929155519985</v>
      </c>
      <c r="AO46" s="100">
        <v>13827.622136490221</v>
      </c>
      <c r="AP46" s="100">
        <v>9</v>
      </c>
      <c r="AQ46" s="100">
        <v>10908</v>
      </c>
      <c r="AR46" s="100">
        <v>12.853275252793324</v>
      </c>
      <c r="AS46" s="100">
        <v>15578.169606385509</v>
      </c>
      <c r="AT46" s="100">
        <v>15</v>
      </c>
      <c r="AU46" s="100">
        <v>18180</v>
      </c>
      <c r="AV46" s="100">
        <v>9.6865599805111362</v>
      </c>
      <c r="AW46" s="100">
        <v>11740.110696379497</v>
      </c>
      <c r="AX46" s="100">
        <v>15</v>
      </c>
      <c r="AY46" s="100">
        <v>18180</v>
      </c>
      <c r="AZ46" s="100">
        <v>12.580696253098171</v>
      </c>
      <c r="BA46" s="100">
        <v>15247.803858754984</v>
      </c>
      <c r="BB46" s="100">
        <v>11.590120310624783</v>
      </c>
      <c r="BC46" s="100">
        <v>14047.225816477237</v>
      </c>
      <c r="BD46" s="100">
        <v>10.364919874964331</v>
      </c>
      <c r="BE46" s="100">
        <v>12562.282888456768</v>
      </c>
      <c r="BF46" s="100">
        <v>15.372826945731042</v>
      </c>
      <c r="BG46" s="100">
        <v>18631.866258226022</v>
      </c>
      <c r="BH46" s="100">
        <v>9.5100695766070071</v>
      </c>
      <c r="BI46" s="100">
        <v>11526.204326847692</v>
      </c>
      <c r="BJ46" s="100">
        <v>17</v>
      </c>
      <c r="BK46" s="100">
        <v>20604</v>
      </c>
      <c r="BL46" s="100">
        <v>15.792102493870701</v>
      </c>
      <c r="BM46" s="100">
        <v>19140.028222571291</v>
      </c>
      <c r="BN46" s="100">
        <v>15</v>
      </c>
      <c r="BO46" s="100">
        <v>18180</v>
      </c>
      <c r="BP46" s="100">
        <v>15.389037556916684</v>
      </c>
      <c r="BQ46" s="100">
        <v>18651.513518983022</v>
      </c>
      <c r="BR46" s="100">
        <v>18</v>
      </c>
      <c r="BS46" s="100">
        <v>21816</v>
      </c>
      <c r="BT46" s="100">
        <v>14.156392590883373</v>
      </c>
      <c r="BU46" s="100">
        <v>17157.547820150648</v>
      </c>
      <c r="BV46" s="100">
        <v>12</v>
      </c>
      <c r="BW46" s="100">
        <v>14544</v>
      </c>
      <c r="BX46" s="100">
        <v>13.678293237832779</v>
      </c>
      <c r="BY46" s="100">
        <v>16578.09140425333</v>
      </c>
      <c r="BZ46" s="100">
        <v>17</v>
      </c>
      <c r="CA46" s="100">
        <v>20604</v>
      </c>
      <c r="CB46" s="100">
        <v>12.002872702759289</v>
      </c>
      <c r="CC46" s="100">
        <v>14547.481715744258</v>
      </c>
      <c r="CD46" s="100">
        <v>12</v>
      </c>
      <c r="CE46" s="100">
        <v>14544</v>
      </c>
      <c r="CF46" s="100">
        <v>14.40015384834992</v>
      </c>
      <c r="CG46" s="100">
        <v>17452.986464200101</v>
      </c>
      <c r="CH46" s="100">
        <v>10</v>
      </c>
      <c r="CI46" s="100">
        <v>12120</v>
      </c>
      <c r="CJ46" s="100">
        <v>11.567301512169399</v>
      </c>
      <c r="CK46" s="100">
        <v>14019.569432749311</v>
      </c>
      <c r="CL46" s="100">
        <v>13</v>
      </c>
      <c r="CM46" s="100">
        <v>15756</v>
      </c>
      <c r="CN46" s="100">
        <v>14.342426957288618</v>
      </c>
      <c r="CO46" s="100">
        <v>17383.021472233806</v>
      </c>
      <c r="CP46" s="100">
        <v>8.3507394174178824</v>
      </c>
      <c r="CQ46" s="100">
        <v>10121.096173910473</v>
      </c>
      <c r="CR46" s="100">
        <v>12</v>
      </c>
      <c r="CS46" s="100">
        <v>14544</v>
      </c>
      <c r="CT46" s="100">
        <v>15.83521955121453</v>
      </c>
      <c r="CU46" s="100">
        <v>19192.28609607201</v>
      </c>
    </row>
    <row r="47" spans="2:99">
      <c r="C47" s="99" t="s">
        <v>213</v>
      </c>
      <c r="D47" s="100">
        <v>7</v>
      </c>
      <c r="E47" s="100">
        <v>10693.199999999999</v>
      </c>
      <c r="F47" s="100">
        <v>12</v>
      </c>
      <c r="G47" s="100">
        <v>18331.199999999997</v>
      </c>
      <c r="H47" s="100">
        <v>9</v>
      </c>
      <c r="I47" s="100">
        <v>13748.4</v>
      </c>
      <c r="J47" s="100">
        <v>10</v>
      </c>
      <c r="K47" s="100">
        <v>15276</v>
      </c>
      <c r="L47" s="100">
        <v>9</v>
      </c>
      <c r="M47" s="100">
        <v>13748.4</v>
      </c>
      <c r="N47" s="100">
        <v>16.604140153687204</v>
      </c>
      <c r="O47" s="100">
        <v>25364.484498772574</v>
      </c>
      <c r="P47" s="100">
        <v>10.349041070609008</v>
      </c>
      <c r="Q47" s="100">
        <v>15809.195139462319</v>
      </c>
      <c r="R47" s="100">
        <v>9</v>
      </c>
      <c r="S47" s="100">
        <v>13748.4</v>
      </c>
      <c r="T47" s="100">
        <v>15.318248735138878</v>
      </c>
      <c r="U47" s="100">
        <v>23400.156767798147</v>
      </c>
      <c r="V47" s="100">
        <v>13.525465100693305</v>
      </c>
      <c r="W47" s="100">
        <v>20661.500487819092</v>
      </c>
      <c r="X47" s="100">
        <v>11.57426655945485</v>
      </c>
      <c r="Y47" s="100">
        <v>17680.849596223226</v>
      </c>
      <c r="Z47" s="100">
        <v>15.493713659137548</v>
      </c>
      <c r="AA47" s="100">
        <v>23668.196985698516</v>
      </c>
      <c r="AB47" s="100">
        <v>8.4999979299735688</v>
      </c>
      <c r="AC47" s="100">
        <v>12984.596837827623</v>
      </c>
      <c r="AD47" s="100">
        <v>10</v>
      </c>
      <c r="AE47" s="100">
        <v>15276</v>
      </c>
      <c r="AF47" s="100">
        <v>12.392762012855083</v>
      </c>
      <c r="AG47" s="100">
        <v>18931.183250837425</v>
      </c>
      <c r="AH47" s="100">
        <v>10.365317676932358</v>
      </c>
      <c r="AI47" s="100">
        <v>15834.059283281869</v>
      </c>
      <c r="AJ47" s="100">
        <v>9.5264298418291826</v>
      </c>
      <c r="AK47" s="100">
        <v>14552.574226378258</v>
      </c>
      <c r="AL47" s="100">
        <v>11</v>
      </c>
      <c r="AM47" s="100">
        <v>16803.599999999999</v>
      </c>
      <c r="AN47" s="100">
        <v>11.37485172589332</v>
      </c>
      <c r="AO47" s="100">
        <v>17376.223496474635</v>
      </c>
      <c r="AP47" s="100">
        <v>8</v>
      </c>
      <c r="AQ47" s="100">
        <v>12220.8</v>
      </c>
      <c r="AR47" s="100">
        <v>10.805871072082583</v>
      </c>
      <c r="AS47" s="100">
        <v>16507.048649713353</v>
      </c>
      <c r="AT47" s="100">
        <v>14</v>
      </c>
      <c r="AU47" s="100">
        <v>21386.399999999998</v>
      </c>
      <c r="AV47" s="100">
        <v>9.637519981903198</v>
      </c>
      <c r="AW47" s="100">
        <v>14722.275524355324</v>
      </c>
      <c r="AX47" s="100">
        <v>14</v>
      </c>
      <c r="AY47" s="100">
        <v>21386.399999999998</v>
      </c>
      <c r="AZ47" s="100">
        <v>10.512379046851327</v>
      </c>
      <c r="BA47" s="100">
        <v>16058.710231970086</v>
      </c>
      <c r="BB47" s="100">
        <v>10.62290477232616</v>
      </c>
      <c r="BC47" s="100">
        <v>16227.549330205442</v>
      </c>
      <c r="BD47" s="100">
        <v>10.334509885383969</v>
      </c>
      <c r="BE47" s="100">
        <v>15786.997300912552</v>
      </c>
      <c r="BF47" s="100">
        <v>13.31956595348375</v>
      </c>
      <c r="BG47" s="100">
        <v>20346.968950541774</v>
      </c>
      <c r="BH47" s="100">
        <v>8.5100695766070071</v>
      </c>
      <c r="BI47" s="100">
        <v>12999.982285224864</v>
      </c>
      <c r="BJ47" s="100">
        <v>16</v>
      </c>
      <c r="BK47" s="100">
        <v>24441.599999999999</v>
      </c>
      <c r="BL47" s="100">
        <v>15.792102493870701</v>
      </c>
      <c r="BM47" s="100">
        <v>24124.015769636881</v>
      </c>
      <c r="BN47" s="100">
        <v>13</v>
      </c>
      <c r="BO47" s="100">
        <v>19858.8</v>
      </c>
      <c r="BP47" s="100">
        <v>15.25484622086157</v>
      </c>
      <c r="BQ47" s="100">
        <v>23303.303086988133</v>
      </c>
      <c r="BR47" s="100">
        <v>17</v>
      </c>
      <c r="BS47" s="100">
        <v>25969.199999999997</v>
      </c>
      <c r="BT47" s="100">
        <v>15.152879376534655</v>
      </c>
      <c r="BU47" s="100">
        <v>23147.538535594336</v>
      </c>
      <c r="BV47" s="100">
        <v>12</v>
      </c>
      <c r="BW47" s="100">
        <v>18331.199999999997</v>
      </c>
      <c r="BX47" s="100">
        <v>13.787605843348103</v>
      </c>
      <c r="BY47" s="100">
        <v>21061.946686298561</v>
      </c>
      <c r="BZ47" s="100">
        <v>16</v>
      </c>
      <c r="CA47" s="100">
        <v>24441.599999999999</v>
      </c>
      <c r="CB47" s="100">
        <v>12.79894568790057</v>
      </c>
      <c r="CC47" s="100">
        <v>19551.669432836909</v>
      </c>
      <c r="CD47" s="100">
        <v>13</v>
      </c>
      <c r="CE47" s="100">
        <v>19858.8</v>
      </c>
      <c r="CF47" s="100">
        <v>13.40015384834992</v>
      </c>
      <c r="CG47" s="100">
        <v>20470.075018739335</v>
      </c>
      <c r="CH47" s="100">
        <v>9</v>
      </c>
      <c r="CI47" s="100">
        <v>13748.4</v>
      </c>
      <c r="CJ47" s="100">
        <v>10.967507242366885</v>
      </c>
      <c r="CK47" s="100">
        <v>16753.964063439653</v>
      </c>
      <c r="CL47" s="100">
        <v>11</v>
      </c>
      <c r="CM47" s="100">
        <v>16803.599999999999</v>
      </c>
      <c r="CN47" s="100">
        <v>13.342426957288618</v>
      </c>
      <c r="CO47" s="100">
        <v>20381.891419954092</v>
      </c>
      <c r="CP47" s="100">
        <v>8.3799677022027055</v>
      </c>
      <c r="CQ47" s="100">
        <v>12801.238661884852</v>
      </c>
      <c r="CR47" s="100">
        <v>12</v>
      </c>
      <c r="CS47" s="100">
        <v>18331.199999999997</v>
      </c>
      <c r="CT47" s="100">
        <v>17.683006948872634</v>
      </c>
      <c r="CU47" s="100">
        <v>27012.561415097836</v>
      </c>
    </row>
    <row r="48" spans="2:99">
      <c r="C48" s="99" t="s">
        <v>214</v>
      </c>
      <c r="D48" s="100">
        <v>8</v>
      </c>
      <c r="E48" s="100">
        <v>6940.8</v>
      </c>
      <c r="F48" s="100">
        <v>13</v>
      </c>
      <c r="G48" s="100">
        <v>11278.800000000001</v>
      </c>
      <c r="H48" s="100">
        <v>11</v>
      </c>
      <c r="I48" s="100">
        <v>9543.6</v>
      </c>
      <c r="J48" s="100">
        <v>12</v>
      </c>
      <c r="K48" s="100">
        <v>10411.200000000001</v>
      </c>
      <c r="L48" s="100">
        <v>9</v>
      </c>
      <c r="M48" s="100">
        <v>7808.4000000000005</v>
      </c>
      <c r="N48" s="100">
        <v>15.717416432503555</v>
      </c>
      <c r="O48" s="100">
        <v>13636.430496840085</v>
      </c>
      <c r="P48" s="100">
        <v>10.349041070609008</v>
      </c>
      <c r="Q48" s="100">
        <v>8978.828032860376</v>
      </c>
      <c r="R48" s="100">
        <v>11</v>
      </c>
      <c r="S48" s="100">
        <v>9543.6</v>
      </c>
      <c r="T48" s="100">
        <v>17.286423861624989</v>
      </c>
      <c r="U48" s="100">
        <v>14997.701342345841</v>
      </c>
      <c r="V48" s="100">
        <v>14.490434093980419</v>
      </c>
      <c r="W48" s="100">
        <v>12571.900619937411</v>
      </c>
      <c r="X48" s="100">
        <v>11.516839903509366</v>
      </c>
      <c r="Y48" s="100">
        <v>9992.0103002847263</v>
      </c>
      <c r="Z48" s="100">
        <v>15.493713659137548</v>
      </c>
      <c r="AA48" s="100">
        <v>13442.345970667737</v>
      </c>
      <c r="AB48" s="100">
        <v>9.4999979299735688</v>
      </c>
      <c r="AC48" s="100">
        <v>8242.1982040450694</v>
      </c>
      <c r="AD48" s="100">
        <v>11</v>
      </c>
      <c r="AE48" s="100">
        <v>9543.6</v>
      </c>
      <c r="AF48" s="100">
        <v>11.453186937909711</v>
      </c>
      <c r="AG48" s="100">
        <v>9936.7849873304658</v>
      </c>
      <c r="AH48" s="100">
        <v>10.395760816676722</v>
      </c>
      <c r="AI48" s="100">
        <v>9019.3620845487239</v>
      </c>
      <c r="AJ48" s="100">
        <v>8.5264298418291826</v>
      </c>
      <c r="AK48" s="100">
        <v>7397.5305307709987</v>
      </c>
      <c r="AL48" s="100">
        <v>12</v>
      </c>
      <c r="AM48" s="100">
        <v>10411.200000000001</v>
      </c>
      <c r="AN48" s="100">
        <v>12.408929155519985</v>
      </c>
      <c r="AO48" s="100">
        <v>10765.98693532914</v>
      </c>
      <c r="AP48" s="100">
        <v>9</v>
      </c>
      <c r="AQ48" s="100">
        <v>7808.4000000000005</v>
      </c>
      <c r="AR48" s="100">
        <v>13.805871072082583</v>
      </c>
      <c r="AS48" s="100">
        <v>11977.973742138849</v>
      </c>
      <c r="AT48" s="100">
        <v>17</v>
      </c>
      <c r="AU48" s="100">
        <v>14749.2</v>
      </c>
      <c r="AV48" s="100">
        <v>9.6865599805111362</v>
      </c>
      <c r="AW48" s="100">
        <v>8404.0594390914612</v>
      </c>
      <c r="AX48" s="100">
        <v>16</v>
      </c>
      <c r="AY48" s="100">
        <v>13881.6</v>
      </c>
      <c r="AZ48" s="100">
        <v>13.512379046851327</v>
      </c>
      <c r="BA48" s="100">
        <v>11723.340061048211</v>
      </c>
      <c r="BB48" s="100">
        <v>12.590120310624783</v>
      </c>
      <c r="BC48" s="100">
        <v>10923.188381498063</v>
      </c>
      <c r="BD48" s="100">
        <v>10.364919874964331</v>
      </c>
      <c r="BE48" s="100">
        <v>8992.6044835190532</v>
      </c>
      <c r="BF48" s="100">
        <v>17.346196449607394</v>
      </c>
      <c r="BG48" s="100">
        <v>15049.560039679376</v>
      </c>
      <c r="BH48" s="100">
        <v>12.09757678104126</v>
      </c>
      <c r="BI48" s="100">
        <v>10495.857615231398</v>
      </c>
      <c r="BJ48" s="100">
        <v>15</v>
      </c>
      <c r="BK48" s="100">
        <v>13014</v>
      </c>
      <c r="BL48" s="100">
        <v>17.803922313397532</v>
      </c>
      <c r="BM48" s="100">
        <v>15446.682999103699</v>
      </c>
      <c r="BN48" s="100">
        <v>14</v>
      </c>
      <c r="BO48" s="100">
        <v>12146.4</v>
      </c>
      <c r="BP48" s="100">
        <v>15.389037556916684</v>
      </c>
      <c r="BQ48" s="100">
        <v>13351.528984380915</v>
      </c>
      <c r="BR48" s="100">
        <v>17</v>
      </c>
      <c r="BS48" s="100">
        <v>14749.2</v>
      </c>
      <c r="BT48" s="100">
        <v>15.049927617298144</v>
      </c>
      <c r="BU48" s="100">
        <v>13057.31720076787</v>
      </c>
      <c r="BV48" s="100">
        <v>15</v>
      </c>
      <c r="BW48" s="100">
        <v>13014</v>
      </c>
      <c r="BX48" s="100">
        <v>16.624655792065827</v>
      </c>
      <c r="BY48" s="100">
        <v>14423.551365196312</v>
      </c>
      <c r="BZ48" s="100">
        <v>16</v>
      </c>
      <c r="CA48" s="100">
        <v>13881.6</v>
      </c>
      <c r="CB48" s="100">
        <v>12.124969343793181</v>
      </c>
      <c r="CC48" s="100">
        <v>10519.623402674964</v>
      </c>
      <c r="CD48" s="100">
        <v>13</v>
      </c>
      <c r="CE48" s="100">
        <v>11278.800000000001</v>
      </c>
      <c r="CF48" s="100">
        <v>14.406821150345079</v>
      </c>
      <c r="CG48" s="100">
        <v>12499.358030039391</v>
      </c>
      <c r="CH48" s="100">
        <v>11</v>
      </c>
      <c r="CI48" s="100">
        <v>9543.6</v>
      </c>
      <c r="CJ48" s="100">
        <v>13.224694495713152</v>
      </c>
      <c r="CK48" s="100">
        <v>11473.744944480732</v>
      </c>
      <c r="CL48" s="100">
        <v>13</v>
      </c>
      <c r="CM48" s="100">
        <v>11278.800000000001</v>
      </c>
      <c r="CN48" s="100">
        <v>15.313891377514565</v>
      </c>
      <c r="CO48" s="100">
        <v>13286.332159131638</v>
      </c>
      <c r="CP48" s="100">
        <v>10.350739417417882</v>
      </c>
      <c r="CQ48" s="100">
        <v>8980.3015185517543</v>
      </c>
      <c r="CR48" s="100">
        <v>14</v>
      </c>
      <c r="CS48" s="100">
        <v>12146.4</v>
      </c>
      <c r="CT48" s="100">
        <v>15.465620574213757</v>
      </c>
      <c r="CU48" s="100">
        <v>13417.972410187856</v>
      </c>
    </row>
    <row r="49" spans="2:99">
      <c r="B49" s="99" t="s">
        <v>129</v>
      </c>
      <c r="C49" s="99" t="s">
        <v>215</v>
      </c>
      <c r="D49" s="100">
        <v>5.443449647665549</v>
      </c>
      <c r="E49" s="100">
        <v>5362.8865928800988</v>
      </c>
      <c r="F49" s="100">
        <v>5</v>
      </c>
      <c r="G49" s="100">
        <v>4926</v>
      </c>
      <c r="H49" s="100">
        <v>7</v>
      </c>
      <c r="I49" s="100">
        <v>6896.4</v>
      </c>
      <c r="J49" s="100">
        <v>6</v>
      </c>
      <c r="K49" s="100">
        <v>5911.2</v>
      </c>
      <c r="L49" s="100">
        <v>7</v>
      </c>
      <c r="M49" s="100">
        <v>6896.4</v>
      </c>
      <c r="N49" s="100">
        <v>7</v>
      </c>
      <c r="O49" s="100">
        <v>6896.4</v>
      </c>
      <c r="P49" s="100">
        <v>7</v>
      </c>
      <c r="Q49" s="100">
        <v>6896.4</v>
      </c>
      <c r="R49" s="100">
        <v>4</v>
      </c>
      <c r="S49" s="100">
        <v>3940.7999999999997</v>
      </c>
      <c r="T49" s="100">
        <v>5</v>
      </c>
      <c r="U49" s="100">
        <v>4926</v>
      </c>
      <c r="V49" s="100">
        <v>4</v>
      </c>
      <c r="W49" s="100">
        <v>3940.7999999999997</v>
      </c>
      <c r="X49" s="100">
        <v>6</v>
      </c>
      <c r="Y49" s="100">
        <v>5911.2</v>
      </c>
      <c r="Z49" s="100">
        <v>7</v>
      </c>
      <c r="AA49" s="100">
        <v>6896.4</v>
      </c>
      <c r="AB49" s="100">
        <v>8</v>
      </c>
      <c r="AC49" s="100">
        <v>7881.5999999999995</v>
      </c>
      <c r="AD49" s="100">
        <v>6</v>
      </c>
      <c r="AE49" s="100">
        <v>5911.2</v>
      </c>
      <c r="AF49" s="100">
        <v>5</v>
      </c>
      <c r="AG49" s="100">
        <v>4926</v>
      </c>
      <c r="AH49" s="100">
        <v>7</v>
      </c>
      <c r="AI49" s="100">
        <v>6896.4</v>
      </c>
      <c r="AJ49" s="100">
        <v>5</v>
      </c>
      <c r="AK49" s="100">
        <v>4926</v>
      </c>
      <c r="AL49" s="100">
        <v>3</v>
      </c>
      <c r="AM49" s="100">
        <v>2955.6</v>
      </c>
      <c r="AN49" s="100">
        <v>6</v>
      </c>
      <c r="AO49" s="100">
        <v>5911.2</v>
      </c>
      <c r="AP49" s="100">
        <v>5</v>
      </c>
      <c r="AQ49" s="100">
        <v>4926</v>
      </c>
      <c r="AR49" s="100">
        <v>6</v>
      </c>
      <c r="AS49" s="100">
        <v>5911.2</v>
      </c>
      <c r="AT49" s="100">
        <v>6</v>
      </c>
      <c r="AU49" s="100">
        <v>5911.2</v>
      </c>
      <c r="AV49" s="100">
        <v>6</v>
      </c>
      <c r="AW49" s="100">
        <v>5911.2</v>
      </c>
      <c r="AX49" s="100">
        <v>4</v>
      </c>
      <c r="AY49" s="100">
        <v>3940.7999999999997</v>
      </c>
      <c r="AZ49" s="100">
        <v>4</v>
      </c>
      <c r="BA49" s="100">
        <v>3940.7999999999997</v>
      </c>
      <c r="BB49" s="100">
        <v>4</v>
      </c>
      <c r="BC49" s="100">
        <v>3940.7999999999997</v>
      </c>
      <c r="BD49" s="100">
        <v>6</v>
      </c>
      <c r="BE49" s="100">
        <v>5911.2</v>
      </c>
      <c r="BF49" s="100">
        <v>7</v>
      </c>
      <c r="BG49" s="100">
        <v>6896.4</v>
      </c>
      <c r="BH49" s="100">
        <v>6</v>
      </c>
      <c r="BI49" s="100">
        <v>5911.2</v>
      </c>
      <c r="BJ49" s="100">
        <v>7</v>
      </c>
      <c r="BK49" s="100">
        <v>6896.4</v>
      </c>
      <c r="BL49" s="100">
        <v>5</v>
      </c>
      <c r="BM49" s="100">
        <v>4926</v>
      </c>
      <c r="BN49" s="100">
        <v>5</v>
      </c>
      <c r="BO49" s="100">
        <v>4926</v>
      </c>
      <c r="BP49" s="100">
        <v>5</v>
      </c>
      <c r="BQ49" s="100">
        <v>4926</v>
      </c>
      <c r="BR49" s="100">
        <v>7</v>
      </c>
      <c r="BS49" s="100">
        <v>6896.4</v>
      </c>
      <c r="BT49" s="100">
        <v>5</v>
      </c>
      <c r="BU49" s="100">
        <v>4926</v>
      </c>
      <c r="BV49" s="100">
        <v>6</v>
      </c>
      <c r="BW49" s="100">
        <v>5911.2</v>
      </c>
      <c r="BX49" s="100">
        <v>5</v>
      </c>
      <c r="BY49" s="100">
        <v>4926</v>
      </c>
      <c r="BZ49" s="100">
        <v>6</v>
      </c>
      <c r="CA49" s="100">
        <v>5911.2</v>
      </c>
      <c r="CB49" s="100">
        <v>7</v>
      </c>
      <c r="CC49" s="100">
        <v>6896.4</v>
      </c>
      <c r="CD49" s="100">
        <v>5</v>
      </c>
      <c r="CE49" s="100">
        <v>4926</v>
      </c>
      <c r="CF49" s="100">
        <v>6</v>
      </c>
      <c r="CG49" s="100">
        <v>5911.2</v>
      </c>
      <c r="CH49" s="100">
        <v>6</v>
      </c>
      <c r="CI49" s="100">
        <v>5911.2</v>
      </c>
      <c r="CJ49" s="100">
        <v>5</v>
      </c>
      <c r="CK49" s="100">
        <v>4926</v>
      </c>
      <c r="CL49" s="100">
        <v>5</v>
      </c>
      <c r="CM49" s="100">
        <v>4926</v>
      </c>
      <c r="CN49" s="100">
        <v>5</v>
      </c>
      <c r="CO49" s="100">
        <v>4926</v>
      </c>
      <c r="CP49" s="100">
        <v>4</v>
      </c>
      <c r="CQ49" s="100">
        <v>3940.7999999999997</v>
      </c>
      <c r="CR49" s="100">
        <v>7</v>
      </c>
      <c r="CS49" s="100">
        <v>6896.4</v>
      </c>
      <c r="CT49" s="100">
        <v>6</v>
      </c>
      <c r="CU49" s="100">
        <v>5911.2</v>
      </c>
    </row>
    <row r="50" spans="2:99">
      <c r="C50" s="99" t="s">
        <v>216</v>
      </c>
      <c r="D50" s="100">
        <v>5</v>
      </c>
      <c r="E50" s="100">
        <v>1410</v>
      </c>
      <c r="F50" s="100">
        <v>5</v>
      </c>
      <c r="G50" s="100">
        <v>1410</v>
      </c>
      <c r="H50" s="100">
        <v>8</v>
      </c>
      <c r="I50" s="100">
        <v>2256</v>
      </c>
      <c r="J50" s="100">
        <v>6</v>
      </c>
      <c r="K50" s="100">
        <v>1692</v>
      </c>
      <c r="L50" s="100">
        <v>8</v>
      </c>
      <c r="M50" s="100">
        <v>2256</v>
      </c>
      <c r="N50" s="100">
        <v>7.4908638748708531</v>
      </c>
      <c r="O50" s="100">
        <v>2112.4236127135805</v>
      </c>
      <c r="P50" s="100">
        <v>8.4188492847308094</v>
      </c>
      <c r="Q50" s="100">
        <v>2374.1154982940884</v>
      </c>
      <c r="R50" s="100">
        <v>4</v>
      </c>
      <c r="S50" s="100">
        <v>1128</v>
      </c>
      <c r="T50" s="100">
        <v>5.3182487351388774</v>
      </c>
      <c r="U50" s="100">
        <v>1499.7461433091635</v>
      </c>
      <c r="V50" s="100">
        <v>4.2802480537030956</v>
      </c>
      <c r="W50" s="100">
        <v>1207.0299511442729</v>
      </c>
      <c r="X50" s="100">
        <v>7.2297066237819401</v>
      </c>
      <c r="Y50" s="100">
        <v>2038.7772679065072</v>
      </c>
      <c r="Z50" s="100">
        <v>7.3291424394250315</v>
      </c>
      <c r="AA50" s="100">
        <v>2066.8181679178588</v>
      </c>
      <c r="AB50" s="100">
        <v>7.349998550981498</v>
      </c>
      <c r="AC50" s="100">
        <v>2072.6995913767823</v>
      </c>
      <c r="AD50" s="100">
        <v>7</v>
      </c>
      <c r="AE50" s="100">
        <v>1974</v>
      </c>
      <c r="AF50" s="100">
        <v>6.3021246252731409</v>
      </c>
      <c r="AG50" s="100">
        <v>1777.1991443270258</v>
      </c>
      <c r="AH50" s="100">
        <v>7.3957608166767219</v>
      </c>
      <c r="AI50" s="100">
        <v>2085.6045503028354</v>
      </c>
      <c r="AJ50" s="100">
        <v>5.6221443585253965</v>
      </c>
      <c r="AK50" s="100">
        <v>1585.4447091041618</v>
      </c>
      <c r="AL50" s="100">
        <v>4</v>
      </c>
      <c r="AM50" s="100">
        <v>1128</v>
      </c>
      <c r="AN50" s="100">
        <v>7.3407742962666545</v>
      </c>
      <c r="AO50" s="100">
        <v>2070.0983515471967</v>
      </c>
      <c r="AP50" s="100">
        <v>5</v>
      </c>
      <c r="AQ50" s="100">
        <v>1410</v>
      </c>
      <c r="AR50" s="100">
        <v>7.5214459878181419</v>
      </c>
      <c r="AS50" s="100">
        <v>2121.0477685647161</v>
      </c>
      <c r="AT50" s="100">
        <v>6</v>
      </c>
      <c r="AU50" s="100">
        <v>1692</v>
      </c>
      <c r="AV50" s="100">
        <v>6.4413599874714444</v>
      </c>
      <c r="AW50" s="100">
        <v>1816.4635164669473</v>
      </c>
      <c r="AX50" s="100">
        <v>5</v>
      </c>
      <c r="AY50" s="100">
        <v>1410</v>
      </c>
      <c r="AZ50" s="100">
        <v>4.3074274281107963</v>
      </c>
      <c r="BA50" s="100">
        <v>1214.6945347272444</v>
      </c>
      <c r="BB50" s="100">
        <v>5.2950601553123917</v>
      </c>
      <c r="BC50" s="100">
        <v>1493.2069637980944</v>
      </c>
      <c r="BD50" s="100">
        <v>6.3345098853839694</v>
      </c>
      <c r="BE50" s="100">
        <v>1786.3317876782794</v>
      </c>
      <c r="BF50" s="100">
        <v>8.3195659534837496</v>
      </c>
      <c r="BG50" s="100">
        <v>2346.1175988824175</v>
      </c>
      <c r="BH50" s="100">
        <v>8.9362247209611638</v>
      </c>
      <c r="BI50" s="100">
        <v>2520.0153713110481</v>
      </c>
      <c r="BJ50" s="100">
        <v>7</v>
      </c>
      <c r="BK50" s="100">
        <v>1974</v>
      </c>
      <c r="BL50" s="100">
        <v>6.1693734817954544</v>
      </c>
      <c r="BM50" s="100">
        <v>1739.7633218663182</v>
      </c>
      <c r="BN50" s="100">
        <v>5</v>
      </c>
      <c r="BO50" s="100">
        <v>1410</v>
      </c>
      <c r="BP50" s="100">
        <v>6.1334111573185472</v>
      </c>
      <c r="BQ50" s="100">
        <v>1729.6219463638304</v>
      </c>
      <c r="BR50" s="100">
        <v>6</v>
      </c>
      <c r="BS50" s="100">
        <v>1692</v>
      </c>
      <c r="BT50" s="100">
        <v>5.760432631808186</v>
      </c>
      <c r="BU50" s="100">
        <v>1624.4420021699084</v>
      </c>
      <c r="BV50" s="100">
        <v>6</v>
      </c>
      <c r="BW50" s="100">
        <v>1692</v>
      </c>
      <c r="BX50" s="100">
        <v>5.6009679847753819</v>
      </c>
      <c r="BY50" s="100">
        <v>1579.4729717066577</v>
      </c>
      <c r="BZ50" s="100">
        <v>7</v>
      </c>
      <c r="CA50" s="100">
        <v>1974</v>
      </c>
      <c r="CB50" s="100">
        <v>7.6592555769485617</v>
      </c>
      <c r="CC50" s="100">
        <v>2159.9100726994943</v>
      </c>
      <c r="CD50" s="100">
        <v>6</v>
      </c>
      <c r="CE50" s="100">
        <v>1692</v>
      </c>
      <c r="CF50" s="100">
        <v>7.1134557766847752</v>
      </c>
      <c r="CG50" s="100">
        <v>2005.9945290251067</v>
      </c>
      <c r="CH50" s="100">
        <v>6</v>
      </c>
      <c r="CI50" s="100">
        <v>1692</v>
      </c>
      <c r="CJ50" s="100">
        <v>6.5609402165098523</v>
      </c>
      <c r="CK50" s="100">
        <v>1850.1851410557783</v>
      </c>
      <c r="CL50" s="100">
        <v>4</v>
      </c>
      <c r="CM50" s="100">
        <v>1128</v>
      </c>
      <c r="CN50" s="100">
        <v>5.2853557977405146</v>
      </c>
      <c r="CO50" s="100">
        <v>1490.4703349628251</v>
      </c>
      <c r="CP50" s="100">
        <v>5.3507394174178824</v>
      </c>
      <c r="CQ50" s="100">
        <v>1508.9085157118429</v>
      </c>
      <c r="CR50" s="100">
        <v>6</v>
      </c>
      <c r="CS50" s="100">
        <v>1692</v>
      </c>
      <c r="CT50" s="100">
        <v>5.1210713367919274</v>
      </c>
      <c r="CU50" s="100">
        <v>1444.1421169753235</v>
      </c>
    </row>
    <row r="51" spans="2:99">
      <c r="C51" s="99" t="s">
        <v>217</v>
      </c>
      <c r="D51" s="100">
        <v>5</v>
      </c>
      <c r="E51" s="100">
        <v>4272</v>
      </c>
      <c r="F51" s="100">
        <v>5</v>
      </c>
      <c r="G51" s="100">
        <v>4272</v>
      </c>
      <c r="H51" s="100">
        <v>8</v>
      </c>
      <c r="I51" s="100">
        <v>6835.2</v>
      </c>
      <c r="J51" s="100">
        <v>6</v>
      </c>
      <c r="K51" s="100">
        <v>5126.3999999999996</v>
      </c>
      <c r="L51" s="100">
        <v>7</v>
      </c>
      <c r="M51" s="100">
        <v>5980.8</v>
      </c>
      <c r="N51" s="100">
        <v>7.5663813940817537</v>
      </c>
      <c r="O51" s="100">
        <v>6464.7162631034498</v>
      </c>
      <c r="P51" s="100">
        <v>8.3839451776699097</v>
      </c>
      <c r="Q51" s="100">
        <v>7163.2427598011709</v>
      </c>
      <c r="R51" s="100">
        <v>5</v>
      </c>
      <c r="S51" s="100">
        <v>4272</v>
      </c>
      <c r="T51" s="100">
        <v>4.3182487351388774</v>
      </c>
      <c r="U51" s="100">
        <v>3689.5117193026567</v>
      </c>
      <c r="V51" s="100">
        <v>4.2452170469902093</v>
      </c>
      <c r="W51" s="100">
        <v>3627.1134449484348</v>
      </c>
      <c r="X51" s="100">
        <v>7.2297066237819401</v>
      </c>
      <c r="Y51" s="100">
        <v>6177.0613393592894</v>
      </c>
      <c r="Z51" s="100">
        <v>8.3291424394250324</v>
      </c>
      <c r="AA51" s="100">
        <v>7116.4193002447473</v>
      </c>
      <c r="AB51" s="100">
        <v>8.349998550981498</v>
      </c>
      <c r="AC51" s="100">
        <v>7134.2387619585916</v>
      </c>
      <c r="AD51" s="100">
        <v>6</v>
      </c>
      <c r="AE51" s="100">
        <v>5126.3999999999996</v>
      </c>
      <c r="AF51" s="100">
        <v>5.271912162745827</v>
      </c>
      <c r="AG51" s="100">
        <v>4504.3217518500342</v>
      </c>
      <c r="AH51" s="100">
        <v>7.4262039564210847</v>
      </c>
      <c r="AI51" s="100">
        <v>6344.9486603661744</v>
      </c>
      <c r="AJ51" s="100">
        <v>5.5264298418291817</v>
      </c>
      <c r="AK51" s="100">
        <v>4721.7816568588523</v>
      </c>
      <c r="AL51" s="100">
        <v>4</v>
      </c>
      <c r="AM51" s="100">
        <v>3417.6</v>
      </c>
      <c r="AN51" s="100">
        <v>6.3066968666399887</v>
      </c>
      <c r="AO51" s="100">
        <v>5388.4418028572063</v>
      </c>
      <c r="AP51" s="100">
        <v>4</v>
      </c>
      <c r="AQ51" s="100">
        <v>3417.6</v>
      </c>
      <c r="AR51" s="100">
        <v>6.5214459878181419</v>
      </c>
      <c r="AS51" s="100">
        <v>5571.92345199182</v>
      </c>
      <c r="AT51" s="100">
        <v>6</v>
      </c>
      <c r="AU51" s="100">
        <v>5126.3999999999996</v>
      </c>
      <c r="AV51" s="100">
        <v>6.4413599874714444</v>
      </c>
      <c r="AW51" s="100">
        <v>5503.4979732956017</v>
      </c>
      <c r="AX51" s="100">
        <v>5</v>
      </c>
      <c r="AY51" s="100">
        <v>4272</v>
      </c>
      <c r="AZ51" s="100">
        <v>4.3074274281107963</v>
      </c>
      <c r="BA51" s="100">
        <v>3680.2659945778641</v>
      </c>
      <c r="BB51" s="100">
        <v>4.2294912319096385</v>
      </c>
      <c r="BC51" s="100">
        <v>3613.6773085435952</v>
      </c>
      <c r="BD51" s="100">
        <v>6.304099895803609</v>
      </c>
      <c r="BE51" s="100">
        <v>5386.222950974603</v>
      </c>
      <c r="BF51" s="100">
        <v>8.3195659534837496</v>
      </c>
      <c r="BG51" s="100">
        <v>7108.237150656515</v>
      </c>
      <c r="BH51" s="100">
        <v>7.7820229892454575</v>
      </c>
      <c r="BI51" s="100">
        <v>6648.9604420113192</v>
      </c>
      <c r="BJ51" s="100">
        <v>7</v>
      </c>
      <c r="BK51" s="100">
        <v>5980.8</v>
      </c>
      <c r="BL51" s="100">
        <v>6.1634635720320379</v>
      </c>
      <c r="BM51" s="100">
        <v>5266.0632759441733</v>
      </c>
      <c r="BN51" s="100">
        <v>5</v>
      </c>
      <c r="BO51" s="100">
        <v>4272</v>
      </c>
      <c r="BP51" s="100">
        <v>6.1274231104307848</v>
      </c>
      <c r="BQ51" s="100">
        <v>5235.2703055520624</v>
      </c>
      <c r="BR51" s="100">
        <v>6</v>
      </c>
      <c r="BS51" s="100">
        <v>5126.3999999999996</v>
      </c>
      <c r="BT51" s="100">
        <v>5.7181166099629595</v>
      </c>
      <c r="BU51" s="100">
        <v>4885.5588315523528</v>
      </c>
      <c r="BV51" s="100">
        <v>6</v>
      </c>
      <c r="BW51" s="100">
        <v>5126.3999999999996</v>
      </c>
      <c r="BX51" s="100">
        <v>5.6118862727386265</v>
      </c>
      <c r="BY51" s="100">
        <v>4794.7956314278827</v>
      </c>
      <c r="BZ51" s="100">
        <v>6</v>
      </c>
      <c r="CA51" s="100">
        <v>5126.3999999999996</v>
      </c>
      <c r="CB51" s="100">
        <v>6.7859286032801318</v>
      </c>
      <c r="CC51" s="100">
        <v>5797.8973986425444</v>
      </c>
      <c r="CD51" s="100">
        <v>6</v>
      </c>
      <c r="CE51" s="100">
        <v>5126.3999999999996</v>
      </c>
      <c r="CF51" s="100">
        <v>8.1067884746896155</v>
      </c>
      <c r="CG51" s="100">
        <v>6926.440072774807</v>
      </c>
      <c r="CH51" s="100">
        <v>6</v>
      </c>
      <c r="CI51" s="100">
        <v>5126.3999999999996</v>
      </c>
      <c r="CJ51" s="100">
        <v>5.3782010081129332</v>
      </c>
      <c r="CK51" s="100">
        <v>4595.1349413316902</v>
      </c>
      <c r="CL51" s="100">
        <v>5</v>
      </c>
      <c r="CM51" s="100">
        <v>4272</v>
      </c>
      <c r="CN51" s="100">
        <v>5.2282846381924113</v>
      </c>
      <c r="CO51" s="100">
        <v>4467.046394871596</v>
      </c>
      <c r="CP51" s="100">
        <v>5.3507394174178824</v>
      </c>
      <c r="CQ51" s="100">
        <v>4571.6717582418387</v>
      </c>
      <c r="CR51" s="100">
        <v>7</v>
      </c>
      <c r="CS51" s="100">
        <v>5980.8</v>
      </c>
      <c r="CT51" s="100">
        <v>6.0124124216608834</v>
      </c>
      <c r="CU51" s="100">
        <v>5137.0051730670584</v>
      </c>
    </row>
    <row r="52" spans="2:99">
      <c r="C52" s="99" t="s">
        <v>218</v>
      </c>
      <c r="D52" s="100">
        <v>5</v>
      </c>
      <c r="E52" s="100">
        <v>2700</v>
      </c>
      <c r="F52" s="100">
        <v>5</v>
      </c>
      <c r="G52" s="100">
        <v>2700</v>
      </c>
      <c r="H52" s="100">
        <v>8</v>
      </c>
      <c r="I52" s="100">
        <v>4320</v>
      </c>
      <c r="J52" s="100">
        <v>6</v>
      </c>
      <c r="K52" s="100">
        <v>3240</v>
      </c>
      <c r="L52" s="100">
        <v>7</v>
      </c>
      <c r="M52" s="100">
        <v>3780</v>
      </c>
      <c r="N52" s="100">
        <v>7.5286226344763039</v>
      </c>
      <c r="O52" s="100">
        <v>4065.4562226172043</v>
      </c>
      <c r="P52" s="100">
        <v>7.3839451776699097</v>
      </c>
      <c r="Q52" s="100">
        <v>3987.3303959417512</v>
      </c>
      <c r="R52" s="100">
        <v>5</v>
      </c>
      <c r="S52" s="100">
        <v>2700</v>
      </c>
      <c r="T52" s="100">
        <v>5.3500736086527656</v>
      </c>
      <c r="U52" s="100">
        <v>2889.0397486724933</v>
      </c>
      <c r="V52" s="100">
        <v>4.2802480537030956</v>
      </c>
      <c r="W52" s="100">
        <v>2311.3339489996715</v>
      </c>
      <c r="X52" s="100">
        <v>6.2297066237819401</v>
      </c>
      <c r="Y52" s="100">
        <v>3364.0415768422477</v>
      </c>
      <c r="Z52" s="100">
        <v>8.3291424394250324</v>
      </c>
      <c r="AA52" s="100">
        <v>4497.7369172895178</v>
      </c>
      <c r="AB52" s="100">
        <v>7.3999983439788544</v>
      </c>
      <c r="AC52" s="100">
        <v>3995.9991057485813</v>
      </c>
      <c r="AD52" s="100">
        <v>7</v>
      </c>
      <c r="AE52" s="100">
        <v>3780</v>
      </c>
      <c r="AF52" s="100">
        <v>5.3021246252731409</v>
      </c>
      <c r="AG52" s="100">
        <v>2863.1472976474961</v>
      </c>
      <c r="AH52" s="100">
        <v>6.3957608166767219</v>
      </c>
      <c r="AI52" s="100">
        <v>3453.7108410054298</v>
      </c>
      <c r="AJ52" s="100">
        <v>5.6221443585253965</v>
      </c>
      <c r="AK52" s="100">
        <v>3035.957953603714</v>
      </c>
      <c r="AL52" s="100">
        <v>4</v>
      </c>
      <c r="AM52" s="100">
        <v>2160</v>
      </c>
      <c r="AN52" s="100">
        <v>7.3407742962666545</v>
      </c>
      <c r="AO52" s="100">
        <v>3964.0181199839935</v>
      </c>
      <c r="AP52" s="100">
        <v>5</v>
      </c>
      <c r="AQ52" s="100">
        <v>2700</v>
      </c>
      <c r="AR52" s="100">
        <v>6.474041807107402</v>
      </c>
      <c r="AS52" s="100">
        <v>3495.982575837997</v>
      </c>
      <c r="AT52" s="100">
        <v>6</v>
      </c>
      <c r="AU52" s="100">
        <v>3240</v>
      </c>
      <c r="AV52" s="100">
        <v>6.4413599874714444</v>
      </c>
      <c r="AW52" s="100">
        <v>3478.3343932345801</v>
      </c>
      <c r="AX52" s="100">
        <v>4</v>
      </c>
      <c r="AY52" s="100">
        <v>2160</v>
      </c>
      <c r="AZ52" s="100">
        <v>4.2732688249873751</v>
      </c>
      <c r="BA52" s="100">
        <v>2307.5651654931826</v>
      </c>
      <c r="BB52" s="100">
        <v>5.2622756936110155</v>
      </c>
      <c r="BC52" s="100">
        <v>2841.6288745499483</v>
      </c>
      <c r="BD52" s="100">
        <v>7.304099895803609</v>
      </c>
      <c r="BE52" s="100">
        <v>3944.2139437339488</v>
      </c>
      <c r="BF52" s="100">
        <v>8.3195659534837496</v>
      </c>
      <c r="BG52" s="100">
        <v>4492.565614881225</v>
      </c>
      <c r="BH52" s="100">
        <v>7.6278212575297513</v>
      </c>
      <c r="BI52" s="100">
        <v>4119.0234790660661</v>
      </c>
      <c r="BJ52" s="100">
        <v>7</v>
      </c>
      <c r="BK52" s="100">
        <v>3780</v>
      </c>
      <c r="BL52" s="100">
        <v>6.0400997515696719</v>
      </c>
      <c r="BM52" s="100">
        <v>3261.6538658476229</v>
      </c>
      <c r="BN52" s="100">
        <v>5</v>
      </c>
      <c r="BO52" s="100">
        <v>2700</v>
      </c>
      <c r="BP52" s="100">
        <v>6.1274231104307848</v>
      </c>
      <c r="BQ52" s="100">
        <v>3308.8084796326239</v>
      </c>
      <c r="BR52" s="100">
        <v>7</v>
      </c>
      <c r="BS52" s="100">
        <v>3780</v>
      </c>
      <c r="BT52" s="100">
        <v>6.6504731146978013</v>
      </c>
      <c r="BU52" s="100">
        <v>3591.2554819368129</v>
      </c>
      <c r="BV52" s="100">
        <v>7</v>
      </c>
      <c r="BW52" s="100">
        <v>3780</v>
      </c>
      <c r="BX52" s="100">
        <v>5.6118862727386265</v>
      </c>
      <c r="BY52" s="100">
        <v>3030.4185872788585</v>
      </c>
      <c r="BZ52" s="100">
        <v>6</v>
      </c>
      <c r="CA52" s="100">
        <v>3240</v>
      </c>
      <c r="CB52" s="100">
        <v>8.7361248603235317</v>
      </c>
      <c r="CC52" s="100">
        <v>4717.5074245747073</v>
      </c>
      <c r="CD52" s="100">
        <v>6</v>
      </c>
      <c r="CE52" s="100">
        <v>3240</v>
      </c>
      <c r="CF52" s="100">
        <v>7.9867749958401042</v>
      </c>
      <c r="CG52" s="100">
        <v>4312.8584977536566</v>
      </c>
      <c r="CH52" s="100">
        <v>6</v>
      </c>
      <c r="CI52" s="100">
        <v>3240</v>
      </c>
      <c r="CJ52" s="100">
        <v>6.3156307607850923</v>
      </c>
      <c r="CK52" s="100">
        <v>3410.44061082395</v>
      </c>
      <c r="CL52" s="100">
        <v>5</v>
      </c>
      <c r="CM52" s="100">
        <v>2700</v>
      </c>
      <c r="CN52" s="100">
        <v>5.2568202179664629</v>
      </c>
      <c r="CO52" s="100">
        <v>2838.6829177018899</v>
      </c>
      <c r="CP52" s="100">
        <v>4.3799677022027055</v>
      </c>
      <c r="CQ52" s="100">
        <v>2365.1825591894608</v>
      </c>
      <c r="CR52" s="100">
        <v>7</v>
      </c>
      <c r="CS52" s="100">
        <v>3780</v>
      </c>
      <c r="CT52" s="100">
        <v>7.0005065910931714</v>
      </c>
      <c r="CU52" s="100">
        <v>3780.2735591903124</v>
      </c>
    </row>
    <row r="53" spans="2:99">
      <c r="C53" s="99" t="s">
        <v>219</v>
      </c>
      <c r="D53" s="100">
        <v>6</v>
      </c>
      <c r="E53" s="100">
        <v>2440.8000000000002</v>
      </c>
      <c r="F53" s="100">
        <v>5</v>
      </c>
      <c r="G53" s="100">
        <v>2034</v>
      </c>
      <c r="H53" s="100">
        <v>8</v>
      </c>
      <c r="I53" s="100">
        <v>3254.4</v>
      </c>
      <c r="J53" s="100">
        <v>6</v>
      </c>
      <c r="K53" s="100">
        <v>2440.8000000000002</v>
      </c>
      <c r="L53" s="100">
        <v>7</v>
      </c>
      <c r="M53" s="100">
        <v>2847.6</v>
      </c>
      <c r="N53" s="100">
        <v>7.5286226344763039</v>
      </c>
      <c r="O53" s="100">
        <v>3062.6436877049605</v>
      </c>
      <c r="P53" s="100">
        <v>7.3490410706090081</v>
      </c>
      <c r="Q53" s="100">
        <v>2989.5899075237444</v>
      </c>
      <c r="R53" s="100">
        <v>4</v>
      </c>
      <c r="S53" s="100">
        <v>1627.2</v>
      </c>
      <c r="T53" s="100">
        <v>5.3182487351388774</v>
      </c>
      <c r="U53" s="100">
        <v>2163.4635854544954</v>
      </c>
      <c r="V53" s="100">
        <v>4.3152790604159827</v>
      </c>
      <c r="W53" s="100">
        <v>1755.4555217772217</v>
      </c>
      <c r="X53" s="100">
        <v>7.2871332797274251</v>
      </c>
      <c r="Y53" s="100">
        <v>2964.4058181931168</v>
      </c>
      <c r="Z53" s="100">
        <v>8.3291424394250324</v>
      </c>
      <c r="AA53" s="100">
        <v>3388.2951443581032</v>
      </c>
      <c r="AB53" s="100">
        <v>7.3999983439788544</v>
      </c>
      <c r="AC53" s="100">
        <v>3010.319326330598</v>
      </c>
      <c r="AD53" s="100">
        <v>7</v>
      </c>
      <c r="AE53" s="100">
        <v>2847.6</v>
      </c>
      <c r="AF53" s="100">
        <v>5.3021246252731409</v>
      </c>
      <c r="AG53" s="100">
        <v>2156.9042975611137</v>
      </c>
      <c r="AH53" s="100">
        <v>7.3957608166767219</v>
      </c>
      <c r="AI53" s="100">
        <v>3008.5955002240908</v>
      </c>
      <c r="AJ53" s="100">
        <v>5.5264298418291817</v>
      </c>
      <c r="AK53" s="100">
        <v>2248.1516596561114</v>
      </c>
      <c r="AL53" s="100">
        <v>4</v>
      </c>
      <c r="AM53" s="100">
        <v>1627.2</v>
      </c>
      <c r="AN53" s="100">
        <v>6.3407742962666545</v>
      </c>
      <c r="AO53" s="100">
        <v>2579.4269837212751</v>
      </c>
      <c r="AP53" s="100">
        <v>5</v>
      </c>
      <c r="AQ53" s="100">
        <v>2034</v>
      </c>
      <c r="AR53" s="100">
        <v>6.5214459878181419</v>
      </c>
      <c r="AS53" s="100">
        <v>2652.9242278444203</v>
      </c>
      <c r="AT53" s="100">
        <v>6</v>
      </c>
      <c r="AU53" s="100">
        <v>2440.8000000000002</v>
      </c>
      <c r="AV53" s="100">
        <v>6.4413599874714444</v>
      </c>
      <c r="AW53" s="100">
        <v>2620.3452429033837</v>
      </c>
      <c r="AX53" s="100">
        <v>5</v>
      </c>
      <c r="AY53" s="100">
        <v>2034</v>
      </c>
      <c r="AZ53" s="100">
        <v>4.3074274281107963</v>
      </c>
      <c r="BA53" s="100">
        <v>1752.261477755472</v>
      </c>
      <c r="BB53" s="100">
        <v>5.2622756936110155</v>
      </c>
      <c r="BC53" s="100">
        <v>2140.6937521609611</v>
      </c>
      <c r="BD53" s="100">
        <v>6.3345098853839694</v>
      </c>
      <c r="BE53" s="100">
        <v>2576.8786213741987</v>
      </c>
      <c r="BF53" s="100">
        <v>7.3195659534837496</v>
      </c>
      <c r="BG53" s="100">
        <v>2977.5994298771893</v>
      </c>
      <c r="BH53" s="100">
        <v>8.9433750493255548</v>
      </c>
      <c r="BI53" s="100">
        <v>3638.1649700656358</v>
      </c>
      <c r="BJ53" s="100">
        <v>7</v>
      </c>
      <c r="BK53" s="100">
        <v>2847.6</v>
      </c>
      <c r="BL53" s="100">
        <v>6.0460096613330885</v>
      </c>
      <c r="BM53" s="100">
        <v>2459.5167302303003</v>
      </c>
      <c r="BN53" s="100">
        <v>5</v>
      </c>
      <c r="BO53" s="100">
        <v>2034</v>
      </c>
      <c r="BP53" s="100">
        <v>6.1393992042063097</v>
      </c>
      <c r="BQ53" s="100">
        <v>2497.5075962711267</v>
      </c>
      <c r="BR53" s="100">
        <v>7</v>
      </c>
      <c r="BS53" s="100">
        <v>2847.6</v>
      </c>
      <c r="BT53" s="100">
        <v>6.7584827321474608</v>
      </c>
      <c r="BU53" s="100">
        <v>2749.3507754375869</v>
      </c>
      <c r="BV53" s="100">
        <v>6</v>
      </c>
      <c r="BW53" s="100">
        <v>2440.8000000000002</v>
      </c>
      <c r="BX53" s="100">
        <v>5.7266580222355721</v>
      </c>
      <c r="BY53" s="100">
        <v>2329.6044834454306</v>
      </c>
      <c r="BZ53" s="100">
        <v>6</v>
      </c>
      <c r="CA53" s="100">
        <v>2440.8000000000002</v>
      </c>
      <c r="CB53" s="100">
        <v>6.7859286032801318</v>
      </c>
      <c r="CC53" s="100">
        <v>2760.5157558143578</v>
      </c>
      <c r="CD53" s="100">
        <v>6</v>
      </c>
      <c r="CE53" s="100">
        <v>2440.8000000000002</v>
      </c>
      <c r="CF53" s="100">
        <v>6.9734403918497829</v>
      </c>
      <c r="CG53" s="100">
        <v>2836.7955514044916</v>
      </c>
      <c r="CH53" s="100">
        <v>5</v>
      </c>
      <c r="CI53" s="100">
        <v>2034</v>
      </c>
      <c r="CJ53" s="100">
        <v>6.5609402165098523</v>
      </c>
      <c r="CK53" s="100">
        <v>2668.9904800762079</v>
      </c>
      <c r="CL53" s="100">
        <v>5</v>
      </c>
      <c r="CM53" s="100">
        <v>2034</v>
      </c>
      <c r="CN53" s="100">
        <v>5.2568202179664629</v>
      </c>
      <c r="CO53" s="100">
        <v>2138.4744646687573</v>
      </c>
      <c r="CP53" s="100">
        <v>4.4091959869875295</v>
      </c>
      <c r="CQ53" s="100">
        <v>1793.6609275065271</v>
      </c>
      <c r="CR53" s="100">
        <v>7</v>
      </c>
      <c r="CS53" s="100">
        <v>2847.6</v>
      </c>
      <c r="CT53" s="100">
        <v>6.0124124216608834</v>
      </c>
      <c r="CU53" s="100">
        <v>2445.8493731316476</v>
      </c>
    </row>
    <row r="54" spans="2:99">
      <c r="C54" s="99" t="s">
        <v>220</v>
      </c>
      <c r="D54" s="100">
        <v>6</v>
      </c>
      <c r="E54" s="100">
        <v>2008.8000000000002</v>
      </c>
      <c r="F54" s="100">
        <v>5</v>
      </c>
      <c r="G54" s="100">
        <v>1674</v>
      </c>
      <c r="H54" s="100">
        <v>7</v>
      </c>
      <c r="I54" s="100">
        <v>2343.6</v>
      </c>
      <c r="J54" s="100">
        <v>6</v>
      </c>
      <c r="K54" s="100">
        <v>2008.8000000000002</v>
      </c>
      <c r="L54" s="100">
        <v>8</v>
      </c>
      <c r="M54" s="100">
        <v>2678.4</v>
      </c>
      <c r="N54" s="100">
        <v>7.5286226344763039</v>
      </c>
      <c r="O54" s="100">
        <v>2520.5828580226666</v>
      </c>
      <c r="P54" s="100">
        <v>7.3839451776699097</v>
      </c>
      <c r="Q54" s="100">
        <v>2472.144845483886</v>
      </c>
      <c r="R54" s="100">
        <v>5</v>
      </c>
      <c r="S54" s="100">
        <v>1674</v>
      </c>
      <c r="T54" s="100">
        <v>5.3500736086527656</v>
      </c>
      <c r="U54" s="100">
        <v>1791.204644176946</v>
      </c>
      <c r="V54" s="100">
        <v>4.2802480537030956</v>
      </c>
      <c r="W54" s="100">
        <v>1433.0270483797965</v>
      </c>
      <c r="X54" s="100">
        <v>6.2297066237819401</v>
      </c>
      <c r="Y54" s="100">
        <v>2085.7057776421934</v>
      </c>
      <c r="Z54" s="100">
        <v>8.3565709760437841</v>
      </c>
      <c r="AA54" s="100">
        <v>2797.7799627794589</v>
      </c>
      <c r="AB54" s="100">
        <v>7.349998550981498</v>
      </c>
      <c r="AC54" s="100">
        <v>2460.7795148686055</v>
      </c>
      <c r="AD54" s="100">
        <v>7</v>
      </c>
      <c r="AE54" s="100">
        <v>2343.6</v>
      </c>
      <c r="AF54" s="100">
        <v>5.271912162745827</v>
      </c>
      <c r="AG54" s="100">
        <v>1765.0361920873029</v>
      </c>
      <c r="AH54" s="100">
        <v>7.4262039564210847</v>
      </c>
      <c r="AI54" s="100">
        <v>2486.2930846097793</v>
      </c>
      <c r="AJ54" s="100">
        <v>4.6221443585253965</v>
      </c>
      <c r="AK54" s="100">
        <v>1547.4939312343029</v>
      </c>
      <c r="AL54" s="100">
        <v>4</v>
      </c>
      <c r="AM54" s="100">
        <v>1339.2</v>
      </c>
      <c r="AN54" s="100">
        <v>6.3066968666399887</v>
      </c>
      <c r="AO54" s="100">
        <v>2111.4821109510681</v>
      </c>
      <c r="AP54" s="100">
        <v>4</v>
      </c>
      <c r="AQ54" s="100">
        <v>1339.2</v>
      </c>
      <c r="AR54" s="100">
        <v>6.5214459878181419</v>
      </c>
      <c r="AS54" s="100">
        <v>2183.3801167215138</v>
      </c>
      <c r="AT54" s="100">
        <v>5</v>
      </c>
      <c r="AU54" s="100">
        <v>1674</v>
      </c>
      <c r="AV54" s="100">
        <v>6.3923199888635063</v>
      </c>
      <c r="AW54" s="100">
        <v>2140.148732271502</v>
      </c>
      <c r="AX54" s="100">
        <v>5</v>
      </c>
      <c r="AY54" s="100">
        <v>1674</v>
      </c>
      <c r="AZ54" s="100">
        <v>4.3074274281107963</v>
      </c>
      <c r="BA54" s="100">
        <v>1442.1267029314947</v>
      </c>
      <c r="BB54" s="100">
        <v>4.2622756936110155</v>
      </c>
      <c r="BC54" s="100">
        <v>1427.0099022209681</v>
      </c>
      <c r="BD54" s="100">
        <v>6.304099895803609</v>
      </c>
      <c r="BE54" s="100">
        <v>2110.6126451150485</v>
      </c>
      <c r="BF54" s="100">
        <v>8.3195659534837496</v>
      </c>
      <c r="BG54" s="100">
        <v>2785.3906812263594</v>
      </c>
      <c r="BH54" s="100">
        <v>8.7891733176098477</v>
      </c>
      <c r="BI54" s="100">
        <v>2942.615226735777</v>
      </c>
      <c r="BJ54" s="100">
        <v>7</v>
      </c>
      <c r="BK54" s="100">
        <v>2343.6</v>
      </c>
      <c r="BL54" s="100">
        <v>6.1693734817954544</v>
      </c>
      <c r="BM54" s="100">
        <v>2065.5062417051181</v>
      </c>
      <c r="BN54" s="100">
        <v>5</v>
      </c>
      <c r="BO54" s="100">
        <v>1674</v>
      </c>
      <c r="BP54" s="100">
        <v>6.1334111573185472</v>
      </c>
      <c r="BQ54" s="100">
        <v>2053.4660554702496</v>
      </c>
      <c r="BR54" s="100">
        <v>7</v>
      </c>
      <c r="BS54" s="100">
        <v>2343.6</v>
      </c>
      <c r="BT54" s="100">
        <v>6.6504731146978013</v>
      </c>
      <c r="BU54" s="100">
        <v>2226.5783988008238</v>
      </c>
      <c r="BV54" s="100">
        <v>6</v>
      </c>
      <c r="BW54" s="100">
        <v>2008.8000000000002</v>
      </c>
      <c r="BX54" s="100">
        <v>4.6643832418388458</v>
      </c>
      <c r="BY54" s="100">
        <v>1561.6355093676457</v>
      </c>
      <c r="BZ54" s="100">
        <v>6</v>
      </c>
      <c r="CA54" s="100">
        <v>2008.8000000000002</v>
      </c>
      <c r="CB54" s="100">
        <v>7.6592555769485617</v>
      </c>
      <c r="CC54" s="100">
        <v>2564.3187671623787</v>
      </c>
      <c r="CD54" s="100">
        <v>6</v>
      </c>
      <c r="CE54" s="100">
        <v>2008.8000000000002</v>
      </c>
      <c r="CF54" s="100">
        <v>7.9867749958401042</v>
      </c>
      <c r="CG54" s="100">
        <v>2673.9722686072669</v>
      </c>
      <c r="CH54" s="100">
        <v>5</v>
      </c>
      <c r="CI54" s="100">
        <v>1674</v>
      </c>
      <c r="CJ54" s="100">
        <v>6.4353160392420961</v>
      </c>
      <c r="CK54" s="100">
        <v>2154.5438099382536</v>
      </c>
      <c r="CL54" s="100">
        <v>4</v>
      </c>
      <c r="CM54" s="100">
        <v>1339.2</v>
      </c>
      <c r="CN54" s="100">
        <v>5.2568202179664629</v>
      </c>
      <c r="CO54" s="100">
        <v>1759.9834089751719</v>
      </c>
      <c r="CP54" s="100">
        <v>4.4091959869875295</v>
      </c>
      <c r="CQ54" s="100">
        <v>1476.1988164434249</v>
      </c>
      <c r="CR54" s="100">
        <v>7</v>
      </c>
      <c r="CS54" s="100">
        <v>2343.6</v>
      </c>
      <c r="CT54" s="100">
        <v>6.9452763760577874</v>
      </c>
      <c r="CU54" s="100">
        <v>2325.2785307041472</v>
      </c>
    </row>
    <row r="55" spans="2:99">
      <c r="C55" s="99" t="s">
        <v>221</v>
      </c>
      <c r="D55" s="100">
        <v>5</v>
      </c>
      <c r="E55" s="100">
        <v>3318</v>
      </c>
      <c r="F55" s="100">
        <v>5</v>
      </c>
      <c r="G55" s="100">
        <v>3318</v>
      </c>
      <c r="H55" s="100">
        <v>7</v>
      </c>
      <c r="I55" s="100">
        <v>4645.2</v>
      </c>
      <c r="J55" s="100">
        <v>6</v>
      </c>
      <c r="K55" s="100">
        <v>3981.6000000000004</v>
      </c>
      <c r="L55" s="100">
        <v>7</v>
      </c>
      <c r="M55" s="100">
        <v>4645.2</v>
      </c>
      <c r="N55" s="100">
        <v>7.5663813940817537</v>
      </c>
      <c r="O55" s="100">
        <v>5021.050693112652</v>
      </c>
      <c r="P55" s="100">
        <v>7.3839451776699097</v>
      </c>
      <c r="Q55" s="100">
        <v>4899.9860199017521</v>
      </c>
      <c r="R55" s="100">
        <v>5</v>
      </c>
      <c r="S55" s="100">
        <v>3318</v>
      </c>
      <c r="T55" s="100">
        <v>4.3182487351388774</v>
      </c>
      <c r="U55" s="100">
        <v>2865.5898606381593</v>
      </c>
      <c r="V55" s="100">
        <v>5.2802480537030956</v>
      </c>
      <c r="W55" s="100">
        <v>3503.9726084373742</v>
      </c>
      <c r="X55" s="100">
        <v>6.258419951754683</v>
      </c>
      <c r="Y55" s="100">
        <v>4153.0874799844078</v>
      </c>
      <c r="Z55" s="100">
        <v>7.3565709760437841</v>
      </c>
      <c r="AA55" s="100">
        <v>4881.8204997026551</v>
      </c>
      <c r="AB55" s="100">
        <v>8.2999987579841417</v>
      </c>
      <c r="AC55" s="100">
        <v>5507.8791757982763</v>
      </c>
      <c r="AD55" s="100">
        <v>8</v>
      </c>
      <c r="AE55" s="100">
        <v>5308.8</v>
      </c>
      <c r="AF55" s="100">
        <v>5.3021246252731409</v>
      </c>
      <c r="AG55" s="100">
        <v>3518.4899013312565</v>
      </c>
      <c r="AH55" s="100">
        <v>7.4262039564210847</v>
      </c>
      <c r="AI55" s="100">
        <v>4928.0289454810318</v>
      </c>
      <c r="AJ55" s="100">
        <v>4.5264298418291817</v>
      </c>
      <c r="AK55" s="100">
        <v>3003.7388430378451</v>
      </c>
      <c r="AL55" s="100">
        <v>4</v>
      </c>
      <c r="AM55" s="100">
        <v>2654.4</v>
      </c>
      <c r="AN55" s="100">
        <v>6.3066968666399887</v>
      </c>
      <c r="AO55" s="100">
        <v>4185.124040702297</v>
      </c>
      <c r="AP55" s="100">
        <v>5</v>
      </c>
      <c r="AQ55" s="100">
        <v>3318</v>
      </c>
      <c r="AR55" s="100">
        <v>6.5214459878181419</v>
      </c>
      <c r="AS55" s="100">
        <v>4327.6315575161188</v>
      </c>
      <c r="AT55" s="100">
        <v>5</v>
      </c>
      <c r="AU55" s="100">
        <v>3318</v>
      </c>
      <c r="AV55" s="100">
        <v>6.3923199888635063</v>
      </c>
      <c r="AW55" s="100">
        <v>4241.9435446098232</v>
      </c>
      <c r="AX55" s="100">
        <v>5</v>
      </c>
      <c r="AY55" s="100">
        <v>3318</v>
      </c>
      <c r="AZ55" s="100">
        <v>4.3415860312342183</v>
      </c>
      <c r="BA55" s="100">
        <v>2881.0764903270274</v>
      </c>
      <c r="BB55" s="100">
        <v>5.2622756936110155</v>
      </c>
      <c r="BC55" s="100">
        <v>3492.04615028027</v>
      </c>
      <c r="BD55" s="100">
        <v>6.3345098853839694</v>
      </c>
      <c r="BE55" s="100">
        <v>4203.5807599408026</v>
      </c>
      <c r="BF55" s="100">
        <v>7.3728269457310409</v>
      </c>
      <c r="BG55" s="100">
        <v>4892.6079611871191</v>
      </c>
      <c r="BH55" s="100">
        <v>8.9505253776899458</v>
      </c>
      <c r="BI55" s="100">
        <v>5939.5686406350478</v>
      </c>
      <c r="BJ55" s="100">
        <v>6</v>
      </c>
      <c r="BK55" s="100">
        <v>3981.6000000000004</v>
      </c>
      <c r="BL55" s="100">
        <v>6.1693734817954544</v>
      </c>
      <c r="BM55" s="100">
        <v>4093.9962425194635</v>
      </c>
      <c r="BN55" s="100">
        <v>5</v>
      </c>
      <c r="BO55" s="100">
        <v>3318</v>
      </c>
      <c r="BP55" s="100">
        <v>6.1393992042063097</v>
      </c>
      <c r="BQ55" s="100">
        <v>4074.1053119113071</v>
      </c>
      <c r="BR55" s="100">
        <v>6</v>
      </c>
      <c r="BS55" s="100">
        <v>3981.6000000000004</v>
      </c>
      <c r="BT55" s="100">
        <v>5.7181166099629595</v>
      </c>
      <c r="BU55" s="100">
        <v>3794.54218237142</v>
      </c>
      <c r="BV55" s="100">
        <v>7</v>
      </c>
      <c r="BW55" s="100">
        <v>4645.2</v>
      </c>
      <c r="BX55" s="100">
        <v>4.6698423858204681</v>
      </c>
      <c r="BY55" s="100">
        <v>3098.9074072304629</v>
      </c>
      <c r="BZ55" s="100">
        <v>7</v>
      </c>
      <c r="CA55" s="100">
        <v>4645.2</v>
      </c>
      <c r="CB55" s="100">
        <v>7.8179552341483598</v>
      </c>
      <c r="CC55" s="100">
        <v>5187.9950933808514</v>
      </c>
      <c r="CD55" s="100">
        <v>6</v>
      </c>
      <c r="CE55" s="100">
        <v>3981.6000000000004</v>
      </c>
      <c r="CF55" s="100">
        <v>7.9801076938449436</v>
      </c>
      <c r="CG55" s="100">
        <v>5295.5994656355051</v>
      </c>
      <c r="CH55" s="100">
        <v>6</v>
      </c>
      <c r="CI55" s="100">
        <v>3981.6000000000004</v>
      </c>
      <c r="CJ55" s="100">
        <v>6.5609402165098523</v>
      </c>
      <c r="CK55" s="100">
        <v>4353.8399276759383</v>
      </c>
      <c r="CL55" s="100">
        <v>4</v>
      </c>
      <c r="CM55" s="100">
        <v>2654.4</v>
      </c>
      <c r="CN55" s="100">
        <v>5.2282846381924113</v>
      </c>
      <c r="CO55" s="100">
        <v>3469.4896859044843</v>
      </c>
      <c r="CP55" s="100">
        <v>4.3507394174178824</v>
      </c>
      <c r="CQ55" s="100">
        <v>2887.150677398507</v>
      </c>
      <c r="CR55" s="100">
        <v>7</v>
      </c>
      <c r="CS55" s="100">
        <v>4645.2</v>
      </c>
      <c r="CT55" s="100">
        <v>7.1468190479429152</v>
      </c>
      <c r="CU55" s="100">
        <v>4742.6291202149187</v>
      </c>
    </row>
    <row r="56" spans="2:99">
      <c r="C56" s="99" t="s">
        <v>222</v>
      </c>
      <c r="D56" s="100">
        <v>5.443449647665549</v>
      </c>
      <c r="E56" s="100">
        <v>6264.321854533513</v>
      </c>
      <c r="F56" s="100">
        <v>5</v>
      </c>
      <c r="G56" s="100">
        <v>5754</v>
      </c>
      <c r="H56" s="100">
        <v>7</v>
      </c>
      <c r="I56" s="100">
        <v>8055.5999999999995</v>
      </c>
      <c r="J56" s="100">
        <v>5</v>
      </c>
      <c r="K56" s="100">
        <v>5754</v>
      </c>
      <c r="L56" s="100">
        <v>8</v>
      </c>
      <c r="M56" s="100">
        <v>9206.4</v>
      </c>
      <c r="N56" s="100">
        <v>7</v>
      </c>
      <c r="O56" s="100">
        <v>8055.5999999999995</v>
      </c>
      <c r="P56" s="100">
        <v>8</v>
      </c>
      <c r="Q56" s="100">
        <v>9206.4</v>
      </c>
      <c r="R56" s="100">
        <v>4</v>
      </c>
      <c r="S56" s="100">
        <v>4603.2</v>
      </c>
      <c r="T56" s="100">
        <v>4</v>
      </c>
      <c r="U56" s="100">
        <v>4603.2</v>
      </c>
      <c r="V56" s="100">
        <v>4</v>
      </c>
      <c r="W56" s="100">
        <v>4603.2</v>
      </c>
      <c r="X56" s="100">
        <v>6</v>
      </c>
      <c r="Y56" s="100">
        <v>6904.7999999999993</v>
      </c>
      <c r="Z56" s="100">
        <v>6</v>
      </c>
      <c r="AA56" s="100">
        <v>6904.7999999999993</v>
      </c>
      <c r="AB56" s="100">
        <v>8</v>
      </c>
      <c r="AC56" s="100">
        <v>9206.4</v>
      </c>
      <c r="AD56" s="100">
        <v>7</v>
      </c>
      <c r="AE56" s="100">
        <v>8055.5999999999995</v>
      </c>
      <c r="AF56" s="100">
        <v>5</v>
      </c>
      <c r="AG56" s="100">
        <v>5754</v>
      </c>
      <c r="AH56" s="100">
        <v>7</v>
      </c>
      <c r="AI56" s="100">
        <v>8055.5999999999995</v>
      </c>
      <c r="AJ56" s="100">
        <v>4</v>
      </c>
      <c r="AK56" s="100">
        <v>4603.2</v>
      </c>
      <c r="AL56" s="100">
        <v>4</v>
      </c>
      <c r="AM56" s="100">
        <v>4603.2</v>
      </c>
      <c r="AN56" s="100">
        <v>6</v>
      </c>
      <c r="AO56" s="100">
        <v>6904.7999999999993</v>
      </c>
      <c r="AP56" s="100">
        <v>4</v>
      </c>
      <c r="AQ56" s="100">
        <v>4603.2</v>
      </c>
      <c r="AR56" s="100">
        <v>5</v>
      </c>
      <c r="AS56" s="100">
        <v>5754</v>
      </c>
      <c r="AT56" s="100">
        <v>5</v>
      </c>
      <c r="AU56" s="100">
        <v>5754</v>
      </c>
      <c r="AV56" s="100">
        <v>5</v>
      </c>
      <c r="AW56" s="100">
        <v>5754</v>
      </c>
      <c r="AX56" s="100">
        <v>5</v>
      </c>
      <c r="AY56" s="100">
        <v>5754</v>
      </c>
      <c r="AZ56" s="100">
        <v>4</v>
      </c>
      <c r="BA56" s="100">
        <v>4603.2</v>
      </c>
      <c r="BB56" s="100">
        <v>4</v>
      </c>
      <c r="BC56" s="100">
        <v>4603.2</v>
      </c>
      <c r="BD56" s="100">
        <v>6</v>
      </c>
      <c r="BE56" s="100">
        <v>6904.7999999999993</v>
      </c>
      <c r="BF56" s="100">
        <v>7</v>
      </c>
      <c r="BG56" s="100">
        <v>8055.5999999999995</v>
      </c>
      <c r="BH56" s="100">
        <v>7</v>
      </c>
      <c r="BI56" s="100">
        <v>8055.5999999999995</v>
      </c>
      <c r="BJ56" s="100">
        <v>7</v>
      </c>
      <c r="BK56" s="100">
        <v>8055.5999999999995</v>
      </c>
      <c r="BL56" s="100">
        <v>4</v>
      </c>
      <c r="BM56" s="100">
        <v>4603.2</v>
      </c>
      <c r="BN56" s="100">
        <v>5</v>
      </c>
      <c r="BO56" s="100">
        <v>5754</v>
      </c>
      <c r="BP56" s="100">
        <v>5</v>
      </c>
      <c r="BQ56" s="100">
        <v>5754</v>
      </c>
      <c r="BR56" s="100">
        <v>7</v>
      </c>
      <c r="BS56" s="100">
        <v>8055.5999999999995</v>
      </c>
      <c r="BT56" s="100">
        <v>5</v>
      </c>
      <c r="BU56" s="100">
        <v>5754</v>
      </c>
      <c r="BV56" s="100">
        <v>6</v>
      </c>
      <c r="BW56" s="100">
        <v>6904.7999999999993</v>
      </c>
      <c r="BX56" s="100">
        <v>5</v>
      </c>
      <c r="BY56" s="100">
        <v>5754</v>
      </c>
      <c r="BZ56" s="100">
        <v>6</v>
      </c>
      <c r="CA56" s="100">
        <v>6904.7999999999993</v>
      </c>
      <c r="CB56" s="100">
        <v>7</v>
      </c>
      <c r="CC56" s="100">
        <v>8055.5999999999995</v>
      </c>
      <c r="CD56" s="100">
        <v>6</v>
      </c>
      <c r="CE56" s="100">
        <v>6904.7999999999993</v>
      </c>
      <c r="CF56" s="100">
        <v>7</v>
      </c>
      <c r="CG56" s="100">
        <v>8055.5999999999995</v>
      </c>
      <c r="CH56" s="100">
        <v>5</v>
      </c>
      <c r="CI56" s="100">
        <v>5754</v>
      </c>
      <c r="CJ56" s="100">
        <v>5</v>
      </c>
      <c r="CK56" s="100">
        <v>5754</v>
      </c>
      <c r="CL56" s="100">
        <v>5</v>
      </c>
      <c r="CM56" s="100">
        <v>5754</v>
      </c>
      <c r="CN56" s="100">
        <v>4</v>
      </c>
      <c r="CO56" s="100">
        <v>4603.2</v>
      </c>
      <c r="CP56" s="100">
        <v>4</v>
      </c>
      <c r="CQ56" s="100">
        <v>4603.2</v>
      </c>
      <c r="CR56" s="100">
        <v>6</v>
      </c>
      <c r="CS56" s="100">
        <v>6904.7999999999993</v>
      </c>
      <c r="CT56" s="100">
        <v>6</v>
      </c>
      <c r="CU56" s="100">
        <v>6904.7999999999993</v>
      </c>
    </row>
    <row r="57" spans="2:99">
      <c r="C57" s="99" t="s">
        <v>223</v>
      </c>
      <c r="D57" s="100">
        <v>6</v>
      </c>
      <c r="E57" s="100">
        <v>8467.2000000000007</v>
      </c>
      <c r="F57" s="100">
        <v>5</v>
      </c>
      <c r="G57" s="100">
        <v>7056</v>
      </c>
      <c r="H57" s="100">
        <v>8</v>
      </c>
      <c r="I57" s="100">
        <v>11289.6</v>
      </c>
      <c r="J57" s="100">
        <v>6</v>
      </c>
      <c r="K57" s="100">
        <v>8467.2000000000007</v>
      </c>
      <c r="L57" s="100">
        <v>6</v>
      </c>
      <c r="M57" s="100">
        <v>8467.2000000000007</v>
      </c>
      <c r="N57" s="100">
        <v>6.5286226344763039</v>
      </c>
      <c r="O57" s="100">
        <v>9213.1922617729597</v>
      </c>
      <c r="P57" s="100">
        <v>6.3839451776699097</v>
      </c>
      <c r="Q57" s="100">
        <v>9009.0234347277765</v>
      </c>
      <c r="R57" s="100">
        <v>4</v>
      </c>
      <c r="S57" s="100">
        <v>5644.8</v>
      </c>
      <c r="T57" s="100">
        <v>4.3182487351388774</v>
      </c>
      <c r="U57" s="100">
        <v>6093.9126150279844</v>
      </c>
      <c r="V57" s="100">
        <v>4.2802480537030956</v>
      </c>
      <c r="W57" s="100">
        <v>6040.2860533858084</v>
      </c>
      <c r="X57" s="100">
        <v>6.2297066237819401</v>
      </c>
      <c r="Y57" s="100">
        <v>8791.3619874810738</v>
      </c>
      <c r="Z57" s="100">
        <v>7.3565709760437841</v>
      </c>
      <c r="AA57" s="100">
        <v>10381.592961392989</v>
      </c>
      <c r="AB57" s="100">
        <v>6.2999987579841408</v>
      </c>
      <c r="AC57" s="100">
        <v>8890.5582472672195</v>
      </c>
      <c r="AD57" s="100">
        <v>7</v>
      </c>
      <c r="AE57" s="100">
        <v>9878.4</v>
      </c>
      <c r="AF57" s="100">
        <v>5.271912162745827</v>
      </c>
      <c r="AG57" s="100">
        <v>7439.7224440669115</v>
      </c>
      <c r="AH57" s="100">
        <v>7.3653176769323583</v>
      </c>
      <c r="AI57" s="100">
        <v>10393.936305686944</v>
      </c>
      <c r="AJ57" s="100">
        <v>4.5742871001772896</v>
      </c>
      <c r="AK57" s="100">
        <v>6455.2339557701916</v>
      </c>
      <c r="AL57" s="100">
        <v>4</v>
      </c>
      <c r="AM57" s="100">
        <v>5644.8</v>
      </c>
      <c r="AN57" s="100">
        <v>5.3066968666399887</v>
      </c>
      <c r="AO57" s="100">
        <v>7488.8106182023521</v>
      </c>
      <c r="AP57" s="100">
        <v>4</v>
      </c>
      <c r="AQ57" s="100">
        <v>5644.8</v>
      </c>
      <c r="AR57" s="100">
        <v>6.5214459878181419</v>
      </c>
      <c r="AS57" s="100">
        <v>9203.0645780089617</v>
      </c>
      <c r="AT57" s="100">
        <v>5</v>
      </c>
      <c r="AU57" s="100">
        <v>7056</v>
      </c>
      <c r="AV57" s="100">
        <v>5.3923199888635063</v>
      </c>
      <c r="AW57" s="100">
        <v>7609.6419682841806</v>
      </c>
      <c r="AX57" s="100">
        <v>5</v>
      </c>
      <c r="AY57" s="100">
        <v>7056</v>
      </c>
      <c r="AZ57" s="100">
        <v>4.2732688249873751</v>
      </c>
      <c r="BA57" s="100">
        <v>6030.436965822184</v>
      </c>
      <c r="BB57" s="100">
        <v>4.2294912319096385</v>
      </c>
      <c r="BC57" s="100">
        <v>5968.6580264708819</v>
      </c>
      <c r="BD57" s="100">
        <v>6.304099895803609</v>
      </c>
      <c r="BE57" s="100">
        <v>8896.3457729580532</v>
      </c>
      <c r="BF57" s="100">
        <v>7.3461964496073957</v>
      </c>
      <c r="BG57" s="100">
        <v>10366.952429685956</v>
      </c>
      <c r="BH57" s="100">
        <v>7.6349715858941423</v>
      </c>
      <c r="BI57" s="100">
        <v>10774.471902013815</v>
      </c>
      <c r="BJ57" s="100">
        <v>7</v>
      </c>
      <c r="BK57" s="100">
        <v>9878.4</v>
      </c>
      <c r="BL57" s="100">
        <v>6.0460096613330885</v>
      </c>
      <c r="BM57" s="100">
        <v>8532.1288340732553</v>
      </c>
      <c r="BN57" s="100">
        <v>5</v>
      </c>
      <c r="BO57" s="100">
        <v>7056</v>
      </c>
      <c r="BP57" s="100">
        <v>5.1274231104307848</v>
      </c>
      <c r="BQ57" s="100">
        <v>7235.8194934399235</v>
      </c>
      <c r="BR57" s="100">
        <v>6</v>
      </c>
      <c r="BS57" s="100">
        <v>8467.2000000000007</v>
      </c>
      <c r="BT57" s="100">
        <v>5.7468223718567382</v>
      </c>
      <c r="BU57" s="100">
        <v>8109.9157311642293</v>
      </c>
      <c r="BV57" s="100">
        <v>7</v>
      </c>
      <c r="BW57" s="100">
        <v>9878.4</v>
      </c>
      <c r="BX57" s="100">
        <v>5.6009679847753819</v>
      </c>
      <c r="BY57" s="100">
        <v>7904.086020115019</v>
      </c>
      <c r="BZ57" s="100">
        <v>6</v>
      </c>
      <c r="CA57" s="100">
        <v>8467.2000000000007</v>
      </c>
      <c r="CB57" s="100">
        <v>5.7780736720914776</v>
      </c>
      <c r="CC57" s="100">
        <v>8154.0175660554933</v>
      </c>
      <c r="CD57" s="100">
        <v>5</v>
      </c>
      <c r="CE57" s="100">
        <v>7056</v>
      </c>
      <c r="CF57" s="100">
        <v>6.9801076938449436</v>
      </c>
      <c r="CG57" s="100">
        <v>9850.327977553985</v>
      </c>
      <c r="CH57" s="100">
        <v>5</v>
      </c>
      <c r="CI57" s="100">
        <v>7056</v>
      </c>
      <c r="CJ57" s="100">
        <v>6.3096918619743398</v>
      </c>
      <c r="CK57" s="100">
        <v>8904.2371556181879</v>
      </c>
      <c r="CL57" s="100">
        <v>4</v>
      </c>
      <c r="CM57" s="100">
        <v>5644.8</v>
      </c>
      <c r="CN57" s="100">
        <v>4.2282846381924113</v>
      </c>
      <c r="CO57" s="100">
        <v>5966.9552814171311</v>
      </c>
      <c r="CP57" s="100">
        <v>4.3215111326330593</v>
      </c>
      <c r="CQ57" s="100">
        <v>6098.5165103717736</v>
      </c>
      <c r="CR57" s="100">
        <v>7</v>
      </c>
      <c r="CS57" s="100">
        <v>9878.4</v>
      </c>
      <c r="CT57" s="100">
        <v>7.1408388775643479</v>
      </c>
      <c r="CU57" s="100">
        <v>10077.151824018809</v>
      </c>
    </row>
    <row r="58" spans="2:99">
      <c r="C58" s="99" t="s">
        <v>224</v>
      </c>
      <c r="D58" s="100">
        <v>5.443449647665549</v>
      </c>
      <c r="E58" s="100">
        <v>6408.0289252318844</v>
      </c>
      <c r="F58" s="100">
        <v>5</v>
      </c>
      <c r="G58" s="100">
        <v>5886</v>
      </c>
      <c r="H58" s="100">
        <v>8</v>
      </c>
      <c r="I58" s="100">
        <v>9417.6</v>
      </c>
      <c r="J58" s="100">
        <v>6</v>
      </c>
      <c r="K58" s="100">
        <v>7063.2000000000007</v>
      </c>
      <c r="L58" s="100">
        <v>7</v>
      </c>
      <c r="M58" s="100">
        <v>8240.4</v>
      </c>
      <c r="N58" s="100">
        <v>7</v>
      </c>
      <c r="O58" s="100">
        <v>8240.4</v>
      </c>
      <c r="P58" s="100">
        <v>8</v>
      </c>
      <c r="Q58" s="100">
        <v>9417.6</v>
      </c>
      <c r="R58" s="100">
        <v>4</v>
      </c>
      <c r="S58" s="100">
        <v>4708.8</v>
      </c>
      <c r="T58" s="100">
        <v>4</v>
      </c>
      <c r="U58" s="100">
        <v>4708.8</v>
      </c>
      <c r="V58" s="100">
        <v>4</v>
      </c>
      <c r="W58" s="100">
        <v>4708.8</v>
      </c>
      <c r="X58" s="100">
        <v>6</v>
      </c>
      <c r="Y58" s="100">
        <v>7063.2000000000007</v>
      </c>
      <c r="Z58" s="100">
        <v>6</v>
      </c>
      <c r="AA58" s="100">
        <v>7063.2000000000007</v>
      </c>
      <c r="AB58" s="100">
        <v>7</v>
      </c>
      <c r="AC58" s="100">
        <v>8240.4</v>
      </c>
      <c r="AD58" s="100">
        <v>7</v>
      </c>
      <c r="AE58" s="100">
        <v>8240.4</v>
      </c>
      <c r="AF58" s="100">
        <v>5</v>
      </c>
      <c r="AG58" s="100">
        <v>5886</v>
      </c>
      <c r="AH58" s="100">
        <v>7</v>
      </c>
      <c r="AI58" s="100">
        <v>8240.4</v>
      </c>
      <c r="AJ58" s="100">
        <v>5</v>
      </c>
      <c r="AK58" s="100">
        <v>5886</v>
      </c>
      <c r="AL58" s="100">
        <v>3</v>
      </c>
      <c r="AM58" s="100">
        <v>3531.6000000000004</v>
      </c>
      <c r="AN58" s="100">
        <v>6</v>
      </c>
      <c r="AO58" s="100">
        <v>7063.2000000000007</v>
      </c>
      <c r="AP58" s="100">
        <v>4</v>
      </c>
      <c r="AQ58" s="100">
        <v>4708.8</v>
      </c>
      <c r="AR58" s="100">
        <v>6</v>
      </c>
      <c r="AS58" s="100">
        <v>7063.2000000000007</v>
      </c>
      <c r="AT58" s="100">
        <v>5</v>
      </c>
      <c r="AU58" s="100">
        <v>5886</v>
      </c>
      <c r="AV58" s="100">
        <v>6</v>
      </c>
      <c r="AW58" s="100">
        <v>7063.2000000000007</v>
      </c>
      <c r="AX58" s="100">
        <v>5</v>
      </c>
      <c r="AY58" s="100">
        <v>5886</v>
      </c>
      <c r="AZ58" s="100">
        <v>4</v>
      </c>
      <c r="BA58" s="100">
        <v>4708.8</v>
      </c>
      <c r="BB58" s="100">
        <v>5</v>
      </c>
      <c r="BC58" s="100">
        <v>5886</v>
      </c>
      <c r="BD58" s="100">
        <v>5</v>
      </c>
      <c r="BE58" s="100">
        <v>5886</v>
      </c>
      <c r="BF58" s="100">
        <v>7</v>
      </c>
      <c r="BG58" s="100">
        <v>8240.4</v>
      </c>
      <c r="BH58" s="100">
        <v>6</v>
      </c>
      <c r="BI58" s="100">
        <v>7063.2000000000007</v>
      </c>
      <c r="BJ58" s="100">
        <v>7</v>
      </c>
      <c r="BK58" s="100">
        <v>8240.4</v>
      </c>
      <c r="BL58" s="100">
        <v>5</v>
      </c>
      <c r="BM58" s="100">
        <v>5886</v>
      </c>
      <c r="BN58" s="100">
        <v>5</v>
      </c>
      <c r="BO58" s="100">
        <v>5886</v>
      </c>
      <c r="BP58" s="100">
        <v>5</v>
      </c>
      <c r="BQ58" s="100">
        <v>5886</v>
      </c>
      <c r="BR58" s="100">
        <v>7</v>
      </c>
      <c r="BS58" s="100">
        <v>8240.4</v>
      </c>
      <c r="BT58" s="100">
        <v>5</v>
      </c>
      <c r="BU58" s="100">
        <v>5886</v>
      </c>
      <c r="BV58" s="100">
        <v>6</v>
      </c>
      <c r="BW58" s="100">
        <v>7063.2000000000007</v>
      </c>
      <c r="BX58" s="100">
        <v>5</v>
      </c>
      <c r="BY58" s="100">
        <v>5886</v>
      </c>
      <c r="BZ58" s="100">
        <v>6</v>
      </c>
      <c r="CA58" s="100">
        <v>7063.2000000000007</v>
      </c>
      <c r="CB58" s="100">
        <v>7</v>
      </c>
      <c r="CC58" s="100">
        <v>8240.4</v>
      </c>
      <c r="CD58" s="100">
        <v>6</v>
      </c>
      <c r="CE58" s="100">
        <v>7063.2000000000007</v>
      </c>
      <c r="CF58" s="100">
        <v>6</v>
      </c>
      <c r="CG58" s="100">
        <v>7063.2000000000007</v>
      </c>
      <c r="CH58" s="100">
        <v>5</v>
      </c>
      <c r="CI58" s="100">
        <v>5886</v>
      </c>
      <c r="CJ58" s="100">
        <v>5</v>
      </c>
      <c r="CK58" s="100">
        <v>5886</v>
      </c>
      <c r="CL58" s="100">
        <v>5</v>
      </c>
      <c r="CM58" s="100">
        <v>5886</v>
      </c>
      <c r="CN58" s="100">
        <v>5</v>
      </c>
      <c r="CO58" s="100">
        <v>5886</v>
      </c>
      <c r="CP58" s="100">
        <v>4</v>
      </c>
      <c r="CQ58" s="100">
        <v>4708.8</v>
      </c>
      <c r="CR58" s="100">
        <v>6</v>
      </c>
      <c r="CS58" s="100">
        <v>7063.2000000000007</v>
      </c>
      <c r="CT58" s="100">
        <v>5</v>
      </c>
      <c r="CU58" s="100">
        <v>5886</v>
      </c>
    </row>
    <row r="59" spans="2:99">
      <c r="C59" s="99" t="s">
        <v>225</v>
      </c>
      <c r="D59" s="100">
        <v>5</v>
      </c>
      <c r="E59" s="100">
        <v>1517.9999999999998</v>
      </c>
      <c r="F59" s="100">
        <v>5</v>
      </c>
      <c r="G59" s="100">
        <v>1517.9999999999998</v>
      </c>
      <c r="H59" s="100">
        <v>8</v>
      </c>
      <c r="I59" s="100">
        <v>2428.7999999999997</v>
      </c>
      <c r="J59" s="100">
        <v>6</v>
      </c>
      <c r="K59" s="100">
        <v>1821.6</v>
      </c>
      <c r="L59" s="100">
        <v>7</v>
      </c>
      <c r="M59" s="100">
        <v>2125.1999999999998</v>
      </c>
      <c r="N59" s="100">
        <v>8.528622634476303</v>
      </c>
      <c r="O59" s="100">
        <v>2589.2898318270054</v>
      </c>
      <c r="P59" s="100">
        <v>7.3490410706090081</v>
      </c>
      <c r="Q59" s="100">
        <v>2231.1688690368946</v>
      </c>
      <c r="R59" s="100">
        <v>5</v>
      </c>
      <c r="S59" s="100">
        <v>1517.9999999999998</v>
      </c>
      <c r="T59" s="100">
        <v>4.3182487351388774</v>
      </c>
      <c r="U59" s="100">
        <v>1311.020315988163</v>
      </c>
      <c r="V59" s="100">
        <v>4.2802480537030956</v>
      </c>
      <c r="W59" s="100">
        <v>1299.4833091042597</v>
      </c>
      <c r="X59" s="100">
        <v>7.258419951754683</v>
      </c>
      <c r="Y59" s="100">
        <v>2203.6562973527216</v>
      </c>
      <c r="Z59" s="100">
        <v>8.3291424394250324</v>
      </c>
      <c r="AA59" s="100">
        <v>2528.7276446094397</v>
      </c>
      <c r="AB59" s="100">
        <v>8.3999983439788544</v>
      </c>
      <c r="AC59" s="100">
        <v>2550.2394972319798</v>
      </c>
      <c r="AD59" s="100">
        <v>7</v>
      </c>
      <c r="AE59" s="100">
        <v>2125.1999999999998</v>
      </c>
      <c r="AF59" s="100">
        <v>5.3323370878004548</v>
      </c>
      <c r="AG59" s="100">
        <v>1618.8975398562179</v>
      </c>
      <c r="AH59" s="100">
        <v>7.4262039564210847</v>
      </c>
      <c r="AI59" s="100">
        <v>2254.5955211694409</v>
      </c>
      <c r="AJ59" s="100">
        <v>4.5742871001772896</v>
      </c>
      <c r="AK59" s="100">
        <v>1388.753563613825</v>
      </c>
      <c r="AL59" s="100">
        <v>4</v>
      </c>
      <c r="AM59" s="100">
        <v>1214.3999999999999</v>
      </c>
      <c r="AN59" s="100">
        <v>7.3407742962666545</v>
      </c>
      <c r="AO59" s="100">
        <v>2228.659076346556</v>
      </c>
      <c r="AP59" s="100">
        <v>4</v>
      </c>
      <c r="AQ59" s="100">
        <v>1214.3999999999999</v>
      </c>
      <c r="AR59" s="100">
        <v>6.474041807107402</v>
      </c>
      <c r="AS59" s="100">
        <v>1965.519092637807</v>
      </c>
      <c r="AT59" s="100">
        <v>6</v>
      </c>
      <c r="AU59" s="100">
        <v>1821.6</v>
      </c>
      <c r="AV59" s="100">
        <v>6.4413599874714444</v>
      </c>
      <c r="AW59" s="100">
        <v>1955.5968921963304</v>
      </c>
      <c r="AX59" s="100">
        <v>5</v>
      </c>
      <c r="AY59" s="100">
        <v>1517.9999999999998</v>
      </c>
      <c r="AZ59" s="100">
        <v>5.3074274281107963</v>
      </c>
      <c r="BA59" s="100">
        <v>1611.3349671744375</v>
      </c>
      <c r="BB59" s="100">
        <v>5.2622756936110155</v>
      </c>
      <c r="BC59" s="100">
        <v>1597.6269005803042</v>
      </c>
      <c r="BD59" s="100">
        <v>7.3345098853839694</v>
      </c>
      <c r="BE59" s="100">
        <v>2226.757201202573</v>
      </c>
      <c r="BF59" s="100">
        <v>8.3461964496073957</v>
      </c>
      <c r="BG59" s="100">
        <v>2533.905242100805</v>
      </c>
      <c r="BH59" s="100">
        <v>8.7963236459742387</v>
      </c>
      <c r="BI59" s="100">
        <v>2670.5638589177784</v>
      </c>
      <c r="BJ59" s="100">
        <v>8</v>
      </c>
      <c r="BK59" s="100">
        <v>2428.7999999999997</v>
      </c>
      <c r="BL59" s="100">
        <v>6.0460096613330885</v>
      </c>
      <c r="BM59" s="100">
        <v>1835.5685331807254</v>
      </c>
      <c r="BN59" s="100">
        <v>5</v>
      </c>
      <c r="BO59" s="100">
        <v>1517.9999999999998</v>
      </c>
      <c r="BP59" s="100">
        <v>6.1393992042063097</v>
      </c>
      <c r="BQ59" s="100">
        <v>1863.9215983970355</v>
      </c>
      <c r="BR59" s="100">
        <v>6</v>
      </c>
      <c r="BS59" s="100">
        <v>1821.6</v>
      </c>
      <c r="BT59" s="100">
        <v>4.8144658671218972</v>
      </c>
      <c r="BU59" s="100">
        <v>1461.6718372582079</v>
      </c>
      <c r="BV59" s="100">
        <v>7</v>
      </c>
      <c r="BW59" s="100">
        <v>2125.1999999999998</v>
      </c>
      <c r="BX59" s="100">
        <v>5.7321171662171952</v>
      </c>
      <c r="BY59" s="100">
        <v>1740.2707716635402</v>
      </c>
      <c r="BZ59" s="100">
        <v>6</v>
      </c>
      <c r="CA59" s="100">
        <v>1821.6</v>
      </c>
      <c r="CB59" s="100">
        <v>6.7410859507733916</v>
      </c>
      <c r="CC59" s="100">
        <v>2046.5936946548015</v>
      </c>
      <c r="CD59" s="100">
        <v>6</v>
      </c>
      <c r="CE59" s="100">
        <v>1821.6</v>
      </c>
      <c r="CF59" s="100">
        <v>7.9801076938449436</v>
      </c>
      <c r="CG59" s="100">
        <v>2422.7606958513247</v>
      </c>
      <c r="CH59" s="100">
        <v>5</v>
      </c>
      <c r="CI59" s="100">
        <v>1517.9999999999998</v>
      </c>
      <c r="CJ59" s="100">
        <v>6.5668791153206056</v>
      </c>
      <c r="CK59" s="100">
        <v>1993.7044994113357</v>
      </c>
      <c r="CL59" s="100">
        <v>5</v>
      </c>
      <c r="CM59" s="100">
        <v>1517.9999999999998</v>
      </c>
      <c r="CN59" s="100">
        <v>4.2568202179664629</v>
      </c>
      <c r="CO59" s="100">
        <v>1292.3706181746179</v>
      </c>
      <c r="CP59" s="100">
        <v>5.4091959869875295</v>
      </c>
      <c r="CQ59" s="100">
        <v>1642.2319016494137</v>
      </c>
      <c r="CR59" s="100">
        <v>6</v>
      </c>
      <c r="CS59" s="100">
        <v>1821.6</v>
      </c>
      <c r="CT59" s="100">
        <v>6.9452763760577874</v>
      </c>
      <c r="CU59" s="100">
        <v>2108.5859077711439</v>
      </c>
    </row>
    <row r="60" spans="2:99">
      <c r="C60" s="99" t="s">
        <v>226</v>
      </c>
      <c r="D60" s="100">
        <v>6</v>
      </c>
      <c r="E60" s="100">
        <v>3909.6000000000004</v>
      </c>
      <c r="F60" s="100">
        <v>5</v>
      </c>
      <c r="G60" s="100">
        <v>3258</v>
      </c>
      <c r="H60" s="100">
        <v>8</v>
      </c>
      <c r="I60" s="100">
        <v>5212.8</v>
      </c>
      <c r="J60" s="100">
        <v>6</v>
      </c>
      <c r="K60" s="100">
        <v>3909.6000000000004</v>
      </c>
      <c r="L60" s="100">
        <v>8</v>
      </c>
      <c r="M60" s="100">
        <v>5212.8</v>
      </c>
      <c r="N60" s="100">
        <v>7.5286226344763039</v>
      </c>
      <c r="O60" s="100">
        <v>4905.6505086247598</v>
      </c>
      <c r="P60" s="100">
        <v>8.3839451776699097</v>
      </c>
      <c r="Q60" s="100">
        <v>5462.9786777697136</v>
      </c>
      <c r="R60" s="100">
        <v>5</v>
      </c>
      <c r="S60" s="100">
        <v>3258</v>
      </c>
      <c r="T60" s="100">
        <v>5.3500736086527656</v>
      </c>
      <c r="U60" s="100">
        <v>3486.1079633981421</v>
      </c>
      <c r="V60" s="100">
        <v>5.2452170469902093</v>
      </c>
      <c r="W60" s="100">
        <v>3417.7834278188207</v>
      </c>
      <c r="X60" s="100">
        <v>6.258419951754683</v>
      </c>
      <c r="Y60" s="100">
        <v>4077.9864405633516</v>
      </c>
      <c r="Z60" s="100">
        <v>7.3565709760437841</v>
      </c>
      <c r="AA60" s="100">
        <v>4793.5416479901296</v>
      </c>
      <c r="AB60" s="100">
        <v>8.3999983439788544</v>
      </c>
      <c r="AC60" s="100">
        <v>5473.4389209366218</v>
      </c>
      <c r="AD60" s="100">
        <v>7</v>
      </c>
      <c r="AE60" s="100">
        <v>4561.2</v>
      </c>
      <c r="AF60" s="100">
        <v>5.3021246252731409</v>
      </c>
      <c r="AG60" s="100">
        <v>3454.8644058279788</v>
      </c>
      <c r="AH60" s="100">
        <v>6.4262039564210847</v>
      </c>
      <c r="AI60" s="100">
        <v>4187.3144980039788</v>
      </c>
      <c r="AJ60" s="100">
        <v>5.5742871001772896</v>
      </c>
      <c r="AK60" s="100">
        <v>3632.2054744755219</v>
      </c>
      <c r="AL60" s="100">
        <v>4</v>
      </c>
      <c r="AM60" s="100">
        <v>2606.4</v>
      </c>
      <c r="AN60" s="100">
        <v>6.3066968666399887</v>
      </c>
      <c r="AO60" s="100">
        <v>4109.4436783026167</v>
      </c>
      <c r="AP60" s="100">
        <v>4</v>
      </c>
      <c r="AQ60" s="100">
        <v>2606.4</v>
      </c>
      <c r="AR60" s="100">
        <v>5.5214459878181419</v>
      </c>
      <c r="AS60" s="100">
        <v>3597.7742056623015</v>
      </c>
      <c r="AT60" s="100">
        <v>5</v>
      </c>
      <c r="AU60" s="100">
        <v>3258</v>
      </c>
      <c r="AV60" s="100">
        <v>6.4413599874714444</v>
      </c>
      <c r="AW60" s="100">
        <v>4197.1901678363929</v>
      </c>
      <c r="AX60" s="100">
        <v>4</v>
      </c>
      <c r="AY60" s="100">
        <v>2606.4</v>
      </c>
      <c r="AZ60" s="100">
        <v>4.2732688249873751</v>
      </c>
      <c r="BA60" s="100">
        <v>2784.4619663617736</v>
      </c>
      <c r="BB60" s="100">
        <v>4.2950601553123917</v>
      </c>
      <c r="BC60" s="100">
        <v>2798.6611972015544</v>
      </c>
      <c r="BD60" s="100">
        <v>6.304099895803609</v>
      </c>
      <c r="BE60" s="100">
        <v>4107.7514921056318</v>
      </c>
      <c r="BF60" s="100">
        <v>7.2929354573601035</v>
      </c>
      <c r="BG60" s="100">
        <v>4752.0767440158434</v>
      </c>
      <c r="BH60" s="100">
        <v>8.6349715858941423</v>
      </c>
      <c r="BI60" s="100">
        <v>5626.5474853686237</v>
      </c>
      <c r="BJ60" s="100">
        <v>8</v>
      </c>
      <c r="BK60" s="100">
        <v>5212.8</v>
      </c>
      <c r="BL60" s="100">
        <v>6.0400997515696719</v>
      </c>
      <c r="BM60" s="100">
        <v>3935.7289981227982</v>
      </c>
      <c r="BN60" s="100">
        <v>6</v>
      </c>
      <c r="BO60" s="100">
        <v>3909.6000000000004</v>
      </c>
      <c r="BP60" s="100">
        <v>6.1334111573185472</v>
      </c>
      <c r="BQ60" s="100">
        <v>3996.5307101087656</v>
      </c>
      <c r="BR60" s="100">
        <v>7</v>
      </c>
      <c r="BS60" s="100">
        <v>4561.2</v>
      </c>
      <c r="BT60" s="100">
        <v>4.8144658671218972</v>
      </c>
      <c r="BU60" s="100">
        <v>3137.1059590166283</v>
      </c>
      <c r="BV60" s="100">
        <v>7</v>
      </c>
      <c r="BW60" s="100">
        <v>4561.2</v>
      </c>
      <c r="BX60" s="100">
        <v>4.6698423858204681</v>
      </c>
      <c r="BY60" s="100">
        <v>3042.8692986006172</v>
      </c>
      <c r="BZ60" s="100">
        <v>6</v>
      </c>
      <c r="CA60" s="100">
        <v>3909.6000000000004</v>
      </c>
      <c r="CB60" s="100">
        <v>7.8179552341483598</v>
      </c>
      <c r="CC60" s="100">
        <v>5094.1796305710714</v>
      </c>
      <c r="CD60" s="100">
        <v>6</v>
      </c>
      <c r="CE60" s="100">
        <v>3909.6000000000004</v>
      </c>
      <c r="CF60" s="100">
        <v>7.9801076938449436</v>
      </c>
      <c r="CG60" s="100">
        <v>5199.8381733093656</v>
      </c>
      <c r="CH60" s="100">
        <v>5</v>
      </c>
      <c r="CI60" s="100">
        <v>3258</v>
      </c>
      <c r="CJ60" s="100">
        <v>6.5609402165098523</v>
      </c>
      <c r="CK60" s="100">
        <v>4275.1086450778203</v>
      </c>
      <c r="CL60" s="100">
        <v>5</v>
      </c>
      <c r="CM60" s="100">
        <v>3258</v>
      </c>
      <c r="CN60" s="100">
        <v>5.2282846381924113</v>
      </c>
      <c r="CO60" s="100">
        <v>3406.7502702461752</v>
      </c>
      <c r="CP60" s="100">
        <v>5.3799677022027055</v>
      </c>
      <c r="CQ60" s="100">
        <v>3505.5869547552829</v>
      </c>
      <c r="CR60" s="100">
        <v>7</v>
      </c>
      <c r="CS60" s="100">
        <v>4561.2</v>
      </c>
      <c r="CT60" s="100">
        <v>6.0124124216608834</v>
      </c>
      <c r="CU60" s="100">
        <v>3917.687933954232</v>
      </c>
    </row>
    <row r="61" spans="2:99">
      <c r="C61" s="99" t="s">
        <v>227</v>
      </c>
      <c r="D61" s="100">
        <v>5</v>
      </c>
      <c r="E61" s="100">
        <v>4758</v>
      </c>
      <c r="F61" s="100">
        <v>4</v>
      </c>
      <c r="G61" s="100">
        <v>3806.3999999999996</v>
      </c>
      <c r="H61" s="100">
        <v>8</v>
      </c>
      <c r="I61" s="100">
        <v>7612.7999999999993</v>
      </c>
      <c r="J61" s="100">
        <v>6</v>
      </c>
      <c r="K61" s="100">
        <v>5709.5999999999995</v>
      </c>
      <c r="L61" s="100">
        <v>7</v>
      </c>
      <c r="M61" s="100">
        <v>6661.1999999999989</v>
      </c>
      <c r="N61" s="100">
        <v>7.5286226344763039</v>
      </c>
      <c r="O61" s="100">
        <v>7164.2372989676496</v>
      </c>
      <c r="P61" s="100">
        <v>7.3839451776699097</v>
      </c>
      <c r="Q61" s="100">
        <v>7026.5622310706849</v>
      </c>
      <c r="R61" s="100">
        <v>5</v>
      </c>
      <c r="S61" s="100">
        <v>4758</v>
      </c>
      <c r="T61" s="100">
        <v>4.3500736086527656</v>
      </c>
      <c r="U61" s="100">
        <v>4139.5300459939717</v>
      </c>
      <c r="V61" s="100">
        <v>4.2802480537030956</v>
      </c>
      <c r="W61" s="100">
        <v>4073.0840479038652</v>
      </c>
      <c r="X61" s="100">
        <v>6.258419951754683</v>
      </c>
      <c r="Y61" s="100">
        <v>5955.5124260897555</v>
      </c>
      <c r="Z61" s="100">
        <v>7.3565709760437841</v>
      </c>
      <c r="AA61" s="100">
        <v>7000.5129408032644</v>
      </c>
      <c r="AB61" s="100">
        <v>8.349998550981498</v>
      </c>
      <c r="AC61" s="100">
        <v>7945.8586211139927</v>
      </c>
      <c r="AD61" s="100">
        <v>7</v>
      </c>
      <c r="AE61" s="100">
        <v>6661.1999999999989</v>
      </c>
      <c r="AF61" s="100">
        <v>5.271912162745827</v>
      </c>
      <c r="AG61" s="100">
        <v>5016.7516140689286</v>
      </c>
      <c r="AH61" s="100">
        <v>7.3957608166767219</v>
      </c>
      <c r="AI61" s="100">
        <v>7037.8059931495682</v>
      </c>
      <c r="AJ61" s="100">
        <v>5.5742871001772896</v>
      </c>
      <c r="AK61" s="100">
        <v>5304.4916045287082</v>
      </c>
      <c r="AL61" s="100">
        <v>4</v>
      </c>
      <c r="AM61" s="100">
        <v>3806.3999999999996</v>
      </c>
      <c r="AN61" s="100">
        <v>6.3407742962666545</v>
      </c>
      <c r="AO61" s="100">
        <v>6033.8808203273475</v>
      </c>
      <c r="AP61" s="100">
        <v>4</v>
      </c>
      <c r="AQ61" s="100">
        <v>3806.3999999999996</v>
      </c>
      <c r="AR61" s="100">
        <v>6.474041807107402</v>
      </c>
      <c r="AS61" s="100">
        <v>6160.6981836434034</v>
      </c>
      <c r="AT61" s="100">
        <v>6</v>
      </c>
      <c r="AU61" s="100">
        <v>5709.5999999999995</v>
      </c>
      <c r="AV61" s="100">
        <v>5.3923199888635063</v>
      </c>
      <c r="AW61" s="100">
        <v>5131.3317014025124</v>
      </c>
      <c r="AX61" s="100">
        <v>4</v>
      </c>
      <c r="AY61" s="100">
        <v>3806.3999999999996</v>
      </c>
      <c r="AZ61" s="100">
        <v>4.2732688249873751</v>
      </c>
      <c r="BA61" s="100">
        <v>4066.4426138579856</v>
      </c>
      <c r="BB61" s="100">
        <v>4.2950601553123917</v>
      </c>
      <c r="BC61" s="100">
        <v>4087.1792437952718</v>
      </c>
      <c r="BD61" s="100">
        <v>6.304099895803609</v>
      </c>
      <c r="BE61" s="100">
        <v>5998.9814608467141</v>
      </c>
      <c r="BF61" s="100">
        <v>8.3461964496073957</v>
      </c>
      <c r="BG61" s="100">
        <v>7942.2405414463974</v>
      </c>
      <c r="BH61" s="100">
        <v>8.6278212575297513</v>
      </c>
      <c r="BI61" s="100">
        <v>8210.2347086653099</v>
      </c>
      <c r="BJ61" s="100">
        <v>7</v>
      </c>
      <c r="BK61" s="100">
        <v>6661.1999999999989</v>
      </c>
      <c r="BL61" s="100">
        <v>6.1634635720320379</v>
      </c>
      <c r="BM61" s="100">
        <v>5865.1519351456864</v>
      </c>
      <c r="BN61" s="100">
        <v>5</v>
      </c>
      <c r="BO61" s="100">
        <v>4758</v>
      </c>
      <c r="BP61" s="100">
        <v>6.1334111573185472</v>
      </c>
      <c r="BQ61" s="100">
        <v>5836.554057304329</v>
      </c>
      <c r="BR61" s="100">
        <v>7</v>
      </c>
      <c r="BS61" s="100">
        <v>6661.1999999999989</v>
      </c>
      <c r="BT61" s="100">
        <v>5.8548319893063976</v>
      </c>
      <c r="BU61" s="100">
        <v>5571.4581210239676</v>
      </c>
      <c r="BV61" s="100">
        <v>6</v>
      </c>
      <c r="BW61" s="100">
        <v>5709.5999999999995</v>
      </c>
      <c r="BX61" s="100">
        <v>5.6118862727386265</v>
      </c>
      <c r="BY61" s="100">
        <v>5340.2709771380769</v>
      </c>
      <c r="BZ61" s="100">
        <v>6</v>
      </c>
      <c r="CA61" s="100">
        <v>5709.5999999999995</v>
      </c>
      <c r="CB61" s="100">
        <v>7.6958585931144698</v>
      </c>
      <c r="CC61" s="100">
        <v>7323.3790372077292</v>
      </c>
      <c r="CD61" s="100">
        <v>5</v>
      </c>
      <c r="CE61" s="100">
        <v>4758</v>
      </c>
      <c r="CF61" s="100">
        <v>8.1067884746896155</v>
      </c>
      <c r="CG61" s="100">
        <v>7714.419912514637</v>
      </c>
      <c r="CH61" s="100">
        <v>5</v>
      </c>
      <c r="CI61" s="100">
        <v>4758</v>
      </c>
      <c r="CJ61" s="100">
        <v>6.4353160392420961</v>
      </c>
      <c r="CK61" s="100">
        <v>6123.8467429427783</v>
      </c>
      <c r="CL61" s="100">
        <v>5</v>
      </c>
      <c r="CM61" s="100">
        <v>4758</v>
      </c>
      <c r="CN61" s="100">
        <v>4.2568202179664629</v>
      </c>
      <c r="CO61" s="100">
        <v>4050.7901194168858</v>
      </c>
      <c r="CP61" s="100">
        <v>4.3507394174178824</v>
      </c>
      <c r="CQ61" s="100">
        <v>4140.1636296148563</v>
      </c>
      <c r="CR61" s="100">
        <v>7</v>
      </c>
      <c r="CS61" s="100">
        <v>6661.1999999999989</v>
      </c>
      <c r="CT61" s="100">
        <v>6.0124124216608834</v>
      </c>
      <c r="CU61" s="100">
        <v>5721.4116604524961</v>
      </c>
    </row>
    <row r="62" spans="2:99">
      <c r="C62" s="99" t="s">
        <v>228</v>
      </c>
      <c r="D62" s="100">
        <v>5</v>
      </c>
      <c r="E62" s="100">
        <v>8526</v>
      </c>
      <c r="F62" s="100">
        <v>4</v>
      </c>
      <c r="G62" s="100">
        <v>6820.8</v>
      </c>
      <c r="H62" s="100">
        <v>7</v>
      </c>
      <c r="I62" s="100">
        <v>11936.4</v>
      </c>
      <c r="J62" s="100">
        <v>6</v>
      </c>
      <c r="K62" s="100">
        <v>10231.200000000001</v>
      </c>
      <c r="L62" s="100">
        <v>6</v>
      </c>
      <c r="M62" s="100">
        <v>10231.200000000001</v>
      </c>
      <c r="N62" s="100">
        <v>7.4531051152654033</v>
      </c>
      <c r="O62" s="100">
        <v>12709.034842550565</v>
      </c>
      <c r="P62" s="100">
        <v>7.3141369635481075</v>
      </c>
      <c r="Q62" s="100">
        <v>12472.066350242234</v>
      </c>
      <c r="R62" s="100">
        <v>4</v>
      </c>
      <c r="S62" s="100">
        <v>6820.8</v>
      </c>
      <c r="T62" s="100">
        <v>4.2864238616249901</v>
      </c>
      <c r="U62" s="100">
        <v>7309.2099688429334</v>
      </c>
      <c r="V62" s="100">
        <v>4.2452170469902093</v>
      </c>
      <c r="W62" s="100">
        <v>7238.9441085277049</v>
      </c>
      <c r="X62" s="100">
        <v>6.2297066237819401</v>
      </c>
      <c r="Y62" s="100">
        <v>10622.895734872964</v>
      </c>
      <c r="Z62" s="100">
        <v>7.3565709760437841</v>
      </c>
      <c r="AA62" s="100">
        <v>12544.42482834986</v>
      </c>
      <c r="AB62" s="100">
        <v>6.2999987579841408</v>
      </c>
      <c r="AC62" s="100">
        <v>10742.757882114558</v>
      </c>
      <c r="AD62" s="100">
        <v>7</v>
      </c>
      <c r="AE62" s="100">
        <v>11936.4</v>
      </c>
      <c r="AF62" s="100">
        <v>5.271912162745827</v>
      </c>
      <c r="AG62" s="100">
        <v>8989.6646199141851</v>
      </c>
      <c r="AH62" s="100">
        <v>7.3653176769323583</v>
      </c>
      <c r="AI62" s="100">
        <v>12559.339702705058</v>
      </c>
      <c r="AJ62" s="100">
        <v>4.5264298418291817</v>
      </c>
      <c r="AK62" s="100">
        <v>7718.4681662871208</v>
      </c>
      <c r="AL62" s="100">
        <v>3</v>
      </c>
      <c r="AM62" s="100">
        <v>5115.6000000000004</v>
      </c>
      <c r="AN62" s="100">
        <v>6.3066968666399887</v>
      </c>
      <c r="AO62" s="100">
        <v>10754.179496994509</v>
      </c>
      <c r="AP62" s="100">
        <v>4</v>
      </c>
      <c r="AQ62" s="100">
        <v>6820.8</v>
      </c>
      <c r="AR62" s="100">
        <v>5.474041807107402</v>
      </c>
      <c r="AS62" s="100">
        <v>9334.3360894795424</v>
      </c>
      <c r="AT62" s="100">
        <v>5</v>
      </c>
      <c r="AU62" s="100">
        <v>8526</v>
      </c>
      <c r="AV62" s="100">
        <v>5.3432799902555681</v>
      </c>
      <c r="AW62" s="100">
        <v>9111.3610393837953</v>
      </c>
      <c r="AX62" s="100">
        <v>4</v>
      </c>
      <c r="AY62" s="100">
        <v>6820.8</v>
      </c>
      <c r="AZ62" s="100">
        <v>4.2732688249873751</v>
      </c>
      <c r="BA62" s="100">
        <v>7286.778000368472</v>
      </c>
      <c r="BB62" s="100">
        <v>4.2622756936110155</v>
      </c>
      <c r="BC62" s="100">
        <v>7268.0325127455035</v>
      </c>
      <c r="BD62" s="100">
        <v>6.2736899062232476</v>
      </c>
      <c r="BE62" s="100">
        <v>10697.896028091882</v>
      </c>
      <c r="BF62" s="100">
        <v>7.3195659534837496</v>
      </c>
      <c r="BG62" s="100">
        <v>12481.323863880491</v>
      </c>
      <c r="BH62" s="100">
        <v>7.6278212575297513</v>
      </c>
      <c r="BI62" s="100">
        <v>13006.960808339732</v>
      </c>
      <c r="BJ62" s="100">
        <v>7</v>
      </c>
      <c r="BK62" s="100">
        <v>11936.4</v>
      </c>
      <c r="BL62" s="100">
        <v>6.0460096613330885</v>
      </c>
      <c r="BM62" s="100">
        <v>10309.655674505182</v>
      </c>
      <c r="BN62" s="100">
        <v>5</v>
      </c>
      <c r="BO62" s="100">
        <v>8526</v>
      </c>
      <c r="BP62" s="100">
        <v>5.99323177437567</v>
      </c>
      <c r="BQ62" s="100">
        <v>10219.658821665393</v>
      </c>
      <c r="BR62" s="100">
        <v>6</v>
      </c>
      <c r="BS62" s="100">
        <v>10231.200000000001</v>
      </c>
      <c r="BT62" s="100">
        <v>6.5374056390349953</v>
      </c>
      <c r="BU62" s="100">
        <v>11147.584095682474</v>
      </c>
      <c r="BV62" s="100">
        <v>6</v>
      </c>
      <c r="BW62" s="100">
        <v>10231.200000000001</v>
      </c>
      <c r="BX62" s="100">
        <v>4.5386932043786539</v>
      </c>
      <c r="BY62" s="100">
        <v>7739.3796521064805</v>
      </c>
      <c r="BZ62" s="100">
        <v>5</v>
      </c>
      <c r="CA62" s="100">
        <v>8526</v>
      </c>
      <c r="CB62" s="100">
        <v>5.8229163245982187</v>
      </c>
      <c r="CC62" s="100">
        <v>9929.2369167048837</v>
      </c>
      <c r="CD62" s="100">
        <v>5</v>
      </c>
      <c r="CE62" s="100">
        <v>8526</v>
      </c>
      <c r="CF62" s="100">
        <v>6.8400923090099521</v>
      </c>
      <c r="CG62" s="100">
        <v>11663.72540532377</v>
      </c>
      <c r="CH62" s="100">
        <v>5</v>
      </c>
      <c r="CI62" s="100">
        <v>8526</v>
      </c>
      <c r="CJ62" s="100">
        <v>5.3037529631635874</v>
      </c>
      <c r="CK62" s="100">
        <v>9043.9595527865495</v>
      </c>
      <c r="CL62" s="100">
        <v>5</v>
      </c>
      <c r="CM62" s="100">
        <v>8526</v>
      </c>
      <c r="CN62" s="100">
        <v>4.2282846381924113</v>
      </c>
      <c r="CO62" s="100">
        <v>7210.0709650457002</v>
      </c>
      <c r="CP62" s="100">
        <v>4.3507394174178824</v>
      </c>
      <c r="CQ62" s="100">
        <v>7418.8808545809734</v>
      </c>
      <c r="CR62" s="100">
        <v>6</v>
      </c>
      <c r="CS62" s="100">
        <v>10231.200000000001</v>
      </c>
      <c r="CT62" s="100">
        <v>5.0380255977360333</v>
      </c>
      <c r="CU62" s="100">
        <v>8590.8412492594834</v>
      </c>
    </row>
    <row r="63" spans="2:99">
      <c r="C63" s="99" t="s">
        <v>229</v>
      </c>
      <c r="D63" s="100">
        <v>6</v>
      </c>
      <c r="E63" s="100">
        <v>4773.6000000000004</v>
      </c>
      <c r="F63" s="100">
        <v>5</v>
      </c>
      <c r="G63" s="100">
        <v>3978</v>
      </c>
      <c r="H63" s="100">
        <v>8</v>
      </c>
      <c r="I63" s="100">
        <v>6364.8</v>
      </c>
      <c r="J63" s="100">
        <v>6</v>
      </c>
      <c r="K63" s="100">
        <v>4773.6000000000004</v>
      </c>
      <c r="L63" s="100">
        <v>7</v>
      </c>
      <c r="M63" s="100">
        <v>5569.2</v>
      </c>
      <c r="N63" s="100">
        <v>7.5663813940817537</v>
      </c>
      <c r="O63" s="100">
        <v>6019.8130371314437</v>
      </c>
      <c r="P63" s="100">
        <v>7.3490410706090081</v>
      </c>
      <c r="Q63" s="100">
        <v>5846.8970757765273</v>
      </c>
      <c r="R63" s="100">
        <v>5</v>
      </c>
      <c r="S63" s="100">
        <v>3978</v>
      </c>
      <c r="T63" s="100">
        <v>4.3500736086527656</v>
      </c>
      <c r="U63" s="100">
        <v>3460.9185630441402</v>
      </c>
      <c r="V63" s="100">
        <v>4.2452170469902093</v>
      </c>
      <c r="W63" s="100">
        <v>3377.4946825854108</v>
      </c>
      <c r="X63" s="100">
        <v>6.2297066237819401</v>
      </c>
      <c r="Y63" s="100">
        <v>4956.3545898809116</v>
      </c>
      <c r="Z63" s="100">
        <v>7.3291424394250315</v>
      </c>
      <c r="AA63" s="100">
        <v>5831.0657248065554</v>
      </c>
      <c r="AB63" s="100">
        <v>8.349998550981498</v>
      </c>
      <c r="AC63" s="100">
        <v>6643.2588471608797</v>
      </c>
      <c r="AD63" s="100">
        <v>7</v>
      </c>
      <c r="AE63" s="100">
        <v>5569.2</v>
      </c>
      <c r="AF63" s="100">
        <v>5.3021246252731409</v>
      </c>
      <c r="AG63" s="100">
        <v>4218.370351867311</v>
      </c>
      <c r="AH63" s="100">
        <v>6.3653176769323583</v>
      </c>
      <c r="AI63" s="100">
        <v>5064.246743767384</v>
      </c>
      <c r="AJ63" s="100">
        <v>4.5742871001772896</v>
      </c>
      <c r="AK63" s="100">
        <v>3639.3028169010518</v>
      </c>
      <c r="AL63" s="100">
        <v>4</v>
      </c>
      <c r="AM63" s="100">
        <v>3182.4</v>
      </c>
      <c r="AN63" s="100">
        <v>6.3066968666399887</v>
      </c>
      <c r="AO63" s="100">
        <v>5017.608027098775</v>
      </c>
      <c r="AP63" s="100">
        <v>4</v>
      </c>
      <c r="AQ63" s="100">
        <v>3182.4</v>
      </c>
      <c r="AR63" s="100">
        <v>6.474041807107402</v>
      </c>
      <c r="AS63" s="100">
        <v>5150.7476617346492</v>
      </c>
      <c r="AT63" s="100">
        <v>5</v>
      </c>
      <c r="AU63" s="100">
        <v>3978</v>
      </c>
      <c r="AV63" s="100">
        <v>5.4413599874714444</v>
      </c>
      <c r="AW63" s="100">
        <v>4329.1460060322815</v>
      </c>
      <c r="AX63" s="100">
        <v>4</v>
      </c>
      <c r="AY63" s="100">
        <v>3182.4</v>
      </c>
      <c r="AZ63" s="100">
        <v>4.2732688249873751</v>
      </c>
      <c r="BA63" s="100">
        <v>3399.8126771599559</v>
      </c>
      <c r="BB63" s="100">
        <v>4.2622756936110155</v>
      </c>
      <c r="BC63" s="100">
        <v>3391.066541836924</v>
      </c>
      <c r="BD63" s="100">
        <v>6.304099895803609</v>
      </c>
      <c r="BE63" s="100">
        <v>5015.541877101351</v>
      </c>
      <c r="BF63" s="100">
        <v>7.3461964496073957</v>
      </c>
      <c r="BG63" s="100">
        <v>5844.6338953076438</v>
      </c>
      <c r="BH63" s="100">
        <v>8.6278212575297513</v>
      </c>
      <c r="BI63" s="100">
        <v>6864.2945924906699</v>
      </c>
      <c r="BJ63" s="100">
        <v>7</v>
      </c>
      <c r="BK63" s="100">
        <v>5569.2</v>
      </c>
      <c r="BL63" s="100">
        <v>6.0400997515696719</v>
      </c>
      <c r="BM63" s="100">
        <v>4805.5033623488307</v>
      </c>
      <c r="BN63" s="100">
        <v>5</v>
      </c>
      <c r="BO63" s="100">
        <v>3978</v>
      </c>
      <c r="BP63" s="100">
        <v>6.1334111573185472</v>
      </c>
      <c r="BQ63" s="100">
        <v>4879.7419167626367</v>
      </c>
      <c r="BR63" s="100">
        <v>6</v>
      </c>
      <c r="BS63" s="100">
        <v>4773.6000000000004</v>
      </c>
      <c r="BT63" s="100">
        <v>5.7181166099629595</v>
      </c>
      <c r="BU63" s="100">
        <v>4549.3335748865311</v>
      </c>
      <c r="BV63" s="100">
        <v>7</v>
      </c>
      <c r="BW63" s="100">
        <v>5569.2</v>
      </c>
      <c r="BX63" s="100">
        <v>5.7266580222355721</v>
      </c>
      <c r="BY63" s="100">
        <v>4556.1291224906208</v>
      </c>
      <c r="BZ63" s="100">
        <v>6</v>
      </c>
      <c r="CA63" s="100">
        <v>4773.6000000000004</v>
      </c>
      <c r="CB63" s="100">
        <v>6.7410859507733916</v>
      </c>
      <c r="CC63" s="100">
        <v>5363.2079824353104</v>
      </c>
      <c r="CD63" s="100">
        <v>5</v>
      </c>
      <c r="CE63" s="100">
        <v>3978</v>
      </c>
      <c r="CF63" s="100">
        <v>7.9801076938449436</v>
      </c>
      <c r="CG63" s="100">
        <v>6348.9736812230376</v>
      </c>
      <c r="CH63" s="100">
        <v>5</v>
      </c>
      <c r="CI63" s="100">
        <v>3978</v>
      </c>
      <c r="CJ63" s="100">
        <v>6.3156307607850923</v>
      </c>
      <c r="CK63" s="100">
        <v>5024.7158332806193</v>
      </c>
      <c r="CL63" s="100">
        <v>4</v>
      </c>
      <c r="CM63" s="100">
        <v>3182.4</v>
      </c>
      <c r="CN63" s="100">
        <v>5.2568202179664629</v>
      </c>
      <c r="CO63" s="100">
        <v>4182.3261654141179</v>
      </c>
      <c r="CP63" s="100">
        <v>4.3507394174178824</v>
      </c>
      <c r="CQ63" s="100">
        <v>3461.4482804976674</v>
      </c>
      <c r="CR63" s="100">
        <v>6</v>
      </c>
      <c r="CS63" s="100">
        <v>4773.6000000000004</v>
      </c>
      <c r="CT63" s="100">
        <v>5.1210713367919274</v>
      </c>
      <c r="CU63" s="100">
        <v>4074.3243555516574</v>
      </c>
    </row>
    <row r="64" spans="2:99">
      <c r="C64" s="99" t="s">
        <v>230</v>
      </c>
      <c r="D64" s="100">
        <v>5</v>
      </c>
      <c r="E64" s="100">
        <v>5045.9999999999991</v>
      </c>
      <c r="F64" s="100">
        <v>5</v>
      </c>
      <c r="G64" s="100">
        <v>5045.9999999999991</v>
      </c>
      <c r="H64" s="100">
        <v>8</v>
      </c>
      <c r="I64" s="100">
        <v>8073.5999999999985</v>
      </c>
      <c r="J64" s="100">
        <v>5</v>
      </c>
      <c r="K64" s="100">
        <v>5045.9999999999991</v>
      </c>
      <c r="L64" s="100">
        <v>7</v>
      </c>
      <c r="M64" s="100">
        <v>7064.3999999999987</v>
      </c>
      <c r="N64" s="100">
        <v>7.5286226344763039</v>
      </c>
      <c r="O64" s="100">
        <v>7597.8859627134843</v>
      </c>
      <c r="P64" s="100">
        <v>8.3839451776699097</v>
      </c>
      <c r="Q64" s="100">
        <v>8461.0774733044709</v>
      </c>
      <c r="R64" s="100">
        <v>4</v>
      </c>
      <c r="S64" s="100">
        <v>4036.7999999999993</v>
      </c>
      <c r="T64" s="100">
        <v>4.3182487351388774</v>
      </c>
      <c r="U64" s="100">
        <v>4357.9766235021543</v>
      </c>
      <c r="V64" s="100">
        <v>4.2452170469902093</v>
      </c>
      <c r="W64" s="100">
        <v>4284.273043822518</v>
      </c>
      <c r="X64" s="100">
        <v>6.2297066237819401</v>
      </c>
      <c r="Y64" s="100">
        <v>6287.0199247207329</v>
      </c>
      <c r="Z64" s="100">
        <v>7.3291424394250315</v>
      </c>
      <c r="AA64" s="100">
        <v>7396.5705498677407</v>
      </c>
      <c r="AB64" s="100">
        <v>8.2999987579841417</v>
      </c>
      <c r="AC64" s="100">
        <v>8376.3587465575947</v>
      </c>
      <c r="AD64" s="100">
        <v>7</v>
      </c>
      <c r="AE64" s="100">
        <v>7064.3999999999987</v>
      </c>
      <c r="AF64" s="100">
        <v>5.3021246252731409</v>
      </c>
      <c r="AG64" s="100">
        <v>5350.9041718256531</v>
      </c>
      <c r="AH64" s="100">
        <v>6.3653176769323583</v>
      </c>
      <c r="AI64" s="100">
        <v>6423.8785995601347</v>
      </c>
      <c r="AJ64" s="100">
        <v>5.5742871001772896</v>
      </c>
      <c r="AK64" s="100">
        <v>5625.5705414989197</v>
      </c>
      <c r="AL64" s="100">
        <v>4</v>
      </c>
      <c r="AM64" s="100">
        <v>4036.7999999999993</v>
      </c>
      <c r="AN64" s="100">
        <v>6.3407742962666545</v>
      </c>
      <c r="AO64" s="100">
        <v>6399.1094197923067</v>
      </c>
      <c r="AP64" s="100">
        <v>4</v>
      </c>
      <c r="AQ64" s="100">
        <v>4036.7999999999993</v>
      </c>
      <c r="AR64" s="100">
        <v>5.474041807107402</v>
      </c>
      <c r="AS64" s="100">
        <v>5524.4029917327889</v>
      </c>
      <c r="AT64" s="100">
        <v>5</v>
      </c>
      <c r="AU64" s="100">
        <v>5045.9999999999991</v>
      </c>
      <c r="AV64" s="100">
        <v>5.4413599874714444</v>
      </c>
      <c r="AW64" s="100">
        <v>5491.4204993561807</v>
      </c>
      <c r="AX64" s="100">
        <v>5</v>
      </c>
      <c r="AY64" s="100">
        <v>5045.9999999999991</v>
      </c>
      <c r="AZ64" s="100">
        <v>4.3074274281107963</v>
      </c>
      <c r="BA64" s="100">
        <v>4347.0557604494152</v>
      </c>
      <c r="BB64" s="100">
        <v>4.2622756936110155</v>
      </c>
      <c r="BC64" s="100">
        <v>4301.4886299922364</v>
      </c>
      <c r="BD64" s="100">
        <v>6.304099895803609</v>
      </c>
      <c r="BE64" s="100">
        <v>6362.0976148450009</v>
      </c>
      <c r="BF64" s="100">
        <v>7.3461964496073957</v>
      </c>
      <c r="BG64" s="100">
        <v>7413.7814569437824</v>
      </c>
      <c r="BH64" s="100">
        <v>8.6349715858941423</v>
      </c>
      <c r="BI64" s="100">
        <v>8714.413324484367</v>
      </c>
      <c r="BJ64" s="100">
        <v>7</v>
      </c>
      <c r="BK64" s="100">
        <v>7064.3999999999987</v>
      </c>
      <c r="BL64" s="100">
        <v>6.1634635720320379</v>
      </c>
      <c r="BM64" s="100">
        <v>6220.1674368947315</v>
      </c>
      <c r="BN64" s="100">
        <v>5</v>
      </c>
      <c r="BO64" s="100">
        <v>5045.9999999999991</v>
      </c>
      <c r="BP64" s="100">
        <v>5.9992198212634325</v>
      </c>
      <c r="BQ64" s="100">
        <v>6054.4126436190545</v>
      </c>
      <c r="BR64" s="100">
        <v>6</v>
      </c>
      <c r="BS64" s="100">
        <v>6055.1999999999989</v>
      </c>
      <c r="BT64" s="100">
        <v>4.8144658671218972</v>
      </c>
      <c r="BU64" s="100">
        <v>4858.7589530994173</v>
      </c>
      <c r="BV64" s="100">
        <v>6</v>
      </c>
      <c r="BW64" s="100">
        <v>6055.1999999999989</v>
      </c>
      <c r="BX64" s="100">
        <v>5.6064271287570042</v>
      </c>
      <c r="BY64" s="100">
        <v>5658.0062583415674</v>
      </c>
      <c r="BZ64" s="100">
        <v>6</v>
      </c>
      <c r="CA64" s="100">
        <v>6055.1999999999989</v>
      </c>
      <c r="CB64" s="100">
        <v>6.7410859507733916</v>
      </c>
      <c r="CC64" s="100">
        <v>6803.1039415205059</v>
      </c>
      <c r="CD64" s="100">
        <v>5</v>
      </c>
      <c r="CE64" s="100">
        <v>5045.9999999999991</v>
      </c>
      <c r="CF64" s="100">
        <v>6.8400923090099521</v>
      </c>
      <c r="CG64" s="100">
        <v>6903.0211582528427</v>
      </c>
      <c r="CH64" s="100">
        <v>5</v>
      </c>
      <c r="CI64" s="100">
        <v>5045.9999999999991</v>
      </c>
      <c r="CJ64" s="100">
        <v>6.5609402165098523</v>
      </c>
      <c r="CK64" s="100">
        <v>6621.3008665017414</v>
      </c>
      <c r="CL64" s="100">
        <v>4</v>
      </c>
      <c r="CM64" s="100">
        <v>4036.7999999999993</v>
      </c>
      <c r="CN64" s="100">
        <v>5.2282846381924113</v>
      </c>
      <c r="CO64" s="100">
        <v>5276.3848568637804</v>
      </c>
      <c r="CP64" s="100">
        <v>4.9857971907155552</v>
      </c>
      <c r="CQ64" s="100">
        <v>5031.6665248701374</v>
      </c>
      <c r="CR64" s="100">
        <v>7</v>
      </c>
      <c r="CS64" s="100">
        <v>7064.3999999999987</v>
      </c>
      <c r="CT64" s="100">
        <v>6.0676426366962684</v>
      </c>
      <c r="CU64" s="100">
        <v>6123.4649489538733</v>
      </c>
    </row>
    <row r="65" spans="2:99">
      <c r="C65" s="99" t="s">
        <v>231</v>
      </c>
      <c r="D65" s="100">
        <v>5</v>
      </c>
      <c r="E65" s="100">
        <v>5130</v>
      </c>
      <c r="F65" s="100">
        <v>5</v>
      </c>
      <c r="G65" s="100">
        <v>5130</v>
      </c>
      <c r="H65" s="100">
        <v>7</v>
      </c>
      <c r="I65" s="100">
        <v>7182</v>
      </c>
      <c r="J65" s="100">
        <v>6</v>
      </c>
      <c r="K65" s="100">
        <v>6156</v>
      </c>
      <c r="L65" s="100">
        <v>7</v>
      </c>
      <c r="M65" s="100">
        <v>7182</v>
      </c>
      <c r="N65" s="100">
        <v>7.5286226344763039</v>
      </c>
      <c r="O65" s="100">
        <v>7724.3668229726882</v>
      </c>
      <c r="P65" s="100">
        <v>7.3839451776699097</v>
      </c>
      <c r="Q65" s="100">
        <v>7575.9277522893271</v>
      </c>
      <c r="R65" s="100">
        <v>5</v>
      </c>
      <c r="S65" s="100">
        <v>5130</v>
      </c>
      <c r="T65" s="100">
        <v>4.3182487351388774</v>
      </c>
      <c r="U65" s="100">
        <v>4430.5232022524879</v>
      </c>
      <c r="V65" s="100">
        <v>4.2802480537030956</v>
      </c>
      <c r="W65" s="100">
        <v>4391.5345030993758</v>
      </c>
      <c r="X65" s="100">
        <v>6.258419951754683</v>
      </c>
      <c r="Y65" s="100">
        <v>6421.1388705003046</v>
      </c>
      <c r="Z65" s="100">
        <v>7.3565709760437841</v>
      </c>
      <c r="AA65" s="100">
        <v>7547.8418214209223</v>
      </c>
      <c r="AB65" s="100">
        <v>8.349998550981498</v>
      </c>
      <c r="AC65" s="100">
        <v>8567.0985133070171</v>
      </c>
      <c r="AD65" s="100">
        <v>7</v>
      </c>
      <c r="AE65" s="100">
        <v>7182</v>
      </c>
      <c r="AF65" s="100">
        <v>5.3021246252731409</v>
      </c>
      <c r="AG65" s="100">
        <v>5439.9798655302429</v>
      </c>
      <c r="AH65" s="100">
        <v>7.3653176769323583</v>
      </c>
      <c r="AI65" s="100">
        <v>7556.8159365325992</v>
      </c>
      <c r="AJ65" s="100">
        <v>4.5264298418291817</v>
      </c>
      <c r="AK65" s="100">
        <v>4644.1170177167405</v>
      </c>
      <c r="AL65" s="100">
        <v>4</v>
      </c>
      <c r="AM65" s="100">
        <v>4104</v>
      </c>
      <c r="AN65" s="100">
        <v>6.3066968666399887</v>
      </c>
      <c r="AO65" s="100">
        <v>6470.6709851726282</v>
      </c>
      <c r="AP65" s="100">
        <v>4</v>
      </c>
      <c r="AQ65" s="100">
        <v>4104</v>
      </c>
      <c r="AR65" s="100">
        <v>6.474041807107402</v>
      </c>
      <c r="AS65" s="100">
        <v>6642.3668940921943</v>
      </c>
      <c r="AT65" s="100">
        <v>6</v>
      </c>
      <c r="AU65" s="100">
        <v>6156</v>
      </c>
      <c r="AV65" s="100">
        <v>6.3923199888635063</v>
      </c>
      <c r="AW65" s="100">
        <v>6558.5203085739577</v>
      </c>
      <c r="AX65" s="100">
        <v>4</v>
      </c>
      <c r="AY65" s="100">
        <v>4104</v>
      </c>
      <c r="AZ65" s="100">
        <v>4.3074274281107963</v>
      </c>
      <c r="BA65" s="100">
        <v>4419.4205412416768</v>
      </c>
      <c r="BB65" s="100">
        <v>4.2622756936110155</v>
      </c>
      <c r="BC65" s="100">
        <v>4373.0948616449023</v>
      </c>
      <c r="BD65" s="100">
        <v>5.304099895803609</v>
      </c>
      <c r="BE65" s="100">
        <v>5442.0064930945027</v>
      </c>
      <c r="BF65" s="100">
        <v>7.3461964496073957</v>
      </c>
      <c r="BG65" s="100">
        <v>7537.1975572971878</v>
      </c>
      <c r="BH65" s="100">
        <v>7.7820229892454575</v>
      </c>
      <c r="BI65" s="100">
        <v>7984.3555869658394</v>
      </c>
      <c r="BJ65" s="100">
        <v>7</v>
      </c>
      <c r="BK65" s="100">
        <v>7182</v>
      </c>
      <c r="BL65" s="100">
        <v>6.1575536622686222</v>
      </c>
      <c r="BM65" s="100">
        <v>6317.6500574876063</v>
      </c>
      <c r="BN65" s="100">
        <v>5</v>
      </c>
      <c r="BO65" s="100">
        <v>5130</v>
      </c>
      <c r="BP65" s="100">
        <v>5.1334111573185472</v>
      </c>
      <c r="BQ65" s="100">
        <v>5266.8798474088298</v>
      </c>
      <c r="BR65" s="100">
        <v>7</v>
      </c>
      <c r="BS65" s="100">
        <v>7182</v>
      </c>
      <c r="BT65" s="100">
        <v>5.7181166099629595</v>
      </c>
      <c r="BU65" s="100">
        <v>5866.7876418219967</v>
      </c>
      <c r="BV65" s="100">
        <v>6</v>
      </c>
      <c r="BW65" s="100">
        <v>6156</v>
      </c>
      <c r="BX65" s="100">
        <v>4.6643832418388458</v>
      </c>
      <c r="BY65" s="100">
        <v>4785.6572061266561</v>
      </c>
      <c r="BZ65" s="100">
        <v>7</v>
      </c>
      <c r="CA65" s="100">
        <v>7182</v>
      </c>
      <c r="CB65" s="100">
        <v>5.8229163245982187</v>
      </c>
      <c r="CC65" s="100">
        <v>5974.3121490377725</v>
      </c>
      <c r="CD65" s="100">
        <v>5</v>
      </c>
      <c r="CE65" s="100">
        <v>5130</v>
      </c>
      <c r="CF65" s="100">
        <v>7.8467596110051119</v>
      </c>
      <c r="CG65" s="100">
        <v>8050.7753608912444</v>
      </c>
      <c r="CH65" s="100">
        <v>5</v>
      </c>
      <c r="CI65" s="100">
        <v>5130</v>
      </c>
      <c r="CJ65" s="100">
        <v>6.4293771404313436</v>
      </c>
      <c r="CK65" s="100">
        <v>6596.5409460825585</v>
      </c>
      <c r="CL65" s="100">
        <v>4</v>
      </c>
      <c r="CM65" s="100">
        <v>4104</v>
      </c>
      <c r="CN65" s="100">
        <v>4.2282846381924113</v>
      </c>
      <c r="CO65" s="100">
        <v>4338.2200387854136</v>
      </c>
      <c r="CP65" s="100">
        <v>4.3799677022027055</v>
      </c>
      <c r="CQ65" s="100">
        <v>4493.8468624599755</v>
      </c>
      <c r="CR65" s="100">
        <v>7</v>
      </c>
      <c r="CS65" s="100">
        <v>7182</v>
      </c>
      <c r="CT65" s="100">
        <v>6.0539352911888296</v>
      </c>
      <c r="CU65" s="100">
        <v>6211.3376087597389</v>
      </c>
    </row>
    <row r="66" spans="2:99">
      <c r="C66" s="99" t="s">
        <v>232</v>
      </c>
      <c r="D66" s="100">
        <v>5</v>
      </c>
      <c r="E66" s="100">
        <v>5951.9999999999991</v>
      </c>
      <c r="F66" s="100">
        <v>5</v>
      </c>
      <c r="G66" s="100">
        <v>5951.9999999999991</v>
      </c>
      <c r="H66" s="100">
        <v>8</v>
      </c>
      <c r="I66" s="100">
        <v>9523.1999999999989</v>
      </c>
      <c r="J66" s="100">
        <v>5</v>
      </c>
      <c r="K66" s="100">
        <v>5951.9999999999991</v>
      </c>
      <c r="L66" s="100">
        <v>7</v>
      </c>
      <c r="M66" s="100">
        <v>8332.7999999999993</v>
      </c>
      <c r="N66" s="100">
        <v>7.5286226344763039</v>
      </c>
      <c r="O66" s="100">
        <v>8962.0723840805913</v>
      </c>
      <c r="P66" s="100">
        <v>7.3490410706090081</v>
      </c>
      <c r="Q66" s="100">
        <v>8748.2984904529621</v>
      </c>
      <c r="R66" s="100">
        <v>5</v>
      </c>
      <c r="S66" s="100">
        <v>5951.9999999999991</v>
      </c>
      <c r="T66" s="100">
        <v>4.3182487351388774</v>
      </c>
      <c r="U66" s="100">
        <v>5140.4432943093188</v>
      </c>
      <c r="V66" s="100">
        <v>4.2452170469902093</v>
      </c>
      <c r="W66" s="100">
        <v>5053.5063727371444</v>
      </c>
      <c r="X66" s="100">
        <v>6.258419951754683</v>
      </c>
      <c r="Y66" s="100">
        <v>7450.0231105687735</v>
      </c>
      <c r="Z66" s="100">
        <v>7.301713902806279</v>
      </c>
      <c r="AA66" s="100">
        <v>8691.9602299005928</v>
      </c>
      <c r="AB66" s="100">
        <v>7.349998550981498</v>
      </c>
      <c r="AC66" s="100">
        <v>8749.4382750883742</v>
      </c>
      <c r="AD66" s="100">
        <v>7</v>
      </c>
      <c r="AE66" s="100">
        <v>8332.7999999999993</v>
      </c>
      <c r="AF66" s="100">
        <v>5.3021246252731409</v>
      </c>
      <c r="AG66" s="100">
        <v>6311.6491539251465</v>
      </c>
      <c r="AH66" s="100">
        <v>7.3957608166767219</v>
      </c>
      <c r="AI66" s="100">
        <v>8803.9136761719692</v>
      </c>
      <c r="AJ66" s="100">
        <v>5.5264298418291817</v>
      </c>
      <c r="AK66" s="100">
        <v>6578.6620837134569</v>
      </c>
      <c r="AL66" s="100">
        <v>4</v>
      </c>
      <c r="AM66" s="100">
        <v>4761.5999999999995</v>
      </c>
      <c r="AN66" s="100">
        <v>6.3066968666399887</v>
      </c>
      <c r="AO66" s="100">
        <v>7507.491950048242</v>
      </c>
      <c r="AP66" s="100">
        <v>4</v>
      </c>
      <c r="AQ66" s="100">
        <v>4761.5999999999995</v>
      </c>
      <c r="AR66" s="100">
        <v>6.5214459878181419</v>
      </c>
      <c r="AS66" s="100">
        <v>7763.1293038987151</v>
      </c>
      <c r="AT66" s="100">
        <v>6</v>
      </c>
      <c r="AU66" s="100">
        <v>7142.4</v>
      </c>
      <c r="AV66" s="100">
        <v>5.3923199888635063</v>
      </c>
      <c r="AW66" s="100">
        <v>6419.0177147431168</v>
      </c>
      <c r="AX66" s="100">
        <v>5</v>
      </c>
      <c r="AY66" s="100">
        <v>5951.9999999999991</v>
      </c>
      <c r="AZ66" s="100">
        <v>4.3074274281107963</v>
      </c>
      <c r="BA66" s="100">
        <v>5127.5616104230912</v>
      </c>
      <c r="BB66" s="100">
        <v>5.2294912319096385</v>
      </c>
      <c r="BC66" s="100">
        <v>6225.1863624652333</v>
      </c>
      <c r="BD66" s="100">
        <v>6.2736899062232476</v>
      </c>
      <c r="BE66" s="100">
        <v>7468.200464368153</v>
      </c>
      <c r="BF66" s="100">
        <v>8.3461964496073957</v>
      </c>
      <c r="BG66" s="100">
        <v>9935.312253612643</v>
      </c>
      <c r="BH66" s="100">
        <v>7.6349715858941423</v>
      </c>
      <c r="BI66" s="100">
        <v>9088.670175848385</v>
      </c>
      <c r="BJ66" s="100">
        <v>7</v>
      </c>
      <c r="BK66" s="100">
        <v>8332.7999999999993</v>
      </c>
      <c r="BL66" s="100">
        <v>6.1634635720320379</v>
      </c>
      <c r="BM66" s="100">
        <v>7336.9870361469375</v>
      </c>
      <c r="BN66" s="100">
        <v>5</v>
      </c>
      <c r="BO66" s="100">
        <v>5951.9999999999991</v>
      </c>
      <c r="BP66" s="100">
        <v>5.1334111573185472</v>
      </c>
      <c r="BQ66" s="100">
        <v>6110.8126416719979</v>
      </c>
      <c r="BR66" s="100">
        <v>6</v>
      </c>
      <c r="BS66" s="100">
        <v>7142.4</v>
      </c>
      <c r="BT66" s="100">
        <v>4.8144658671218972</v>
      </c>
      <c r="BU66" s="100">
        <v>5731.1401682219057</v>
      </c>
      <c r="BV66" s="100">
        <v>6</v>
      </c>
      <c r="BW66" s="100">
        <v>7142.4</v>
      </c>
      <c r="BX66" s="100">
        <v>5.4807370912968132</v>
      </c>
      <c r="BY66" s="100">
        <v>6524.2694334797261</v>
      </c>
      <c r="BZ66" s="100">
        <v>6</v>
      </c>
      <c r="CA66" s="100">
        <v>7142.4</v>
      </c>
      <c r="CB66" s="100">
        <v>6.7410859507733916</v>
      </c>
      <c r="CC66" s="100">
        <v>8024.5887158006444</v>
      </c>
      <c r="CD66" s="100">
        <v>6</v>
      </c>
      <c r="CE66" s="100">
        <v>7142.4</v>
      </c>
      <c r="CF66" s="100">
        <v>6.9801076938449436</v>
      </c>
      <c r="CG66" s="100">
        <v>8309.1201987530203</v>
      </c>
      <c r="CH66" s="100">
        <v>6</v>
      </c>
      <c r="CI66" s="100">
        <v>7142.4</v>
      </c>
      <c r="CJ66" s="100">
        <v>6.4353160392420961</v>
      </c>
      <c r="CK66" s="100">
        <v>7660.6002131137902</v>
      </c>
      <c r="CL66" s="100">
        <v>4</v>
      </c>
      <c r="CM66" s="100">
        <v>4761.5999999999995</v>
      </c>
      <c r="CN66" s="100">
        <v>4.2568202179664629</v>
      </c>
      <c r="CO66" s="100">
        <v>5067.3187874672767</v>
      </c>
      <c r="CP66" s="100">
        <v>4.9857971907155552</v>
      </c>
      <c r="CQ66" s="100">
        <v>5935.0929758277962</v>
      </c>
      <c r="CR66" s="100">
        <v>7</v>
      </c>
      <c r="CS66" s="100">
        <v>8332.7999999999993</v>
      </c>
      <c r="CT66" s="100">
        <v>7.0005065910931714</v>
      </c>
      <c r="CU66" s="100">
        <v>8333.4030460373106</v>
      </c>
    </row>
    <row r="67" spans="2:99">
      <c r="C67" s="99" t="s">
        <v>233</v>
      </c>
      <c r="D67" s="100">
        <v>6</v>
      </c>
      <c r="E67" s="100">
        <v>6739.2000000000007</v>
      </c>
      <c r="F67" s="100">
        <v>5</v>
      </c>
      <c r="G67" s="100">
        <v>5616</v>
      </c>
      <c r="H67" s="100">
        <v>7</v>
      </c>
      <c r="I67" s="100">
        <v>7862.4000000000005</v>
      </c>
      <c r="J67" s="100">
        <v>5</v>
      </c>
      <c r="K67" s="100">
        <v>5616</v>
      </c>
      <c r="L67" s="100">
        <v>7</v>
      </c>
      <c r="M67" s="100">
        <v>7862.4000000000005</v>
      </c>
      <c r="N67" s="100">
        <v>7.5286226344763039</v>
      </c>
      <c r="O67" s="100">
        <v>8456.148943043785</v>
      </c>
      <c r="P67" s="100">
        <v>8.3490410706090081</v>
      </c>
      <c r="Q67" s="100">
        <v>9377.6429305080383</v>
      </c>
      <c r="R67" s="100">
        <v>5</v>
      </c>
      <c r="S67" s="100">
        <v>5616</v>
      </c>
      <c r="T67" s="100">
        <v>4.2864238616249901</v>
      </c>
      <c r="U67" s="100">
        <v>4814.5112813771893</v>
      </c>
      <c r="V67" s="100">
        <v>4.2452170469902093</v>
      </c>
      <c r="W67" s="100">
        <v>4768.2277871794031</v>
      </c>
      <c r="X67" s="100">
        <v>6.2297066237819401</v>
      </c>
      <c r="Y67" s="100">
        <v>6997.2064798318752</v>
      </c>
      <c r="Z67" s="100">
        <v>7.301713902806279</v>
      </c>
      <c r="AA67" s="100">
        <v>8201.2850556320136</v>
      </c>
      <c r="AB67" s="100">
        <v>7.349998550981498</v>
      </c>
      <c r="AC67" s="100">
        <v>8255.5183724624185</v>
      </c>
      <c r="AD67" s="100">
        <v>7</v>
      </c>
      <c r="AE67" s="100">
        <v>7862.4000000000005</v>
      </c>
      <c r="AF67" s="100">
        <v>5.271912162745827</v>
      </c>
      <c r="AG67" s="100">
        <v>5921.4117411961133</v>
      </c>
      <c r="AH67" s="100">
        <v>7.3957608166767219</v>
      </c>
      <c r="AI67" s="100">
        <v>8306.9185492912948</v>
      </c>
      <c r="AJ67" s="100">
        <v>5.5264298418291817</v>
      </c>
      <c r="AK67" s="100">
        <v>6207.2859983425369</v>
      </c>
      <c r="AL67" s="100">
        <v>4</v>
      </c>
      <c r="AM67" s="100">
        <v>4492.8</v>
      </c>
      <c r="AN67" s="100">
        <v>6.3066968666399887</v>
      </c>
      <c r="AO67" s="100">
        <v>7083.6819206100354</v>
      </c>
      <c r="AP67" s="100">
        <v>4</v>
      </c>
      <c r="AQ67" s="100">
        <v>4492.8</v>
      </c>
      <c r="AR67" s="100">
        <v>5.474041807107402</v>
      </c>
      <c r="AS67" s="100">
        <v>6148.4437577430344</v>
      </c>
      <c r="AT67" s="100">
        <v>6</v>
      </c>
      <c r="AU67" s="100">
        <v>6739.2000000000007</v>
      </c>
      <c r="AV67" s="100">
        <v>5.3923199888635063</v>
      </c>
      <c r="AW67" s="100">
        <v>6056.6538114914902</v>
      </c>
      <c r="AX67" s="100">
        <v>4</v>
      </c>
      <c r="AY67" s="100">
        <v>4492.8</v>
      </c>
      <c r="AZ67" s="100">
        <v>4.2732688249873751</v>
      </c>
      <c r="BA67" s="100">
        <v>4799.7355442258204</v>
      </c>
      <c r="BB67" s="100">
        <v>4.2294912319096385</v>
      </c>
      <c r="BC67" s="100">
        <v>4750.5645516809063</v>
      </c>
      <c r="BD67" s="100">
        <v>6.304099895803609</v>
      </c>
      <c r="BE67" s="100">
        <v>7080.7650029666138</v>
      </c>
      <c r="BF67" s="100">
        <v>8.2929354573601035</v>
      </c>
      <c r="BG67" s="100">
        <v>9314.6251057068694</v>
      </c>
      <c r="BH67" s="100">
        <v>7.9362247209611638</v>
      </c>
      <c r="BI67" s="100">
        <v>8913.9676065835793</v>
      </c>
      <c r="BJ67" s="100">
        <v>7</v>
      </c>
      <c r="BK67" s="100">
        <v>7862.4000000000005</v>
      </c>
      <c r="BL67" s="100">
        <v>6.0400997515696719</v>
      </c>
      <c r="BM67" s="100">
        <v>6784.2400409630554</v>
      </c>
      <c r="BN67" s="100">
        <v>5</v>
      </c>
      <c r="BO67" s="100">
        <v>5616</v>
      </c>
      <c r="BP67" s="100">
        <v>6.2616144464858987</v>
      </c>
      <c r="BQ67" s="100">
        <v>7033.0453462929618</v>
      </c>
      <c r="BR67" s="100">
        <v>6</v>
      </c>
      <c r="BS67" s="100">
        <v>6739.2000000000007</v>
      </c>
      <c r="BT67" s="100">
        <v>4.8144658671218972</v>
      </c>
      <c r="BU67" s="100">
        <v>5407.608061951315</v>
      </c>
      <c r="BV67" s="100">
        <v>6</v>
      </c>
      <c r="BW67" s="100">
        <v>6739.2000000000007</v>
      </c>
      <c r="BX67" s="100">
        <v>4.7791549913357905</v>
      </c>
      <c r="BY67" s="100">
        <v>5367.9468862683598</v>
      </c>
      <c r="BZ67" s="100">
        <v>6</v>
      </c>
      <c r="CA67" s="100">
        <v>6739.2000000000007</v>
      </c>
      <c r="CB67" s="100">
        <v>7.6898954931708001</v>
      </c>
      <c r="CC67" s="100">
        <v>8637.2906179294423</v>
      </c>
      <c r="CD67" s="100">
        <v>6</v>
      </c>
      <c r="CE67" s="100">
        <v>6739.2000000000007</v>
      </c>
      <c r="CF67" s="100">
        <v>6.9801076938449436</v>
      </c>
      <c r="CG67" s="100">
        <v>7840.056961726641</v>
      </c>
      <c r="CH67" s="100">
        <v>5</v>
      </c>
      <c r="CI67" s="100">
        <v>5616</v>
      </c>
      <c r="CJ67" s="100">
        <v>6.3096918619743398</v>
      </c>
      <c r="CK67" s="100">
        <v>7087.0458993695784</v>
      </c>
      <c r="CL67" s="100">
        <v>4</v>
      </c>
      <c r="CM67" s="100">
        <v>4492.8</v>
      </c>
      <c r="CN67" s="100">
        <v>4.2568202179664629</v>
      </c>
      <c r="CO67" s="100">
        <v>4781.2604688199317</v>
      </c>
      <c r="CP67" s="100">
        <v>4.3215111326330593</v>
      </c>
      <c r="CQ67" s="100">
        <v>4853.921304173452</v>
      </c>
      <c r="CR67" s="100">
        <v>7</v>
      </c>
      <c r="CS67" s="100">
        <v>7862.4000000000005</v>
      </c>
      <c r="CT67" s="100">
        <v>7.0005065910931714</v>
      </c>
      <c r="CU67" s="100">
        <v>7862.9690031158507</v>
      </c>
    </row>
    <row r="68" spans="2:99">
      <c r="C68" s="99" t="s">
        <v>234</v>
      </c>
      <c r="D68" s="100">
        <v>5</v>
      </c>
      <c r="E68" s="100">
        <v>5166</v>
      </c>
      <c r="F68" s="100">
        <v>5</v>
      </c>
      <c r="G68" s="100">
        <v>5166</v>
      </c>
      <c r="H68" s="100">
        <v>7</v>
      </c>
      <c r="I68" s="100">
        <v>7232.4000000000005</v>
      </c>
      <c r="J68" s="100">
        <v>6</v>
      </c>
      <c r="K68" s="100">
        <v>6199.2000000000007</v>
      </c>
      <c r="L68" s="100">
        <v>8</v>
      </c>
      <c r="M68" s="100">
        <v>8265.6</v>
      </c>
      <c r="N68" s="100">
        <v>7.4531051152654033</v>
      </c>
      <c r="O68" s="100">
        <v>7700.5482050922146</v>
      </c>
      <c r="P68" s="100">
        <v>8.3839451776699097</v>
      </c>
      <c r="Q68" s="100">
        <v>8662.2921575685505</v>
      </c>
      <c r="R68" s="100">
        <v>4</v>
      </c>
      <c r="S68" s="100">
        <v>4132.8</v>
      </c>
      <c r="T68" s="100">
        <v>4.3182487351388774</v>
      </c>
      <c r="U68" s="100">
        <v>4461.6145931454885</v>
      </c>
      <c r="V68" s="100">
        <v>4.2452170469902093</v>
      </c>
      <c r="W68" s="100">
        <v>4386.1582529502848</v>
      </c>
      <c r="X68" s="100">
        <v>6.2297066237819401</v>
      </c>
      <c r="Y68" s="100">
        <v>6436.5328836915005</v>
      </c>
      <c r="Z68" s="100">
        <v>7.3291424394250315</v>
      </c>
      <c r="AA68" s="100">
        <v>7572.4699684139432</v>
      </c>
      <c r="AB68" s="100">
        <v>7.349998550981498</v>
      </c>
      <c r="AC68" s="100">
        <v>7594.0185028740843</v>
      </c>
      <c r="AD68" s="100">
        <v>6</v>
      </c>
      <c r="AE68" s="100">
        <v>6199.2000000000007</v>
      </c>
      <c r="AF68" s="100">
        <v>5.3021246252731409</v>
      </c>
      <c r="AG68" s="100">
        <v>5478.1551628322095</v>
      </c>
      <c r="AH68" s="100">
        <v>6.3957608166767219</v>
      </c>
      <c r="AI68" s="100">
        <v>6608.1000757903894</v>
      </c>
      <c r="AJ68" s="100">
        <v>5.5264298418291817</v>
      </c>
      <c r="AK68" s="100">
        <v>5709.9073125779105</v>
      </c>
      <c r="AL68" s="100">
        <v>4</v>
      </c>
      <c r="AM68" s="100">
        <v>4132.8</v>
      </c>
      <c r="AN68" s="100">
        <v>6.3066968666399887</v>
      </c>
      <c r="AO68" s="100">
        <v>6516.0792026124363</v>
      </c>
      <c r="AP68" s="100">
        <v>4</v>
      </c>
      <c r="AQ68" s="100">
        <v>4132.8</v>
      </c>
      <c r="AR68" s="100">
        <v>6.474041807107402</v>
      </c>
      <c r="AS68" s="100">
        <v>6688.9799951033683</v>
      </c>
      <c r="AT68" s="100">
        <v>6</v>
      </c>
      <c r="AU68" s="100">
        <v>6199.2000000000007</v>
      </c>
      <c r="AV68" s="100">
        <v>6.3923199888635063</v>
      </c>
      <c r="AW68" s="100">
        <v>6604.5450124937752</v>
      </c>
      <c r="AX68" s="100">
        <v>5</v>
      </c>
      <c r="AY68" s="100">
        <v>5166</v>
      </c>
      <c r="AZ68" s="100">
        <v>4.3074274281107963</v>
      </c>
      <c r="BA68" s="100">
        <v>4450.434018724075</v>
      </c>
      <c r="BB68" s="100">
        <v>4.2622756936110155</v>
      </c>
      <c r="BC68" s="100">
        <v>4403.7832466389018</v>
      </c>
      <c r="BD68" s="100">
        <v>5.3345098853839694</v>
      </c>
      <c r="BE68" s="100">
        <v>5511.6156135787178</v>
      </c>
      <c r="BF68" s="100">
        <v>7.3195659534837496</v>
      </c>
      <c r="BG68" s="100">
        <v>7562.57554313941</v>
      </c>
      <c r="BH68" s="100">
        <v>7.7820229892454575</v>
      </c>
      <c r="BI68" s="100">
        <v>8040.3861524884069</v>
      </c>
      <c r="BJ68" s="100">
        <v>6</v>
      </c>
      <c r="BK68" s="100">
        <v>6199.2000000000007</v>
      </c>
      <c r="BL68" s="100">
        <v>6.0341898418062563</v>
      </c>
      <c r="BM68" s="100">
        <v>6234.524944554224</v>
      </c>
      <c r="BN68" s="100">
        <v>5</v>
      </c>
      <c r="BO68" s="100">
        <v>5166</v>
      </c>
      <c r="BP68" s="100">
        <v>5.1274231104307848</v>
      </c>
      <c r="BQ68" s="100">
        <v>5297.6535576970873</v>
      </c>
      <c r="BR68" s="100">
        <v>7</v>
      </c>
      <c r="BS68" s="100">
        <v>7232.4000000000005</v>
      </c>
      <c r="BT68" s="100">
        <v>5.7181166099629595</v>
      </c>
      <c r="BU68" s="100">
        <v>5907.9580814137298</v>
      </c>
      <c r="BV68" s="100">
        <v>6</v>
      </c>
      <c r="BW68" s="100">
        <v>6199.2000000000007</v>
      </c>
      <c r="BX68" s="100">
        <v>4.6643832418388458</v>
      </c>
      <c r="BY68" s="100">
        <v>4819.2407654678955</v>
      </c>
      <c r="BZ68" s="100">
        <v>6</v>
      </c>
      <c r="CA68" s="100">
        <v>6199.2000000000007</v>
      </c>
      <c r="CB68" s="100">
        <v>5.8229163245982187</v>
      </c>
      <c r="CC68" s="100">
        <v>6016.2371465748802</v>
      </c>
      <c r="CD68" s="100">
        <v>5</v>
      </c>
      <c r="CE68" s="100">
        <v>5166</v>
      </c>
      <c r="CF68" s="100">
        <v>7.9801076938449436</v>
      </c>
      <c r="CG68" s="100">
        <v>8245.0472692805961</v>
      </c>
      <c r="CH68" s="100">
        <v>5</v>
      </c>
      <c r="CI68" s="100">
        <v>5166</v>
      </c>
      <c r="CJ68" s="100">
        <v>6.3156307607850923</v>
      </c>
      <c r="CK68" s="100">
        <v>6525.3097020431578</v>
      </c>
      <c r="CL68" s="100">
        <v>4</v>
      </c>
      <c r="CM68" s="100">
        <v>4132.8</v>
      </c>
      <c r="CN68" s="100">
        <v>4.2282846381924113</v>
      </c>
      <c r="CO68" s="100">
        <v>4368.6636881803997</v>
      </c>
      <c r="CP68" s="100">
        <v>4.3507394174178824</v>
      </c>
      <c r="CQ68" s="100">
        <v>4495.1839660761561</v>
      </c>
      <c r="CR68" s="100">
        <v>7</v>
      </c>
      <c r="CS68" s="100">
        <v>7232.4000000000005</v>
      </c>
      <c r="CT68" s="100">
        <v>6.0124124216608834</v>
      </c>
      <c r="CU68" s="100">
        <v>6212.0245140600255</v>
      </c>
    </row>
    <row r="69" spans="2:99">
      <c r="C69" s="99" t="s">
        <v>235</v>
      </c>
      <c r="D69" s="100">
        <v>6</v>
      </c>
      <c r="E69" s="100">
        <v>4550.3999999999996</v>
      </c>
      <c r="F69" s="100">
        <v>5</v>
      </c>
      <c r="G69" s="100">
        <v>3792</v>
      </c>
      <c r="H69" s="100">
        <v>8</v>
      </c>
      <c r="I69" s="100">
        <v>6067.2</v>
      </c>
      <c r="J69" s="100">
        <v>6</v>
      </c>
      <c r="K69" s="100">
        <v>4550.3999999999996</v>
      </c>
      <c r="L69" s="100">
        <v>8</v>
      </c>
      <c r="M69" s="100">
        <v>6067.2</v>
      </c>
      <c r="N69" s="100">
        <v>8.528622634476303</v>
      </c>
      <c r="O69" s="100">
        <v>6468.1074059868279</v>
      </c>
      <c r="P69" s="100">
        <v>8.3490410706090081</v>
      </c>
      <c r="Q69" s="100">
        <v>6331.912747949872</v>
      </c>
      <c r="R69" s="100">
        <v>4</v>
      </c>
      <c r="S69" s="100">
        <v>3033.6</v>
      </c>
      <c r="T69" s="100">
        <v>5.3182487351388774</v>
      </c>
      <c r="U69" s="100">
        <v>4033.3598407293243</v>
      </c>
      <c r="V69" s="100">
        <v>4.2452170469902093</v>
      </c>
      <c r="W69" s="100">
        <v>3219.5726084373746</v>
      </c>
      <c r="X69" s="100">
        <v>6.258419951754683</v>
      </c>
      <c r="Y69" s="100">
        <v>4746.3856914107519</v>
      </c>
      <c r="Z69" s="100">
        <v>7.3291424394250315</v>
      </c>
      <c r="AA69" s="100">
        <v>5558.4216260599442</v>
      </c>
      <c r="AB69" s="100">
        <v>8.3999983439788544</v>
      </c>
      <c r="AC69" s="100">
        <v>6370.5587440735626</v>
      </c>
      <c r="AD69" s="100">
        <v>7</v>
      </c>
      <c r="AE69" s="100">
        <v>5308.8</v>
      </c>
      <c r="AF69" s="100">
        <v>5.271912162745827</v>
      </c>
      <c r="AG69" s="100">
        <v>3998.2181842264349</v>
      </c>
      <c r="AH69" s="100">
        <v>7.3653176769323583</v>
      </c>
      <c r="AI69" s="100">
        <v>5585.8569261855</v>
      </c>
      <c r="AJ69" s="100">
        <v>5.5742871001772896</v>
      </c>
      <c r="AK69" s="100">
        <v>4227.5393367744564</v>
      </c>
      <c r="AL69" s="100">
        <v>4</v>
      </c>
      <c r="AM69" s="100">
        <v>3033.6</v>
      </c>
      <c r="AN69" s="100">
        <v>6.3066968666399887</v>
      </c>
      <c r="AO69" s="100">
        <v>4782.9989036597672</v>
      </c>
      <c r="AP69" s="100">
        <v>4</v>
      </c>
      <c r="AQ69" s="100">
        <v>3033.6</v>
      </c>
      <c r="AR69" s="100">
        <v>6.474041807107402</v>
      </c>
      <c r="AS69" s="100">
        <v>4909.9133065102533</v>
      </c>
      <c r="AT69" s="100">
        <v>6</v>
      </c>
      <c r="AU69" s="100">
        <v>4550.3999999999996</v>
      </c>
      <c r="AV69" s="100">
        <v>6.4413599874714444</v>
      </c>
      <c r="AW69" s="100">
        <v>4885.1274144983436</v>
      </c>
      <c r="AX69" s="100">
        <v>4</v>
      </c>
      <c r="AY69" s="100">
        <v>3033.6</v>
      </c>
      <c r="AZ69" s="100">
        <v>4.2732688249873751</v>
      </c>
      <c r="BA69" s="100">
        <v>3240.8470768704251</v>
      </c>
      <c r="BB69" s="100">
        <v>5.2622756936110155</v>
      </c>
      <c r="BC69" s="100">
        <v>3990.9098860345939</v>
      </c>
      <c r="BD69" s="100">
        <v>6.304099895803609</v>
      </c>
      <c r="BE69" s="100">
        <v>4781.0293609774571</v>
      </c>
      <c r="BF69" s="100">
        <v>8.3461964496073957</v>
      </c>
      <c r="BG69" s="100">
        <v>6329.755387382249</v>
      </c>
      <c r="BH69" s="100">
        <v>8.7820229892454584</v>
      </c>
      <c r="BI69" s="100">
        <v>6660.2862350437554</v>
      </c>
      <c r="BJ69" s="100">
        <v>7</v>
      </c>
      <c r="BK69" s="100">
        <v>5308.8</v>
      </c>
      <c r="BL69" s="100">
        <v>6.1693734817954544</v>
      </c>
      <c r="BM69" s="100">
        <v>4678.8528485936722</v>
      </c>
      <c r="BN69" s="100">
        <v>5</v>
      </c>
      <c r="BO69" s="100">
        <v>3792</v>
      </c>
      <c r="BP69" s="100">
        <v>6.267602493373662</v>
      </c>
      <c r="BQ69" s="100">
        <v>4753.3497309745853</v>
      </c>
      <c r="BR69" s="100">
        <v>7</v>
      </c>
      <c r="BS69" s="100">
        <v>5308.8</v>
      </c>
      <c r="BT69" s="100">
        <v>4.8144658671218972</v>
      </c>
      <c r="BU69" s="100">
        <v>3651.2909136252465</v>
      </c>
      <c r="BV69" s="100">
        <v>6</v>
      </c>
      <c r="BW69" s="100">
        <v>4550.3999999999996</v>
      </c>
      <c r="BX69" s="100">
        <v>4.7846141353174136</v>
      </c>
      <c r="BY69" s="100">
        <v>3628.6513602247264</v>
      </c>
      <c r="BZ69" s="100">
        <v>7</v>
      </c>
      <c r="CA69" s="100">
        <v>5308.8</v>
      </c>
      <c r="CB69" s="100">
        <v>7.7040982294553046</v>
      </c>
      <c r="CC69" s="100">
        <v>5842.7880972189032</v>
      </c>
      <c r="CD69" s="100">
        <v>6</v>
      </c>
      <c r="CE69" s="100">
        <v>4550.3999999999996</v>
      </c>
      <c r="CF69" s="100">
        <v>7.8467596110051119</v>
      </c>
      <c r="CG69" s="100">
        <v>5950.9824889862766</v>
      </c>
      <c r="CH69" s="100">
        <v>6</v>
      </c>
      <c r="CI69" s="100">
        <v>4550.3999999999996</v>
      </c>
      <c r="CJ69" s="100">
        <v>6.4412549380528485</v>
      </c>
      <c r="CK69" s="100">
        <v>4885.0477450192802</v>
      </c>
      <c r="CL69" s="100">
        <v>4</v>
      </c>
      <c r="CM69" s="100">
        <v>3033.6</v>
      </c>
      <c r="CN69" s="100">
        <v>4.2282846381924113</v>
      </c>
      <c r="CO69" s="100">
        <v>3206.7310696051245</v>
      </c>
      <c r="CP69" s="100">
        <v>4.3507394174178824</v>
      </c>
      <c r="CQ69" s="100">
        <v>3299.6007741697217</v>
      </c>
      <c r="CR69" s="100">
        <v>7</v>
      </c>
      <c r="CS69" s="100">
        <v>5308.8</v>
      </c>
      <c r="CT69" s="100">
        <v>6.2079749231674439</v>
      </c>
      <c r="CU69" s="100">
        <v>4708.1281817301897</v>
      </c>
    </row>
    <row r="70" spans="2:99">
      <c r="C70" s="99" t="s">
        <v>236</v>
      </c>
      <c r="D70" s="100">
        <v>6</v>
      </c>
      <c r="E70" s="100">
        <v>3211.2</v>
      </c>
      <c r="F70" s="100">
        <v>5</v>
      </c>
      <c r="G70" s="100">
        <v>2675.9999999999995</v>
      </c>
      <c r="H70" s="100">
        <v>8</v>
      </c>
      <c r="I70" s="100">
        <v>4281.5999999999995</v>
      </c>
      <c r="J70" s="100">
        <v>6</v>
      </c>
      <c r="K70" s="100">
        <v>3211.2</v>
      </c>
      <c r="L70" s="100">
        <v>7</v>
      </c>
      <c r="M70" s="100">
        <v>3746.3999999999996</v>
      </c>
      <c r="N70" s="100">
        <v>7.5286226344763039</v>
      </c>
      <c r="O70" s="100">
        <v>4029.3188339717171</v>
      </c>
      <c r="P70" s="100">
        <v>7.3839451776699097</v>
      </c>
      <c r="Q70" s="100">
        <v>3951.887459088935</v>
      </c>
      <c r="R70" s="100">
        <v>5</v>
      </c>
      <c r="S70" s="100">
        <v>2675.9999999999995</v>
      </c>
      <c r="T70" s="100">
        <v>4.3500736086527656</v>
      </c>
      <c r="U70" s="100">
        <v>2328.15939535096</v>
      </c>
      <c r="V70" s="100">
        <v>4.2452170469902093</v>
      </c>
      <c r="W70" s="100">
        <v>2272.0401635491598</v>
      </c>
      <c r="X70" s="100">
        <v>7.2297066237819401</v>
      </c>
      <c r="Y70" s="100">
        <v>3869.3389850480939</v>
      </c>
      <c r="Z70" s="100">
        <v>7.3839995126625366</v>
      </c>
      <c r="AA70" s="100">
        <v>3951.9165391769893</v>
      </c>
      <c r="AB70" s="100">
        <v>8.349998550981498</v>
      </c>
      <c r="AC70" s="100">
        <v>4468.9192244852975</v>
      </c>
      <c r="AD70" s="100">
        <v>7</v>
      </c>
      <c r="AE70" s="100">
        <v>3746.3999999999996</v>
      </c>
      <c r="AF70" s="100">
        <v>5.271912162745827</v>
      </c>
      <c r="AG70" s="100">
        <v>2821.5273895015662</v>
      </c>
      <c r="AH70" s="100">
        <v>7.3653176769323583</v>
      </c>
      <c r="AI70" s="100">
        <v>3941.9180206941978</v>
      </c>
      <c r="AJ70" s="100">
        <v>4.5742871001772896</v>
      </c>
      <c r="AK70" s="100">
        <v>2448.1584560148849</v>
      </c>
      <c r="AL70" s="100">
        <v>4</v>
      </c>
      <c r="AM70" s="100">
        <v>2140.7999999999997</v>
      </c>
      <c r="AN70" s="100">
        <v>7.3066968666399887</v>
      </c>
      <c r="AO70" s="100">
        <v>3910.5441630257214</v>
      </c>
      <c r="AP70" s="100">
        <v>5</v>
      </c>
      <c r="AQ70" s="100">
        <v>2675.9999999999995</v>
      </c>
      <c r="AR70" s="100">
        <v>6.474041807107402</v>
      </c>
      <c r="AS70" s="100">
        <v>3464.9071751638812</v>
      </c>
      <c r="AT70" s="100">
        <v>5</v>
      </c>
      <c r="AU70" s="100">
        <v>2675.9999999999995</v>
      </c>
      <c r="AV70" s="100">
        <v>6.3923199888635063</v>
      </c>
      <c r="AW70" s="100">
        <v>3421.1696580397479</v>
      </c>
      <c r="AX70" s="100">
        <v>5</v>
      </c>
      <c r="AY70" s="100">
        <v>2675.9999999999995</v>
      </c>
      <c r="AZ70" s="100">
        <v>4.3074274281107963</v>
      </c>
      <c r="BA70" s="100">
        <v>2305.3351595248978</v>
      </c>
      <c r="BB70" s="100">
        <v>5.2622756936110155</v>
      </c>
      <c r="BC70" s="100">
        <v>2816.3699512206153</v>
      </c>
      <c r="BD70" s="100">
        <v>6.3345098853839694</v>
      </c>
      <c r="BE70" s="100">
        <v>3390.2296906575002</v>
      </c>
      <c r="BF70" s="100">
        <v>8.3461964496073957</v>
      </c>
      <c r="BG70" s="100">
        <v>4466.8843398298777</v>
      </c>
      <c r="BH70" s="100">
        <v>7.7820229892454575</v>
      </c>
      <c r="BI70" s="100">
        <v>4164.9387038441682</v>
      </c>
      <c r="BJ70" s="100">
        <v>7</v>
      </c>
      <c r="BK70" s="100">
        <v>3746.3999999999996</v>
      </c>
      <c r="BL70" s="100">
        <v>6.0460096613330885</v>
      </c>
      <c r="BM70" s="100">
        <v>3235.8243707454685</v>
      </c>
      <c r="BN70" s="100">
        <v>5</v>
      </c>
      <c r="BO70" s="100">
        <v>2675.9999999999995</v>
      </c>
      <c r="BP70" s="100">
        <v>6.1334111573185472</v>
      </c>
      <c r="BQ70" s="100">
        <v>3282.6016513968862</v>
      </c>
      <c r="BR70" s="100">
        <v>7</v>
      </c>
      <c r="BS70" s="100">
        <v>3746.3999999999996</v>
      </c>
      <c r="BT70" s="100">
        <v>5.7181166099629595</v>
      </c>
      <c r="BU70" s="100">
        <v>3060.3360096521756</v>
      </c>
      <c r="BV70" s="100">
        <v>6</v>
      </c>
      <c r="BW70" s="100">
        <v>3211.2</v>
      </c>
      <c r="BX70" s="100">
        <v>5.7266580222355721</v>
      </c>
      <c r="BY70" s="100">
        <v>3064.9073735004777</v>
      </c>
      <c r="BZ70" s="100">
        <v>6</v>
      </c>
      <c r="CA70" s="100">
        <v>3211.2</v>
      </c>
      <c r="CB70" s="100">
        <v>6.7410859507733916</v>
      </c>
      <c r="CC70" s="100">
        <v>3607.8292008539188</v>
      </c>
      <c r="CD70" s="100">
        <v>6</v>
      </c>
      <c r="CE70" s="100">
        <v>3211.2</v>
      </c>
      <c r="CF70" s="100">
        <v>7.9801076938449436</v>
      </c>
      <c r="CG70" s="100">
        <v>4270.9536377458135</v>
      </c>
      <c r="CH70" s="100">
        <v>5</v>
      </c>
      <c r="CI70" s="100">
        <v>2675.9999999999995</v>
      </c>
      <c r="CJ70" s="100">
        <v>6.4412549380528485</v>
      </c>
      <c r="CK70" s="100">
        <v>3447.3596428458841</v>
      </c>
      <c r="CL70" s="100">
        <v>5</v>
      </c>
      <c r="CM70" s="100">
        <v>2675.9999999999995</v>
      </c>
      <c r="CN70" s="100">
        <v>5.2853557977405146</v>
      </c>
      <c r="CO70" s="100">
        <v>2828.7224229507228</v>
      </c>
      <c r="CP70" s="100">
        <v>4.3799677022027055</v>
      </c>
      <c r="CQ70" s="100">
        <v>2344.1587142188878</v>
      </c>
      <c r="CR70" s="100">
        <v>6</v>
      </c>
      <c r="CS70" s="100">
        <v>3211.2</v>
      </c>
      <c r="CT70" s="100">
        <v>6.2079749231674439</v>
      </c>
      <c r="CU70" s="100">
        <v>3322.5081788792154</v>
      </c>
    </row>
    <row r="71" spans="2:99">
      <c r="B71" s="99" t="s">
        <v>130</v>
      </c>
      <c r="C71" s="99" t="s">
        <v>237</v>
      </c>
      <c r="D71" s="100">
        <v>8.689810563035298</v>
      </c>
      <c r="E71" s="100">
        <v>4901.053157551908</v>
      </c>
      <c r="F71" s="100">
        <v>9</v>
      </c>
      <c r="G71" s="100">
        <v>5076</v>
      </c>
      <c r="H71" s="100">
        <v>11</v>
      </c>
      <c r="I71" s="100">
        <v>6204</v>
      </c>
      <c r="J71" s="100">
        <v>6</v>
      </c>
      <c r="K71" s="100">
        <v>3384</v>
      </c>
      <c r="L71" s="100">
        <v>5</v>
      </c>
      <c r="M71" s="100">
        <v>2820</v>
      </c>
      <c r="N71" s="100">
        <v>8</v>
      </c>
      <c r="O71" s="100">
        <v>4512</v>
      </c>
      <c r="P71" s="100">
        <v>7</v>
      </c>
      <c r="Q71" s="100">
        <v>3948</v>
      </c>
      <c r="R71" s="100">
        <v>10</v>
      </c>
      <c r="S71" s="100">
        <v>5640</v>
      </c>
      <c r="T71" s="100">
        <v>8</v>
      </c>
      <c r="U71" s="100">
        <v>4512</v>
      </c>
      <c r="V71" s="100">
        <v>6</v>
      </c>
      <c r="W71" s="100">
        <v>3384</v>
      </c>
      <c r="X71" s="100">
        <v>6</v>
      </c>
      <c r="Y71" s="100">
        <v>3384</v>
      </c>
      <c r="Z71" s="100">
        <v>8</v>
      </c>
      <c r="AA71" s="100">
        <v>4512</v>
      </c>
      <c r="AB71" s="100">
        <v>7</v>
      </c>
      <c r="AC71" s="100">
        <v>3948</v>
      </c>
      <c r="AD71" s="100">
        <v>7</v>
      </c>
      <c r="AE71" s="100">
        <v>3948</v>
      </c>
      <c r="AF71" s="100">
        <v>9</v>
      </c>
      <c r="AG71" s="100">
        <v>5076</v>
      </c>
      <c r="AH71" s="100">
        <v>11</v>
      </c>
      <c r="AI71" s="100">
        <v>6204</v>
      </c>
      <c r="AJ71" s="100">
        <v>10</v>
      </c>
      <c r="AK71" s="100">
        <v>5640</v>
      </c>
      <c r="AL71" s="100">
        <v>9</v>
      </c>
      <c r="AM71" s="100">
        <v>5076</v>
      </c>
      <c r="AN71" s="100">
        <v>8</v>
      </c>
      <c r="AO71" s="100">
        <v>4512</v>
      </c>
      <c r="AP71" s="100">
        <v>8</v>
      </c>
      <c r="AQ71" s="100">
        <v>4512</v>
      </c>
      <c r="AR71" s="100">
        <v>6</v>
      </c>
      <c r="AS71" s="100">
        <v>3384</v>
      </c>
      <c r="AT71" s="100">
        <v>6</v>
      </c>
      <c r="AU71" s="100">
        <v>3384</v>
      </c>
      <c r="AV71" s="100">
        <v>7</v>
      </c>
      <c r="AW71" s="100">
        <v>3948</v>
      </c>
      <c r="AX71" s="100">
        <v>6</v>
      </c>
      <c r="AY71" s="100">
        <v>3384</v>
      </c>
      <c r="AZ71" s="100">
        <v>7</v>
      </c>
      <c r="BA71" s="100">
        <v>3948</v>
      </c>
      <c r="BB71" s="100">
        <v>8</v>
      </c>
      <c r="BC71" s="100">
        <v>4512</v>
      </c>
      <c r="BD71" s="100">
        <v>7</v>
      </c>
      <c r="BE71" s="100">
        <v>3948</v>
      </c>
      <c r="BF71" s="100">
        <v>10</v>
      </c>
      <c r="BG71" s="100">
        <v>5640</v>
      </c>
      <c r="BH71" s="100">
        <v>10</v>
      </c>
      <c r="BI71" s="100">
        <v>5640</v>
      </c>
      <c r="BJ71" s="100">
        <v>8</v>
      </c>
      <c r="BK71" s="100">
        <v>4512</v>
      </c>
      <c r="BL71" s="100">
        <v>7</v>
      </c>
      <c r="BM71" s="100">
        <v>3948</v>
      </c>
      <c r="BN71" s="100">
        <v>7</v>
      </c>
      <c r="BO71" s="100">
        <v>3948</v>
      </c>
      <c r="BP71" s="100">
        <v>8</v>
      </c>
      <c r="BQ71" s="100">
        <v>4512</v>
      </c>
      <c r="BR71" s="100">
        <v>12</v>
      </c>
      <c r="BS71" s="100">
        <v>6768</v>
      </c>
      <c r="BT71" s="100">
        <v>10</v>
      </c>
      <c r="BU71" s="100">
        <v>5640</v>
      </c>
      <c r="BV71" s="100">
        <v>9</v>
      </c>
      <c r="BW71" s="100">
        <v>5076</v>
      </c>
      <c r="BX71" s="100">
        <v>7</v>
      </c>
      <c r="BY71" s="100">
        <v>3948</v>
      </c>
      <c r="BZ71" s="100">
        <v>10</v>
      </c>
      <c r="CA71" s="100">
        <v>5640</v>
      </c>
      <c r="CB71" s="100">
        <v>6</v>
      </c>
      <c r="CC71" s="100">
        <v>3384</v>
      </c>
      <c r="CD71" s="100">
        <v>9</v>
      </c>
      <c r="CE71" s="100">
        <v>5076</v>
      </c>
      <c r="CF71" s="100">
        <v>7</v>
      </c>
      <c r="CG71" s="100">
        <v>3948</v>
      </c>
      <c r="CH71" s="100">
        <v>10</v>
      </c>
      <c r="CI71" s="100">
        <v>5640</v>
      </c>
      <c r="CJ71" s="100">
        <v>6</v>
      </c>
      <c r="CK71" s="100">
        <v>3384</v>
      </c>
      <c r="CL71" s="100">
        <v>12</v>
      </c>
      <c r="CM71" s="100">
        <v>6768</v>
      </c>
      <c r="CN71" s="100">
        <v>11</v>
      </c>
      <c r="CO71" s="100">
        <v>6204</v>
      </c>
      <c r="CP71" s="100">
        <v>10</v>
      </c>
      <c r="CQ71" s="100">
        <v>5640</v>
      </c>
      <c r="CR71" s="100">
        <v>7</v>
      </c>
      <c r="CS71" s="100">
        <v>3948</v>
      </c>
      <c r="CT71" s="100">
        <v>10</v>
      </c>
      <c r="CU71" s="100">
        <v>5640</v>
      </c>
    </row>
    <row r="72" spans="2:99">
      <c r="C72" s="99" t="s">
        <v>238</v>
      </c>
      <c r="D72" s="100">
        <v>7.739082746109248</v>
      </c>
      <c r="E72" s="100">
        <v>575.78775631052804</v>
      </c>
      <c r="F72" s="100">
        <v>9</v>
      </c>
      <c r="G72" s="100">
        <v>669.59999999999991</v>
      </c>
      <c r="H72" s="100">
        <v>12</v>
      </c>
      <c r="I72" s="100">
        <v>892.8</v>
      </c>
      <c r="J72" s="100">
        <v>7</v>
      </c>
      <c r="K72" s="100">
        <v>520.79999999999995</v>
      </c>
      <c r="L72" s="100">
        <v>6</v>
      </c>
      <c r="M72" s="100">
        <v>446.4</v>
      </c>
      <c r="N72" s="100">
        <v>9</v>
      </c>
      <c r="O72" s="100">
        <v>669.59999999999991</v>
      </c>
      <c r="P72" s="100">
        <v>7</v>
      </c>
      <c r="Q72" s="100">
        <v>520.79999999999995</v>
      </c>
      <c r="R72" s="100">
        <v>10</v>
      </c>
      <c r="S72" s="100">
        <v>743.99999999999989</v>
      </c>
      <c r="T72" s="100">
        <v>10</v>
      </c>
      <c r="U72" s="100">
        <v>743.99999999999989</v>
      </c>
      <c r="V72" s="100">
        <v>8</v>
      </c>
      <c r="W72" s="100">
        <v>595.19999999999993</v>
      </c>
      <c r="X72" s="100">
        <v>6</v>
      </c>
      <c r="Y72" s="100">
        <v>446.4</v>
      </c>
      <c r="Z72" s="100">
        <v>8</v>
      </c>
      <c r="AA72" s="100">
        <v>595.19999999999993</v>
      </c>
      <c r="AB72" s="100">
        <v>7</v>
      </c>
      <c r="AC72" s="100">
        <v>520.79999999999995</v>
      </c>
      <c r="AD72" s="100">
        <v>6</v>
      </c>
      <c r="AE72" s="100">
        <v>446.4</v>
      </c>
      <c r="AF72" s="100">
        <v>9</v>
      </c>
      <c r="AG72" s="100">
        <v>669.59999999999991</v>
      </c>
      <c r="AH72" s="100">
        <v>10</v>
      </c>
      <c r="AI72" s="100">
        <v>743.99999999999989</v>
      </c>
      <c r="AJ72" s="100">
        <v>10</v>
      </c>
      <c r="AK72" s="100">
        <v>743.99999999999989</v>
      </c>
      <c r="AL72" s="100">
        <v>9</v>
      </c>
      <c r="AM72" s="100">
        <v>669.59999999999991</v>
      </c>
      <c r="AN72" s="100">
        <v>7</v>
      </c>
      <c r="AO72" s="100">
        <v>520.79999999999995</v>
      </c>
      <c r="AP72" s="100">
        <v>9</v>
      </c>
      <c r="AQ72" s="100">
        <v>669.59999999999991</v>
      </c>
      <c r="AR72" s="100">
        <v>7</v>
      </c>
      <c r="AS72" s="100">
        <v>520.79999999999995</v>
      </c>
      <c r="AT72" s="100">
        <v>7</v>
      </c>
      <c r="AU72" s="100">
        <v>520.79999999999995</v>
      </c>
      <c r="AV72" s="100">
        <v>6</v>
      </c>
      <c r="AW72" s="100">
        <v>446.4</v>
      </c>
      <c r="AX72" s="100">
        <v>6</v>
      </c>
      <c r="AY72" s="100">
        <v>446.4</v>
      </c>
      <c r="AZ72" s="100">
        <v>8</v>
      </c>
      <c r="BA72" s="100">
        <v>595.19999999999993</v>
      </c>
      <c r="BB72" s="100">
        <v>8</v>
      </c>
      <c r="BC72" s="100">
        <v>595.19999999999993</v>
      </c>
      <c r="BD72" s="100">
        <v>7</v>
      </c>
      <c r="BE72" s="100">
        <v>520.79999999999995</v>
      </c>
      <c r="BF72" s="100">
        <v>12</v>
      </c>
      <c r="BG72" s="100">
        <v>892.8</v>
      </c>
      <c r="BH72" s="100">
        <v>11</v>
      </c>
      <c r="BI72" s="100">
        <v>818.39999999999986</v>
      </c>
      <c r="BJ72" s="100">
        <v>7</v>
      </c>
      <c r="BK72" s="100">
        <v>520.79999999999995</v>
      </c>
      <c r="BL72" s="100">
        <v>9</v>
      </c>
      <c r="BM72" s="100">
        <v>669.59999999999991</v>
      </c>
      <c r="BN72" s="100">
        <v>7</v>
      </c>
      <c r="BO72" s="100">
        <v>520.79999999999995</v>
      </c>
      <c r="BP72" s="100">
        <v>9</v>
      </c>
      <c r="BQ72" s="100">
        <v>669.59999999999991</v>
      </c>
      <c r="BR72" s="100">
        <v>12</v>
      </c>
      <c r="BS72" s="100">
        <v>892.8</v>
      </c>
      <c r="BT72" s="100">
        <v>10</v>
      </c>
      <c r="BU72" s="100">
        <v>743.99999999999989</v>
      </c>
      <c r="BV72" s="100">
        <v>11</v>
      </c>
      <c r="BW72" s="100">
        <v>818.39999999999986</v>
      </c>
      <c r="BX72" s="100">
        <v>7</v>
      </c>
      <c r="BY72" s="100">
        <v>520.79999999999995</v>
      </c>
      <c r="BZ72" s="100">
        <v>12</v>
      </c>
      <c r="CA72" s="100">
        <v>892.8</v>
      </c>
      <c r="CB72" s="100">
        <v>6</v>
      </c>
      <c r="CC72" s="100">
        <v>446.4</v>
      </c>
      <c r="CD72" s="100">
        <v>10</v>
      </c>
      <c r="CE72" s="100">
        <v>743.99999999999989</v>
      </c>
      <c r="CF72" s="100">
        <v>7</v>
      </c>
      <c r="CG72" s="100">
        <v>520.79999999999995</v>
      </c>
      <c r="CH72" s="100">
        <v>10</v>
      </c>
      <c r="CI72" s="100">
        <v>743.99999999999989</v>
      </c>
      <c r="CJ72" s="100">
        <v>7</v>
      </c>
      <c r="CK72" s="100">
        <v>520.79999999999995</v>
      </c>
      <c r="CL72" s="100">
        <v>12</v>
      </c>
      <c r="CM72" s="100">
        <v>892.8</v>
      </c>
      <c r="CN72" s="100">
        <v>11</v>
      </c>
      <c r="CO72" s="100">
        <v>818.39999999999986</v>
      </c>
      <c r="CP72" s="100">
        <v>11</v>
      </c>
      <c r="CQ72" s="100">
        <v>818.39999999999986</v>
      </c>
      <c r="CR72" s="100">
        <v>7</v>
      </c>
      <c r="CS72" s="100">
        <v>520.79999999999995</v>
      </c>
      <c r="CT72" s="100">
        <v>11</v>
      </c>
      <c r="CU72" s="100">
        <v>818.39999999999986</v>
      </c>
    </row>
    <row r="73" spans="2:99">
      <c r="C73" s="99" t="s">
        <v>239</v>
      </c>
      <c r="D73" s="100">
        <v>8.6405383799613489</v>
      </c>
      <c r="E73" s="100">
        <v>4831.7890620743856</v>
      </c>
      <c r="F73" s="100">
        <v>10</v>
      </c>
      <c r="G73" s="100">
        <v>5591.9999999999991</v>
      </c>
      <c r="H73" s="100">
        <v>11</v>
      </c>
      <c r="I73" s="100">
        <v>6151.1999999999989</v>
      </c>
      <c r="J73" s="100">
        <v>7</v>
      </c>
      <c r="K73" s="100">
        <v>3914.3999999999996</v>
      </c>
      <c r="L73" s="100">
        <v>5</v>
      </c>
      <c r="M73" s="100">
        <v>2795.9999999999995</v>
      </c>
      <c r="N73" s="100">
        <v>9</v>
      </c>
      <c r="O73" s="100">
        <v>5032.7999999999993</v>
      </c>
      <c r="P73" s="100">
        <v>7</v>
      </c>
      <c r="Q73" s="100">
        <v>3914.3999999999996</v>
      </c>
      <c r="R73" s="100">
        <v>9</v>
      </c>
      <c r="S73" s="100">
        <v>5032.7999999999993</v>
      </c>
      <c r="T73" s="100">
        <v>8</v>
      </c>
      <c r="U73" s="100">
        <v>4473.5999999999995</v>
      </c>
      <c r="V73" s="100">
        <v>7</v>
      </c>
      <c r="W73" s="100">
        <v>3914.3999999999996</v>
      </c>
      <c r="X73" s="100">
        <v>6</v>
      </c>
      <c r="Y73" s="100">
        <v>3355.2</v>
      </c>
      <c r="Z73" s="100">
        <v>8</v>
      </c>
      <c r="AA73" s="100">
        <v>4473.5999999999995</v>
      </c>
      <c r="AB73" s="100">
        <v>6</v>
      </c>
      <c r="AC73" s="100">
        <v>3355.2</v>
      </c>
      <c r="AD73" s="100">
        <v>6</v>
      </c>
      <c r="AE73" s="100">
        <v>3355.2</v>
      </c>
      <c r="AF73" s="100">
        <v>9</v>
      </c>
      <c r="AG73" s="100">
        <v>5032.7999999999993</v>
      </c>
      <c r="AH73" s="100">
        <v>10</v>
      </c>
      <c r="AI73" s="100">
        <v>5591.9999999999991</v>
      </c>
      <c r="AJ73" s="100">
        <v>8</v>
      </c>
      <c r="AK73" s="100">
        <v>4473.5999999999995</v>
      </c>
      <c r="AL73" s="100">
        <v>8</v>
      </c>
      <c r="AM73" s="100">
        <v>4473.5999999999995</v>
      </c>
      <c r="AN73" s="100">
        <v>7</v>
      </c>
      <c r="AO73" s="100">
        <v>3914.3999999999996</v>
      </c>
      <c r="AP73" s="100">
        <v>9</v>
      </c>
      <c r="AQ73" s="100">
        <v>5032.7999999999993</v>
      </c>
      <c r="AR73" s="100">
        <v>6</v>
      </c>
      <c r="AS73" s="100">
        <v>3355.2</v>
      </c>
      <c r="AT73" s="100">
        <v>6</v>
      </c>
      <c r="AU73" s="100">
        <v>3355.2</v>
      </c>
      <c r="AV73" s="100">
        <v>7</v>
      </c>
      <c r="AW73" s="100">
        <v>3914.3999999999996</v>
      </c>
      <c r="AX73" s="100">
        <v>5</v>
      </c>
      <c r="AY73" s="100">
        <v>2795.9999999999995</v>
      </c>
      <c r="AZ73" s="100">
        <v>8</v>
      </c>
      <c r="BA73" s="100">
        <v>4473.5999999999995</v>
      </c>
      <c r="BB73" s="100">
        <v>8</v>
      </c>
      <c r="BC73" s="100">
        <v>4473.5999999999995</v>
      </c>
      <c r="BD73" s="100">
        <v>8</v>
      </c>
      <c r="BE73" s="100">
        <v>4473.5999999999995</v>
      </c>
      <c r="BF73" s="100">
        <v>10</v>
      </c>
      <c r="BG73" s="100">
        <v>5591.9999999999991</v>
      </c>
      <c r="BH73" s="100">
        <v>10</v>
      </c>
      <c r="BI73" s="100">
        <v>5591.9999999999991</v>
      </c>
      <c r="BJ73" s="100">
        <v>8</v>
      </c>
      <c r="BK73" s="100">
        <v>4473.5999999999995</v>
      </c>
      <c r="BL73" s="100">
        <v>7</v>
      </c>
      <c r="BM73" s="100">
        <v>3914.3999999999996</v>
      </c>
      <c r="BN73" s="100">
        <v>7</v>
      </c>
      <c r="BO73" s="100">
        <v>3914.3999999999996</v>
      </c>
      <c r="BP73" s="100">
        <v>9</v>
      </c>
      <c r="BQ73" s="100">
        <v>5032.7999999999993</v>
      </c>
      <c r="BR73" s="100">
        <v>12</v>
      </c>
      <c r="BS73" s="100">
        <v>6710.4</v>
      </c>
      <c r="BT73" s="100">
        <v>10</v>
      </c>
      <c r="BU73" s="100">
        <v>5591.9999999999991</v>
      </c>
      <c r="BV73" s="100">
        <v>10</v>
      </c>
      <c r="BW73" s="100">
        <v>5591.9999999999991</v>
      </c>
      <c r="BX73" s="100">
        <v>6</v>
      </c>
      <c r="BY73" s="100">
        <v>3355.2</v>
      </c>
      <c r="BZ73" s="100">
        <v>10</v>
      </c>
      <c r="CA73" s="100">
        <v>5591.9999999999991</v>
      </c>
      <c r="CB73" s="100">
        <v>6</v>
      </c>
      <c r="CC73" s="100">
        <v>3355.2</v>
      </c>
      <c r="CD73" s="100">
        <v>9</v>
      </c>
      <c r="CE73" s="100">
        <v>5032.7999999999993</v>
      </c>
      <c r="CF73" s="100">
        <v>6</v>
      </c>
      <c r="CG73" s="100">
        <v>3355.2</v>
      </c>
      <c r="CH73" s="100">
        <v>9</v>
      </c>
      <c r="CI73" s="100">
        <v>5032.7999999999993</v>
      </c>
      <c r="CJ73" s="100">
        <v>7</v>
      </c>
      <c r="CK73" s="100">
        <v>3914.3999999999996</v>
      </c>
      <c r="CL73" s="100">
        <v>12</v>
      </c>
      <c r="CM73" s="100">
        <v>6710.4</v>
      </c>
      <c r="CN73" s="100">
        <v>11</v>
      </c>
      <c r="CO73" s="100">
        <v>6151.1999999999989</v>
      </c>
      <c r="CP73" s="100">
        <v>11</v>
      </c>
      <c r="CQ73" s="100">
        <v>6151.1999999999989</v>
      </c>
      <c r="CR73" s="100">
        <v>8</v>
      </c>
      <c r="CS73" s="100">
        <v>4473.5999999999995</v>
      </c>
      <c r="CT73" s="100">
        <v>11</v>
      </c>
      <c r="CU73" s="100">
        <v>6151.1999999999989</v>
      </c>
    </row>
    <row r="74" spans="2:99">
      <c r="C74" s="99" t="s">
        <v>240</v>
      </c>
      <c r="D74" s="100">
        <v>7.739082746109248</v>
      </c>
      <c r="E74" s="100">
        <v>3120.3981632312489</v>
      </c>
      <c r="F74" s="100">
        <v>10</v>
      </c>
      <c r="G74" s="100">
        <v>4032</v>
      </c>
      <c r="H74" s="100">
        <v>11</v>
      </c>
      <c r="I74" s="100">
        <v>4435.2</v>
      </c>
      <c r="J74" s="100">
        <v>8</v>
      </c>
      <c r="K74" s="100">
        <v>3225.6</v>
      </c>
      <c r="L74" s="100">
        <v>6</v>
      </c>
      <c r="M74" s="100">
        <v>2419.1999999999998</v>
      </c>
      <c r="N74" s="100">
        <v>8</v>
      </c>
      <c r="O74" s="100">
        <v>3225.6</v>
      </c>
      <c r="P74" s="100">
        <v>7</v>
      </c>
      <c r="Q74" s="100">
        <v>2822.4</v>
      </c>
      <c r="R74" s="100">
        <v>9</v>
      </c>
      <c r="S74" s="100">
        <v>3628.7999999999997</v>
      </c>
      <c r="T74" s="100">
        <v>9</v>
      </c>
      <c r="U74" s="100">
        <v>3628.7999999999997</v>
      </c>
      <c r="V74" s="100">
        <v>7</v>
      </c>
      <c r="W74" s="100">
        <v>2822.4</v>
      </c>
      <c r="X74" s="100">
        <v>5</v>
      </c>
      <c r="Y74" s="100">
        <v>2016</v>
      </c>
      <c r="Z74" s="100">
        <v>8</v>
      </c>
      <c r="AA74" s="100">
        <v>3225.6</v>
      </c>
      <c r="AB74" s="100">
        <v>6</v>
      </c>
      <c r="AC74" s="100">
        <v>2419.1999999999998</v>
      </c>
      <c r="AD74" s="100">
        <v>7</v>
      </c>
      <c r="AE74" s="100">
        <v>2822.4</v>
      </c>
      <c r="AF74" s="100">
        <v>10</v>
      </c>
      <c r="AG74" s="100">
        <v>4032</v>
      </c>
      <c r="AH74" s="100">
        <v>10</v>
      </c>
      <c r="AI74" s="100">
        <v>4032</v>
      </c>
      <c r="AJ74" s="100">
        <v>10</v>
      </c>
      <c r="AK74" s="100">
        <v>4032</v>
      </c>
      <c r="AL74" s="100">
        <v>10</v>
      </c>
      <c r="AM74" s="100">
        <v>4032</v>
      </c>
      <c r="AN74" s="100">
        <v>8</v>
      </c>
      <c r="AO74" s="100">
        <v>3225.6</v>
      </c>
      <c r="AP74" s="100">
        <v>8</v>
      </c>
      <c r="AQ74" s="100">
        <v>3225.6</v>
      </c>
      <c r="AR74" s="100">
        <v>6</v>
      </c>
      <c r="AS74" s="100">
        <v>2419.1999999999998</v>
      </c>
      <c r="AT74" s="100">
        <v>6</v>
      </c>
      <c r="AU74" s="100">
        <v>2419.1999999999998</v>
      </c>
      <c r="AV74" s="100">
        <v>6</v>
      </c>
      <c r="AW74" s="100">
        <v>2419.1999999999998</v>
      </c>
      <c r="AX74" s="100">
        <v>6</v>
      </c>
      <c r="AY74" s="100">
        <v>2419.1999999999998</v>
      </c>
      <c r="AZ74" s="100">
        <v>7</v>
      </c>
      <c r="BA74" s="100">
        <v>2822.4</v>
      </c>
      <c r="BB74" s="100">
        <v>9</v>
      </c>
      <c r="BC74" s="100">
        <v>3628.7999999999997</v>
      </c>
      <c r="BD74" s="100">
        <v>7</v>
      </c>
      <c r="BE74" s="100">
        <v>2822.4</v>
      </c>
      <c r="BF74" s="100">
        <v>11</v>
      </c>
      <c r="BG74" s="100">
        <v>4435.2</v>
      </c>
      <c r="BH74" s="100">
        <v>10</v>
      </c>
      <c r="BI74" s="100">
        <v>4032</v>
      </c>
      <c r="BJ74" s="100">
        <v>8</v>
      </c>
      <c r="BK74" s="100">
        <v>3225.6</v>
      </c>
      <c r="BL74" s="100">
        <v>8</v>
      </c>
      <c r="BM74" s="100">
        <v>3225.6</v>
      </c>
      <c r="BN74" s="100">
        <v>7</v>
      </c>
      <c r="BO74" s="100">
        <v>2822.4</v>
      </c>
      <c r="BP74" s="100">
        <v>8</v>
      </c>
      <c r="BQ74" s="100">
        <v>3225.6</v>
      </c>
      <c r="BR74" s="100">
        <v>11</v>
      </c>
      <c r="BS74" s="100">
        <v>4435.2</v>
      </c>
      <c r="BT74" s="100">
        <v>11</v>
      </c>
      <c r="BU74" s="100">
        <v>4435.2</v>
      </c>
      <c r="BV74" s="100">
        <v>10</v>
      </c>
      <c r="BW74" s="100">
        <v>4032</v>
      </c>
      <c r="BX74" s="100">
        <v>7</v>
      </c>
      <c r="BY74" s="100">
        <v>2822.4</v>
      </c>
      <c r="BZ74" s="100">
        <v>11</v>
      </c>
      <c r="CA74" s="100">
        <v>4435.2</v>
      </c>
      <c r="CB74" s="100">
        <v>7</v>
      </c>
      <c r="CC74" s="100">
        <v>2822.4</v>
      </c>
      <c r="CD74" s="100">
        <v>9</v>
      </c>
      <c r="CE74" s="100">
        <v>3628.7999999999997</v>
      </c>
      <c r="CF74" s="100">
        <v>7</v>
      </c>
      <c r="CG74" s="100">
        <v>2822.4</v>
      </c>
      <c r="CH74" s="100">
        <v>10</v>
      </c>
      <c r="CI74" s="100">
        <v>4032</v>
      </c>
      <c r="CJ74" s="100">
        <v>7</v>
      </c>
      <c r="CK74" s="100">
        <v>2822.4</v>
      </c>
      <c r="CL74" s="100">
        <v>11</v>
      </c>
      <c r="CM74" s="100">
        <v>4435.2</v>
      </c>
      <c r="CN74" s="100">
        <v>13</v>
      </c>
      <c r="CO74" s="100">
        <v>5241.5999999999995</v>
      </c>
      <c r="CP74" s="100">
        <v>10</v>
      </c>
      <c r="CQ74" s="100">
        <v>4032</v>
      </c>
      <c r="CR74" s="100">
        <v>8</v>
      </c>
      <c r="CS74" s="100">
        <v>3225.6</v>
      </c>
      <c r="CT74" s="100">
        <v>9</v>
      </c>
      <c r="CU74" s="100">
        <v>3628.7999999999997</v>
      </c>
    </row>
    <row r="75" spans="2:99">
      <c r="C75" s="99" t="s">
        <v>241</v>
      </c>
      <c r="D75" s="100">
        <v>7.640538379961348</v>
      </c>
      <c r="E75" s="100">
        <v>4914.3942859911385</v>
      </c>
      <c r="F75" s="100">
        <v>8</v>
      </c>
      <c r="G75" s="100">
        <v>5145.5999999999995</v>
      </c>
      <c r="H75" s="100">
        <v>11</v>
      </c>
      <c r="I75" s="100">
        <v>7075.1999999999989</v>
      </c>
      <c r="J75" s="100">
        <v>7</v>
      </c>
      <c r="K75" s="100">
        <v>4502.3999999999996</v>
      </c>
      <c r="L75" s="100">
        <v>6</v>
      </c>
      <c r="M75" s="100">
        <v>3859.2</v>
      </c>
      <c r="N75" s="100">
        <v>9</v>
      </c>
      <c r="O75" s="100">
        <v>5788.7999999999993</v>
      </c>
      <c r="P75" s="100">
        <v>7</v>
      </c>
      <c r="Q75" s="100">
        <v>4502.3999999999996</v>
      </c>
      <c r="R75" s="100">
        <v>9</v>
      </c>
      <c r="S75" s="100">
        <v>5788.7999999999993</v>
      </c>
      <c r="T75" s="100">
        <v>9</v>
      </c>
      <c r="U75" s="100">
        <v>5788.7999999999993</v>
      </c>
      <c r="V75" s="100">
        <v>7</v>
      </c>
      <c r="W75" s="100">
        <v>4502.3999999999996</v>
      </c>
      <c r="X75" s="100">
        <v>6</v>
      </c>
      <c r="Y75" s="100">
        <v>3859.2</v>
      </c>
      <c r="Z75" s="100">
        <v>7</v>
      </c>
      <c r="AA75" s="100">
        <v>4502.3999999999996</v>
      </c>
      <c r="AB75" s="100">
        <v>6</v>
      </c>
      <c r="AC75" s="100">
        <v>3859.2</v>
      </c>
      <c r="AD75" s="100">
        <v>7</v>
      </c>
      <c r="AE75" s="100">
        <v>4502.3999999999996</v>
      </c>
      <c r="AF75" s="100">
        <v>9</v>
      </c>
      <c r="AG75" s="100">
        <v>5788.7999999999993</v>
      </c>
      <c r="AH75" s="100">
        <v>9</v>
      </c>
      <c r="AI75" s="100">
        <v>5788.7999999999993</v>
      </c>
      <c r="AJ75" s="100">
        <v>9</v>
      </c>
      <c r="AK75" s="100">
        <v>5788.7999999999993</v>
      </c>
      <c r="AL75" s="100">
        <v>9</v>
      </c>
      <c r="AM75" s="100">
        <v>5788.7999999999993</v>
      </c>
      <c r="AN75" s="100">
        <v>7</v>
      </c>
      <c r="AO75" s="100">
        <v>4502.3999999999996</v>
      </c>
      <c r="AP75" s="100">
        <v>8</v>
      </c>
      <c r="AQ75" s="100">
        <v>5145.5999999999995</v>
      </c>
      <c r="AR75" s="100">
        <v>6</v>
      </c>
      <c r="AS75" s="100">
        <v>3859.2</v>
      </c>
      <c r="AT75" s="100">
        <v>6</v>
      </c>
      <c r="AU75" s="100">
        <v>3859.2</v>
      </c>
      <c r="AV75" s="100">
        <v>6</v>
      </c>
      <c r="AW75" s="100">
        <v>3859.2</v>
      </c>
      <c r="AX75" s="100">
        <v>5</v>
      </c>
      <c r="AY75" s="100">
        <v>3215.9999999999995</v>
      </c>
      <c r="AZ75" s="100">
        <v>7</v>
      </c>
      <c r="BA75" s="100">
        <v>4502.3999999999996</v>
      </c>
      <c r="BB75" s="100">
        <v>8</v>
      </c>
      <c r="BC75" s="100">
        <v>5145.5999999999995</v>
      </c>
      <c r="BD75" s="100">
        <v>7</v>
      </c>
      <c r="BE75" s="100">
        <v>4502.3999999999996</v>
      </c>
      <c r="BF75" s="100">
        <v>10</v>
      </c>
      <c r="BG75" s="100">
        <v>6431.9999999999991</v>
      </c>
      <c r="BH75" s="100">
        <v>10</v>
      </c>
      <c r="BI75" s="100">
        <v>6431.9999999999991</v>
      </c>
      <c r="BJ75" s="100">
        <v>7</v>
      </c>
      <c r="BK75" s="100">
        <v>4502.3999999999996</v>
      </c>
      <c r="BL75" s="100">
        <v>7</v>
      </c>
      <c r="BM75" s="100">
        <v>4502.3999999999996</v>
      </c>
      <c r="BN75" s="100">
        <v>8</v>
      </c>
      <c r="BO75" s="100">
        <v>5145.5999999999995</v>
      </c>
      <c r="BP75" s="100">
        <v>8</v>
      </c>
      <c r="BQ75" s="100">
        <v>5145.5999999999995</v>
      </c>
      <c r="BR75" s="100">
        <v>11</v>
      </c>
      <c r="BS75" s="100">
        <v>7075.1999999999989</v>
      </c>
      <c r="BT75" s="100">
        <v>11</v>
      </c>
      <c r="BU75" s="100">
        <v>7075.1999999999989</v>
      </c>
      <c r="BV75" s="100">
        <v>9</v>
      </c>
      <c r="BW75" s="100">
        <v>5788.7999999999993</v>
      </c>
      <c r="BX75" s="100">
        <v>7</v>
      </c>
      <c r="BY75" s="100">
        <v>4502.3999999999996</v>
      </c>
      <c r="BZ75" s="100">
        <v>10</v>
      </c>
      <c r="CA75" s="100">
        <v>6431.9999999999991</v>
      </c>
      <c r="CB75" s="100">
        <v>6</v>
      </c>
      <c r="CC75" s="100">
        <v>3859.2</v>
      </c>
      <c r="CD75" s="100">
        <v>8</v>
      </c>
      <c r="CE75" s="100">
        <v>5145.5999999999995</v>
      </c>
      <c r="CF75" s="100">
        <v>7</v>
      </c>
      <c r="CG75" s="100">
        <v>4502.3999999999996</v>
      </c>
      <c r="CH75" s="100">
        <v>9</v>
      </c>
      <c r="CI75" s="100">
        <v>5788.7999999999993</v>
      </c>
      <c r="CJ75" s="100">
        <v>7</v>
      </c>
      <c r="CK75" s="100">
        <v>4502.3999999999996</v>
      </c>
      <c r="CL75" s="100">
        <v>11</v>
      </c>
      <c r="CM75" s="100">
        <v>7075.1999999999989</v>
      </c>
      <c r="CN75" s="100">
        <v>10</v>
      </c>
      <c r="CO75" s="100">
        <v>6431.9999999999991</v>
      </c>
      <c r="CP75" s="100">
        <v>10</v>
      </c>
      <c r="CQ75" s="100">
        <v>6431.9999999999991</v>
      </c>
      <c r="CR75" s="100">
        <v>7</v>
      </c>
      <c r="CS75" s="100">
        <v>4502.3999999999996</v>
      </c>
      <c r="CT75" s="100">
        <v>10</v>
      </c>
      <c r="CU75" s="100">
        <v>6431.9999999999991</v>
      </c>
    </row>
    <row r="76" spans="2:99">
      <c r="C76" s="99" t="s">
        <v>242</v>
      </c>
      <c r="D76" s="100">
        <v>6.689810563035298</v>
      </c>
      <c r="E76" s="100">
        <v>5210.0244664918901</v>
      </c>
      <c r="F76" s="100">
        <v>8</v>
      </c>
      <c r="G76" s="100">
        <v>6230.4</v>
      </c>
      <c r="H76" s="100">
        <v>11</v>
      </c>
      <c r="I76" s="100">
        <v>8566.7999999999993</v>
      </c>
      <c r="J76" s="100">
        <v>7</v>
      </c>
      <c r="K76" s="100">
        <v>5451.5999999999995</v>
      </c>
      <c r="L76" s="100">
        <v>5</v>
      </c>
      <c r="M76" s="100">
        <v>3894</v>
      </c>
      <c r="N76" s="100">
        <v>8</v>
      </c>
      <c r="O76" s="100">
        <v>6230.4</v>
      </c>
      <c r="P76" s="100">
        <v>7</v>
      </c>
      <c r="Q76" s="100">
        <v>5451.5999999999995</v>
      </c>
      <c r="R76" s="100">
        <v>10</v>
      </c>
      <c r="S76" s="100">
        <v>7788</v>
      </c>
      <c r="T76" s="100">
        <v>9</v>
      </c>
      <c r="U76" s="100">
        <v>7009.2</v>
      </c>
      <c r="V76" s="100">
        <v>6</v>
      </c>
      <c r="W76" s="100">
        <v>4672.7999999999993</v>
      </c>
      <c r="X76" s="100">
        <v>5</v>
      </c>
      <c r="Y76" s="100">
        <v>3894</v>
      </c>
      <c r="Z76" s="100">
        <v>8</v>
      </c>
      <c r="AA76" s="100">
        <v>6230.4</v>
      </c>
      <c r="AB76" s="100">
        <v>7</v>
      </c>
      <c r="AC76" s="100">
        <v>5451.5999999999995</v>
      </c>
      <c r="AD76" s="100">
        <v>7</v>
      </c>
      <c r="AE76" s="100">
        <v>5451.5999999999995</v>
      </c>
      <c r="AF76" s="100">
        <v>9</v>
      </c>
      <c r="AG76" s="100">
        <v>7009.2</v>
      </c>
      <c r="AH76" s="100">
        <v>9</v>
      </c>
      <c r="AI76" s="100">
        <v>7009.2</v>
      </c>
      <c r="AJ76" s="100">
        <v>9</v>
      </c>
      <c r="AK76" s="100">
        <v>7009.2</v>
      </c>
      <c r="AL76" s="100">
        <v>9</v>
      </c>
      <c r="AM76" s="100">
        <v>7009.2</v>
      </c>
      <c r="AN76" s="100">
        <v>7</v>
      </c>
      <c r="AO76" s="100">
        <v>5451.5999999999995</v>
      </c>
      <c r="AP76" s="100">
        <v>9</v>
      </c>
      <c r="AQ76" s="100">
        <v>7009.2</v>
      </c>
      <c r="AR76" s="100">
        <v>5</v>
      </c>
      <c r="AS76" s="100">
        <v>3894</v>
      </c>
      <c r="AT76" s="100">
        <v>6</v>
      </c>
      <c r="AU76" s="100">
        <v>4672.7999999999993</v>
      </c>
      <c r="AV76" s="100">
        <v>6</v>
      </c>
      <c r="AW76" s="100">
        <v>4672.7999999999993</v>
      </c>
      <c r="AX76" s="100">
        <v>6</v>
      </c>
      <c r="AY76" s="100">
        <v>4672.7999999999993</v>
      </c>
      <c r="AZ76" s="100">
        <v>7</v>
      </c>
      <c r="BA76" s="100">
        <v>5451.5999999999995</v>
      </c>
      <c r="BB76" s="100">
        <v>9</v>
      </c>
      <c r="BC76" s="100">
        <v>7009.2</v>
      </c>
      <c r="BD76" s="100">
        <v>7</v>
      </c>
      <c r="BE76" s="100">
        <v>5451.5999999999995</v>
      </c>
      <c r="BF76" s="100">
        <v>11</v>
      </c>
      <c r="BG76" s="100">
        <v>8566.7999999999993</v>
      </c>
      <c r="BH76" s="100">
        <v>9</v>
      </c>
      <c r="BI76" s="100">
        <v>7009.2</v>
      </c>
      <c r="BJ76" s="100">
        <v>8</v>
      </c>
      <c r="BK76" s="100">
        <v>6230.4</v>
      </c>
      <c r="BL76" s="100">
        <v>7</v>
      </c>
      <c r="BM76" s="100">
        <v>5451.5999999999995</v>
      </c>
      <c r="BN76" s="100">
        <v>7</v>
      </c>
      <c r="BO76" s="100">
        <v>5451.5999999999995</v>
      </c>
      <c r="BP76" s="100">
        <v>8</v>
      </c>
      <c r="BQ76" s="100">
        <v>6230.4</v>
      </c>
      <c r="BR76" s="100">
        <v>10</v>
      </c>
      <c r="BS76" s="100">
        <v>7788</v>
      </c>
      <c r="BT76" s="100">
        <v>10</v>
      </c>
      <c r="BU76" s="100">
        <v>7788</v>
      </c>
      <c r="BV76" s="100">
        <v>9</v>
      </c>
      <c r="BW76" s="100">
        <v>7009.2</v>
      </c>
      <c r="BX76" s="100">
        <v>7</v>
      </c>
      <c r="BY76" s="100">
        <v>5451.5999999999995</v>
      </c>
      <c r="BZ76" s="100">
        <v>11</v>
      </c>
      <c r="CA76" s="100">
        <v>8566.7999999999993</v>
      </c>
      <c r="CB76" s="100">
        <v>7</v>
      </c>
      <c r="CC76" s="100">
        <v>5451.5999999999995</v>
      </c>
      <c r="CD76" s="100">
        <v>9</v>
      </c>
      <c r="CE76" s="100">
        <v>7009.2</v>
      </c>
      <c r="CF76" s="100">
        <v>7</v>
      </c>
      <c r="CG76" s="100">
        <v>5451.5999999999995</v>
      </c>
      <c r="CH76" s="100">
        <v>9</v>
      </c>
      <c r="CI76" s="100">
        <v>7009.2</v>
      </c>
      <c r="CJ76" s="100">
        <v>7</v>
      </c>
      <c r="CK76" s="100">
        <v>5451.5999999999995</v>
      </c>
      <c r="CL76" s="100">
        <v>11</v>
      </c>
      <c r="CM76" s="100">
        <v>8566.7999999999993</v>
      </c>
      <c r="CN76" s="100">
        <v>11</v>
      </c>
      <c r="CO76" s="100">
        <v>8566.7999999999993</v>
      </c>
      <c r="CP76" s="100">
        <v>9</v>
      </c>
      <c r="CQ76" s="100">
        <v>7009.2</v>
      </c>
      <c r="CR76" s="100">
        <v>8</v>
      </c>
      <c r="CS76" s="100">
        <v>6230.4</v>
      </c>
      <c r="CT76" s="100">
        <v>9</v>
      </c>
      <c r="CU76" s="100">
        <v>7009.2</v>
      </c>
    </row>
    <row r="77" spans="2:99">
      <c r="C77" s="99" t="s">
        <v>243</v>
      </c>
      <c r="D77" s="100">
        <v>8.689810563035298</v>
      </c>
      <c r="E77" s="100">
        <v>2419.2432607490268</v>
      </c>
      <c r="F77" s="100">
        <v>9</v>
      </c>
      <c r="G77" s="100">
        <v>2505.6</v>
      </c>
      <c r="H77" s="100">
        <v>12</v>
      </c>
      <c r="I77" s="100">
        <v>3340.7999999999997</v>
      </c>
      <c r="J77" s="100">
        <v>8</v>
      </c>
      <c r="K77" s="100">
        <v>2227.1999999999998</v>
      </c>
      <c r="L77" s="100">
        <v>6</v>
      </c>
      <c r="M77" s="100">
        <v>1670.3999999999999</v>
      </c>
      <c r="N77" s="100">
        <v>8</v>
      </c>
      <c r="O77" s="100">
        <v>2227.1999999999998</v>
      </c>
      <c r="P77" s="100">
        <v>7</v>
      </c>
      <c r="Q77" s="100">
        <v>1948.7999999999997</v>
      </c>
      <c r="R77" s="100">
        <v>10</v>
      </c>
      <c r="S77" s="100">
        <v>2784</v>
      </c>
      <c r="T77" s="100">
        <v>9</v>
      </c>
      <c r="U77" s="100">
        <v>2505.6</v>
      </c>
      <c r="V77" s="100">
        <v>7</v>
      </c>
      <c r="W77" s="100">
        <v>1948.7999999999997</v>
      </c>
      <c r="X77" s="100">
        <v>6</v>
      </c>
      <c r="Y77" s="100">
        <v>1670.3999999999999</v>
      </c>
      <c r="Z77" s="100">
        <v>8</v>
      </c>
      <c r="AA77" s="100">
        <v>2227.1999999999998</v>
      </c>
      <c r="AB77" s="100">
        <v>7</v>
      </c>
      <c r="AC77" s="100">
        <v>1948.7999999999997</v>
      </c>
      <c r="AD77" s="100">
        <v>6</v>
      </c>
      <c r="AE77" s="100">
        <v>1670.3999999999999</v>
      </c>
      <c r="AF77" s="100">
        <v>9</v>
      </c>
      <c r="AG77" s="100">
        <v>2505.6</v>
      </c>
      <c r="AH77" s="100">
        <v>10</v>
      </c>
      <c r="AI77" s="100">
        <v>2784</v>
      </c>
      <c r="AJ77" s="100">
        <v>9</v>
      </c>
      <c r="AK77" s="100">
        <v>2505.6</v>
      </c>
      <c r="AL77" s="100">
        <v>9</v>
      </c>
      <c r="AM77" s="100">
        <v>2505.6</v>
      </c>
      <c r="AN77" s="100">
        <v>7</v>
      </c>
      <c r="AO77" s="100">
        <v>1948.7999999999997</v>
      </c>
      <c r="AP77" s="100">
        <v>9</v>
      </c>
      <c r="AQ77" s="100">
        <v>2505.6</v>
      </c>
      <c r="AR77" s="100">
        <v>5</v>
      </c>
      <c r="AS77" s="100">
        <v>1392</v>
      </c>
      <c r="AT77" s="100">
        <v>6</v>
      </c>
      <c r="AU77" s="100">
        <v>1670.3999999999999</v>
      </c>
      <c r="AV77" s="100">
        <v>7</v>
      </c>
      <c r="AW77" s="100">
        <v>1948.7999999999997</v>
      </c>
      <c r="AX77" s="100">
        <v>6</v>
      </c>
      <c r="AY77" s="100">
        <v>1670.3999999999999</v>
      </c>
      <c r="AZ77" s="100">
        <v>8</v>
      </c>
      <c r="BA77" s="100">
        <v>2227.1999999999998</v>
      </c>
      <c r="BB77" s="100">
        <v>9</v>
      </c>
      <c r="BC77" s="100">
        <v>2505.6</v>
      </c>
      <c r="BD77" s="100">
        <v>9</v>
      </c>
      <c r="BE77" s="100">
        <v>2505.6</v>
      </c>
      <c r="BF77" s="100">
        <v>11</v>
      </c>
      <c r="BG77" s="100">
        <v>3062.3999999999996</v>
      </c>
      <c r="BH77" s="100">
        <v>9</v>
      </c>
      <c r="BI77" s="100">
        <v>2505.6</v>
      </c>
      <c r="BJ77" s="100">
        <v>7</v>
      </c>
      <c r="BK77" s="100">
        <v>1948.7999999999997</v>
      </c>
      <c r="BL77" s="100">
        <v>7</v>
      </c>
      <c r="BM77" s="100">
        <v>1948.7999999999997</v>
      </c>
      <c r="BN77" s="100">
        <v>8</v>
      </c>
      <c r="BO77" s="100">
        <v>2227.1999999999998</v>
      </c>
      <c r="BP77" s="100">
        <v>9</v>
      </c>
      <c r="BQ77" s="100">
        <v>2505.6</v>
      </c>
      <c r="BR77" s="100">
        <v>10</v>
      </c>
      <c r="BS77" s="100">
        <v>2784</v>
      </c>
      <c r="BT77" s="100">
        <v>11</v>
      </c>
      <c r="BU77" s="100">
        <v>3062.3999999999996</v>
      </c>
      <c r="BV77" s="100">
        <v>10</v>
      </c>
      <c r="BW77" s="100">
        <v>2784</v>
      </c>
      <c r="BX77" s="100">
        <v>6</v>
      </c>
      <c r="BY77" s="100">
        <v>1670.3999999999999</v>
      </c>
      <c r="BZ77" s="100">
        <v>11</v>
      </c>
      <c r="CA77" s="100">
        <v>3062.3999999999996</v>
      </c>
      <c r="CB77" s="100">
        <v>6</v>
      </c>
      <c r="CC77" s="100">
        <v>1670.3999999999999</v>
      </c>
      <c r="CD77" s="100">
        <v>9</v>
      </c>
      <c r="CE77" s="100">
        <v>2505.6</v>
      </c>
      <c r="CF77" s="100">
        <v>7</v>
      </c>
      <c r="CG77" s="100">
        <v>1948.7999999999997</v>
      </c>
      <c r="CH77" s="100">
        <v>10</v>
      </c>
      <c r="CI77" s="100">
        <v>2784</v>
      </c>
      <c r="CJ77" s="100">
        <v>7</v>
      </c>
      <c r="CK77" s="100">
        <v>1948.7999999999997</v>
      </c>
      <c r="CL77" s="100">
        <v>12</v>
      </c>
      <c r="CM77" s="100">
        <v>3340.7999999999997</v>
      </c>
      <c r="CN77" s="100">
        <v>11</v>
      </c>
      <c r="CO77" s="100">
        <v>3062.3999999999996</v>
      </c>
      <c r="CP77" s="100">
        <v>10</v>
      </c>
      <c r="CQ77" s="100">
        <v>2784</v>
      </c>
      <c r="CR77" s="100">
        <v>7</v>
      </c>
      <c r="CS77" s="100">
        <v>1948.7999999999997</v>
      </c>
      <c r="CT77" s="100">
        <v>9</v>
      </c>
      <c r="CU77" s="100">
        <v>2505.6</v>
      </c>
    </row>
    <row r="78" spans="2:99">
      <c r="C78" s="99" t="s">
        <v>244</v>
      </c>
      <c r="D78" s="100">
        <v>8.7390827461092471</v>
      </c>
      <c r="E78" s="100">
        <v>4823.973675852304</v>
      </c>
      <c r="F78" s="100">
        <v>8</v>
      </c>
      <c r="G78" s="100">
        <v>4416</v>
      </c>
      <c r="H78" s="100">
        <v>10</v>
      </c>
      <c r="I78" s="100">
        <v>5520</v>
      </c>
      <c r="J78" s="100">
        <v>7</v>
      </c>
      <c r="K78" s="100">
        <v>3864</v>
      </c>
      <c r="L78" s="100">
        <v>5</v>
      </c>
      <c r="M78" s="100">
        <v>2760</v>
      </c>
      <c r="N78" s="100">
        <v>8</v>
      </c>
      <c r="O78" s="100">
        <v>4416</v>
      </c>
      <c r="P78" s="100">
        <v>7</v>
      </c>
      <c r="Q78" s="100">
        <v>3864</v>
      </c>
      <c r="R78" s="100">
        <v>10</v>
      </c>
      <c r="S78" s="100">
        <v>5520</v>
      </c>
      <c r="T78" s="100">
        <v>9</v>
      </c>
      <c r="U78" s="100">
        <v>4968</v>
      </c>
      <c r="V78" s="100">
        <v>8</v>
      </c>
      <c r="W78" s="100">
        <v>4416</v>
      </c>
      <c r="X78" s="100">
        <v>6</v>
      </c>
      <c r="Y78" s="100">
        <v>3312</v>
      </c>
      <c r="Z78" s="100">
        <v>7</v>
      </c>
      <c r="AA78" s="100">
        <v>3864</v>
      </c>
      <c r="AB78" s="100">
        <v>7</v>
      </c>
      <c r="AC78" s="100">
        <v>3864</v>
      </c>
      <c r="AD78" s="100">
        <v>6</v>
      </c>
      <c r="AE78" s="100">
        <v>3312</v>
      </c>
      <c r="AF78" s="100">
        <v>8</v>
      </c>
      <c r="AG78" s="100">
        <v>4416</v>
      </c>
      <c r="AH78" s="100">
        <v>10</v>
      </c>
      <c r="AI78" s="100">
        <v>5520</v>
      </c>
      <c r="AJ78" s="100">
        <v>9</v>
      </c>
      <c r="AK78" s="100">
        <v>4968</v>
      </c>
      <c r="AL78" s="100">
        <v>8</v>
      </c>
      <c r="AM78" s="100">
        <v>4416</v>
      </c>
      <c r="AN78" s="100">
        <v>7</v>
      </c>
      <c r="AO78" s="100">
        <v>3864</v>
      </c>
      <c r="AP78" s="100">
        <v>9</v>
      </c>
      <c r="AQ78" s="100">
        <v>4968</v>
      </c>
      <c r="AR78" s="100">
        <v>6</v>
      </c>
      <c r="AS78" s="100">
        <v>3312</v>
      </c>
      <c r="AT78" s="100">
        <v>5</v>
      </c>
      <c r="AU78" s="100">
        <v>2760</v>
      </c>
      <c r="AV78" s="100">
        <v>7</v>
      </c>
      <c r="AW78" s="100">
        <v>3864</v>
      </c>
      <c r="AX78" s="100">
        <v>6</v>
      </c>
      <c r="AY78" s="100">
        <v>3312</v>
      </c>
      <c r="AZ78" s="100">
        <v>7</v>
      </c>
      <c r="BA78" s="100">
        <v>3864</v>
      </c>
      <c r="BB78" s="100">
        <v>9</v>
      </c>
      <c r="BC78" s="100">
        <v>4968</v>
      </c>
      <c r="BD78" s="100">
        <v>7</v>
      </c>
      <c r="BE78" s="100">
        <v>3864</v>
      </c>
      <c r="BF78" s="100">
        <v>11</v>
      </c>
      <c r="BG78" s="100">
        <v>6072</v>
      </c>
      <c r="BH78" s="100">
        <v>10</v>
      </c>
      <c r="BI78" s="100">
        <v>5520</v>
      </c>
      <c r="BJ78" s="100">
        <v>8</v>
      </c>
      <c r="BK78" s="100">
        <v>4416</v>
      </c>
      <c r="BL78" s="100">
        <v>8</v>
      </c>
      <c r="BM78" s="100">
        <v>4416</v>
      </c>
      <c r="BN78" s="100">
        <v>7</v>
      </c>
      <c r="BO78" s="100">
        <v>3864</v>
      </c>
      <c r="BP78" s="100">
        <v>8</v>
      </c>
      <c r="BQ78" s="100">
        <v>4416</v>
      </c>
      <c r="BR78" s="100">
        <v>12</v>
      </c>
      <c r="BS78" s="100">
        <v>6624</v>
      </c>
      <c r="BT78" s="100">
        <v>10</v>
      </c>
      <c r="BU78" s="100">
        <v>5520</v>
      </c>
      <c r="BV78" s="100">
        <v>9</v>
      </c>
      <c r="BW78" s="100">
        <v>4968</v>
      </c>
      <c r="BX78" s="100">
        <v>7</v>
      </c>
      <c r="BY78" s="100">
        <v>3864</v>
      </c>
      <c r="BZ78" s="100">
        <v>9</v>
      </c>
      <c r="CA78" s="100">
        <v>4968</v>
      </c>
      <c r="CB78" s="100">
        <v>6</v>
      </c>
      <c r="CC78" s="100">
        <v>3312</v>
      </c>
      <c r="CD78" s="100">
        <v>9</v>
      </c>
      <c r="CE78" s="100">
        <v>4968</v>
      </c>
      <c r="CF78" s="100">
        <v>7</v>
      </c>
      <c r="CG78" s="100">
        <v>3864</v>
      </c>
      <c r="CH78" s="100">
        <v>9</v>
      </c>
      <c r="CI78" s="100">
        <v>4968</v>
      </c>
      <c r="CJ78" s="100">
        <v>7</v>
      </c>
      <c r="CK78" s="100">
        <v>3864</v>
      </c>
      <c r="CL78" s="100">
        <v>12</v>
      </c>
      <c r="CM78" s="100">
        <v>6624</v>
      </c>
      <c r="CN78" s="100">
        <v>11</v>
      </c>
      <c r="CO78" s="100">
        <v>6072</v>
      </c>
      <c r="CP78" s="100">
        <v>10</v>
      </c>
      <c r="CQ78" s="100">
        <v>5520</v>
      </c>
      <c r="CR78" s="100">
        <v>7</v>
      </c>
      <c r="CS78" s="100">
        <v>3864</v>
      </c>
      <c r="CT78" s="100">
        <v>10</v>
      </c>
      <c r="CU78" s="100">
        <v>5520</v>
      </c>
    </row>
    <row r="79" spans="2:99">
      <c r="C79" s="99" t="s">
        <v>245</v>
      </c>
      <c r="D79" s="100">
        <v>8.689810563035298</v>
      </c>
      <c r="E79" s="100">
        <v>6579.9245583303273</v>
      </c>
      <c r="F79" s="100">
        <v>9</v>
      </c>
      <c r="G79" s="100">
        <v>6814.7999999999993</v>
      </c>
      <c r="H79" s="100">
        <v>10</v>
      </c>
      <c r="I79" s="100">
        <v>7571.9999999999991</v>
      </c>
      <c r="J79" s="100">
        <v>7</v>
      </c>
      <c r="K79" s="100">
        <v>5300.4</v>
      </c>
      <c r="L79" s="100">
        <v>6</v>
      </c>
      <c r="M79" s="100">
        <v>4543.2</v>
      </c>
      <c r="N79" s="100">
        <v>7</v>
      </c>
      <c r="O79" s="100">
        <v>5300.4</v>
      </c>
      <c r="P79" s="100">
        <v>7</v>
      </c>
      <c r="Q79" s="100">
        <v>5300.4</v>
      </c>
      <c r="R79" s="100">
        <v>9</v>
      </c>
      <c r="S79" s="100">
        <v>6814.7999999999993</v>
      </c>
      <c r="T79" s="100">
        <v>9</v>
      </c>
      <c r="U79" s="100">
        <v>6814.7999999999993</v>
      </c>
      <c r="V79" s="100">
        <v>7</v>
      </c>
      <c r="W79" s="100">
        <v>5300.4</v>
      </c>
      <c r="X79" s="100">
        <v>6</v>
      </c>
      <c r="Y79" s="100">
        <v>4543.2</v>
      </c>
      <c r="Z79" s="100">
        <v>8</v>
      </c>
      <c r="AA79" s="100">
        <v>6057.5999999999995</v>
      </c>
      <c r="AB79" s="100">
        <v>7</v>
      </c>
      <c r="AC79" s="100">
        <v>5300.4</v>
      </c>
      <c r="AD79" s="100">
        <v>6</v>
      </c>
      <c r="AE79" s="100">
        <v>4543.2</v>
      </c>
      <c r="AF79" s="100">
        <v>9</v>
      </c>
      <c r="AG79" s="100">
        <v>6814.7999999999993</v>
      </c>
      <c r="AH79" s="100">
        <v>10</v>
      </c>
      <c r="AI79" s="100">
        <v>7571.9999999999991</v>
      </c>
      <c r="AJ79" s="100">
        <v>9</v>
      </c>
      <c r="AK79" s="100">
        <v>6814.7999999999993</v>
      </c>
      <c r="AL79" s="100">
        <v>9</v>
      </c>
      <c r="AM79" s="100">
        <v>6814.7999999999993</v>
      </c>
      <c r="AN79" s="100">
        <v>8</v>
      </c>
      <c r="AO79" s="100">
        <v>6057.5999999999995</v>
      </c>
      <c r="AP79" s="100">
        <v>8</v>
      </c>
      <c r="AQ79" s="100">
        <v>6057.5999999999995</v>
      </c>
      <c r="AR79" s="100">
        <v>6</v>
      </c>
      <c r="AS79" s="100">
        <v>4543.2</v>
      </c>
      <c r="AT79" s="100">
        <v>6</v>
      </c>
      <c r="AU79" s="100">
        <v>4543.2</v>
      </c>
      <c r="AV79" s="100">
        <v>7</v>
      </c>
      <c r="AW79" s="100">
        <v>5300.4</v>
      </c>
      <c r="AX79" s="100">
        <v>6</v>
      </c>
      <c r="AY79" s="100">
        <v>4543.2</v>
      </c>
      <c r="AZ79" s="100">
        <v>7</v>
      </c>
      <c r="BA79" s="100">
        <v>5300.4</v>
      </c>
      <c r="BB79" s="100">
        <v>7</v>
      </c>
      <c r="BC79" s="100">
        <v>5300.4</v>
      </c>
      <c r="BD79" s="100">
        <v>8</v>
      </c>
      <c r="BE79" s="100">
        <v>6057.5999999999995</v>
      </c>
      <c r="BF79" s="100">
        <v>10</v>
      </c>
      <c r="BG79" s="100">
        <v>7571.9999999999991</v>
      </c>
      <c r="BH79" s="100">
        <v>10</v>
      </c>
      <c r="BI79" s="100">
        <v>7571.9999999999991</v>
      </c>
      <c r="BJ79" s="100">
        <v>7</v>
      </c>
      <c r="BK79" s="100">
        <v>5300.4</v>
      </c>
      <c r="BL79" s="100">
        <v>7</v>
      </c>
      <c r="BM79" s="100">
        <v>5300.4</v>
      </c>
      <c r="BN79" s="100">
        <v>7</v>
      </c>
      <c r="BO79" s="100">
        <v>5300.4</v>
      </c>
      <c r="BP79" s="100">
        <v>9</v>
      </c>
      <c r="BQ79" s="100">
        <v>6814.7999999999993</v>
      </c>
      <c r="BR79" s="100">
        <v>11</v>
      </c>
      <c r="BS79" s="100">
        <v>8329.1999999999989</v>
      </c>
      <c r="BT79" s="100">
        <v>10</v>
      </c>
      <c r="BU79" s="100">
        <v>7571.9999999999991</v>
      </c>
      <c r="BV79" s="100">
        <v>10</v>
      </c>
      <c r="BW79" s="100">
        <v>7571.9999999999991</v>
      </c>
      <c r="BX79" s="100">
        <v>6</v>
      </c>
      <c r="BY79" s="100">
        <v>4543.2</v>
      </c>
      <c r="BZ79" s="100">
        <v>10</v>
      </c>
      <c r="CA79" s="100">
        <v>7571.9999999999991</v>
      </c>
      <c r="CB79" s="100">
        <v>7</v>
      </c>
      <c r="CC79" s="100">
        <v>5300.4</v>
      </c>
      <c r="CD79" s="100">
        <v>8</v>
      </c>
      <c r="CE79" s="100">
        <v>6057.5999999999995</v>
      </c>
      <c r="CF79" s="100">
        <v>6</v>
      </c>
      <c r="CG79" s="100">
        <v>4543.2</v>
      </c>
      <c r="CH79" s="100">
        <v>8</v>
      </c>
      <c r="CI79" s="100">
        <v>6057.5999999999995</v>
      </c>
      <c r="CJ79" s="100">
        <v>6</v>
      </c>
      <c r="CK79" s="100">
        <v>4543.2</v>
      </c>
      <c r="CL79" s="100">
        <v>12</v>
      </c>
      <c r="CM79" s="100">
        <v>9086.4</v>
      </c>
      <c r="CN79" s="100">
        <v>11</v>
      </c>
      <c r="CO79" s="100">
        <v>8329.1999999999989</v>
      </c>
      <c r="CP79" s="100">
        <v>11</v>
      </c>
      <c r="CQ79" s="100">
        <v>8329.1999999999989</v>
      </c>
      <c r="CR79" s="100">
        <v>7</v>
      </c>
      <c r="CS79" s="100">
        <v>5300.4</v>
      </c>
      <c r="CT79" s="100">
        <v>10</v>
      </c>
      <c r="CU79" s="100">
        <v>7571.9999999999991</v>
      </c>
    </row>
    <row r="80" spans="2:99">
      <c r="C80" s="99" t="s">
        <v>246</v>
      </c>
      <c r="D80" s="100">
        <v>7.689810563035298</v>
      </c>
      <c r="E80" s="100">
        <v>6191.8354653560218</v>
      </c>
      <c r="F80" s="100">
        <v>9</v>
      </c>
      <c r="G80" s="100">
        <v>7246.7999999999993</v>
      </c>
      <c r="H80" s="100">
        <v>10</v>
      </c>
      <c r="I80" s="100">
        <v>8051.9999999999991</v>
      </c>
      <c r="J80" s="100">
        <v>7</v>
      </c>
      <c r="K80" s="100">
        <v>5636.4</v>
      </c>
      <c r="L80" s="100">
        <v>6</v>
      </c>
      <c r="M80" s="100">
        <v>4831.2</v>
      </c>
      <c r="N80" s="100">
        <v>8</v>
      </c>
      <c r="O80" s="100">
        <v>6441.5999999999995</v>
      </c>
      <c r="P80" s="100">
        <v>7</v>
      </c>
      <c r="Q80" s="100">
        <v>5636.4</v>
      </c>
      <c r="R80" s="100">
        <v>10</v>
      </c>
      <c r="S80" s="100">
        <v>8051.9999999999991</v>
      </c>
      <c r="T80" s="100">
        <v>9</v>
      </c>
      <c r="U80" s="100">
        <v>7246.7999999999993</v>
      </c>
      <c r="V80" s="100">
        <v>7</v>
      </c>
      <c r="W80" s="100">
        <v>5636.4</v>
      </c>
      <c r="X80" s="100">
        <v>6</v>
      </c>
      <c r="Y80" s="100">
        <v>4831.2</v>
      </c>
      <c r="Z80" s="100">
        <v>8</v>
      </c>
      <c r="AA80" s="100">
        <v>6441.5999999999995</v>
      </c>
      <c r="AB80" s="100">
        <v>6</v>
      </c>
      <c r="AC80" s="100">
        <v>4831.2</v>
      </c>
      <c r="AD80" s="100">
        <v>6</v>
      </c>
      <c r="AE80" s="100">
        <v>4831.2</v>
      </c>
      <c r="AF80" s="100">
        <v>9</v>
      </c>
      <c r="AG80" s="100">
        <v>7246.7999999999993</v>
      </c>
      <c r="AH80" s="100">
        <v>10</v>
      </c>
      <c r="AI80" s="100">
        <v>8051.9999999999991</v>
      </c>
      <c r="AJ80" s="100">
        <v>9</v>
      </c>
      <c r="AK80" s="100">
        <v>7246.7999999999993</v>
      </c>
      <c r="AL80" s="100">
        <v>8</v>
      </c>
      <c r="AM80" s="100">
        <v>6441.5999999999995</v>
      </c>
      <c r="AN80" s="100">
        <v>7</v>
      </c>
      <c r="AO80" s="100">
        <v>5636.4</v>
      </c>
      <c r="AP80" s="100">
        <v>8</v>
      </c>
      <c r="AQ80" s="100">
        <v>6441.5999999999995</v>
      </c>
      <c r="AR80" s="100">
        <v>6</v>
      </c>
      <c r="AS80" s="100">
        <v>4831.2</v>
      </c>
      <c r="AT80" s="100">
        <v>5</v>
      </c>
      <c r="AU80" s="100">
        <v>4025.9999999999995</v>
      </c>
      <c r="AV80" s="100">
        <v>7</v>
      </c>
      <c r="AW80" s="100">
        <v>5636.4</v>
      </c>
      <c r="AX80" s="100">
        <v>5</v>
      </c>
      <c r="AY80" s="100">
        <v>4025.9999999999995</v>
      </c>
      <c r="AZ80" s="100">
        <v>6</v>
      </c>
      <c r="BA80" s="100">
        <v>4831.2</v>
      </c>
      <c r="BB80" s="100">
        <v>9</v>
      </c>
      <c r="BC80" s="100">
        <v>7246.7999999999993</v>
      </c>
      <c r="BD80" s="100">
        <v>8</v>
      </c>
      <c r="BE80" s="100">
        <v>6441.5999999999995</v>
      </c>
      <c r="BF80" s="100">
        <v>11</v>
      </c>
      <c r="BG80" s="100">
        <v>8857.1999999999989</v>
      </c>
      <c r="BH80" s="100">
        <v>10</v>
      </c>
      <c r="BI80" s="100">
        <v>8051.9999999999991</v>
      </c>
      <c r="BJ80" s="100">
        <v>7</v>
      </c>
      <c r="BK80" s="100">
        <v>5636.4</v>
      </c>
      <c r="BL80" s="100">
        <v>8</v>
      </c>
      <c r="BM80" s="100">
        <v>6441.5999999999995</v>
      </c>
      <c r="BN80" s="100">
        <v>8</v>
      </c>
      <c r="BO80" s="100">
        <v>6441.5999999999995</v>
      </c>
      <c r="BP80" s="100">
        <v>8</v>
      </c>
      <c r="BQ80" s="100">
        <v>6441.5999999999995</v>
      </c>
      <c r="BR80" s="100">
        <v>11</v>
      </c>
      <c r="BS80" s="100">
        <v>8857.1999999999989</v>
      </c>
      <c r="BT80" s="100">
        <v>10</v>
      </c>
      <c r="BU80" s="100">
        <v>8051.9999999999991</v>
      </c>
      <c r="BV80" s="100">
        <v>9</v>
      </c>
      <c r="BW80" s="100">
        <v>7246.7999999999993</v>
      </c>
      <c r="BX80" s="100">
        <v>6</v>
      </c>
      <c r="BY80" s="100">
        <v>4831.2</v>
      </c>
      <c r="BZ80" s="100">
        <v>9</v>
      </c>
      <c r="CA80" s="100">
        <v>7246.7999999999993</v>
      </c>
      <c r="CB80" s="100">
        <v>7</v>
      </c>
      <c r="CC80" s="100">
        <v>5636.4</v>
      </c>
      <c r="CD80" s="100">
        <v>9</v>
      </c>
      <c r="CE80" s="100">
        <v>7246.7999999999993</v>
      </c>
      <c r="CF80" s="100">
        <v>7</v>
      </c>
      <c r="CG80" s="100">
        <v>5636.4</v>
      </c>
      <c r="CH80" s="100">
        <v>9</v>
      </c>
      <c r="CI80" s="100">
        <v>7246.7999999999993</v>
      </c>
      <c r="CJ80" s="100">
        <v>6</v>
      </c>
      <c r="CK80" s="100">
        <v>4831.2</v>
      </c>
      <c r="CL80" s="100">
        <v>11</v>
      </c>
      <c r="CM80" s="100">
        <v>8857.1999999999989</v>
      </c>
      <c r="CN80" s="100">
        <v>10</v>
      </c>
      <c r="CO80" s="100">
        <v>8051.9999999999991</v>
      </c>
      <c r="CP80" s="100">
        <v>11</v>
      </c>
      <c r="CQ80" s="100">
        <v>8857.1999999999989</v>
      </c>
      <c r="CR80" s="100">
        <v>7</v>
      </c>
      <c r="CS80" s="100">
        <v>5636.4</v>
      </c>
      <c r="CT80" s="100">
        <v>9</v>
      </c>
      <c r="CU80" s="100">
        <v>7246.7999999999993</v>
      </c>
    </row>
    <row r="81" spans="2:99">
      <c r="C81" s="99" t="s">
        <v>247</v>
      </c>
      <c r="D81" s="100">
        <v>7.689810563035298</v>
      </c>
      <c r="E81" s="100">
        <v>5795.0412403034006</v>
      </c>
      <c r="F81" s="100">
        <v>8</v>
      </c>
      <c r="G81" s="100">
        <v>6028.8</v>
      </c>
      <c r="H81" s="100">
        <v>9</v>
      </c>
      <c r="I81" s="100">
        <v>6782.4000000000005</v>
      </c>
      <c r="J81" s="100">
        <v>7</v>
      </c>
      <c r="K81" s="100">
        <v>5275.2</v>
      </c>
      <c r="L81" s="100">
        <v>6</v>
      </c>
      <c r="M81" s="100">
        <v>4521.6000000000004</v>
      </c>
      <c r="N81" s="100">
        <v>8</v>
      </c>
      <c r="O81" s="100">
        <v>6028.8</v>
      </c>
      <c r="P81" s="100">
        <v>7</v>
      </c>
      <c r="Q81" s="100">
        <v>5275.2</v>
      </c>
      <c r="R81" s="100">
        <v>9</v>
      </c>
      <c r="S81" s="100">
        <v>6782.4000000000005</v>
      </c>
      <c r="T81" s="100">
        <v>8</v>
      </c>
      <c r="U81" s="100">
        <v>6028.8</v>
      </c>
      <c r="V81" s="100">
        <v>7</v>
      </c>
      <c r="W81" s="100">
        <v>5275.2</v>
      </c>
      <c r="X81" s="100">
        <v>5</v>
      </c>
      <c r="Y81" s="100">
        <v>3768</v>
      </c>
      <c r="Z81" s="100">
        <v>8</v>
      </c>
      <c r="AA81" s="100">
        <v>6028.8</v>
      </c>
      <c r="AB81" s="100">
        <v>7</v>
      </c>
      <c r="AC81" s="100">
        <v>5275.2</v>
      </c>
      <c r="AD81" s="100">
        <v>6</v>
      </c>
      <c r="AE81" s="100">
        <v>4521.6000000000004</v>
      </c>
      <c r="AF81" s="100">
        <v>9</v>
      </c>
      <c r="AG81" s="100">
        <v>6782.4000000000005</v>
      </c>
      <c r="AH81" s="100">
        <v>9</v>
      </c>
      <c r="AI81" s="100">
        <v>6782.4000000000005</v>
      </c>
      <c r="AJ81" s="100">
        <v>9</v>
      </c>
      <c r="AK81" s="100">
        <v>6782.4000000000005</v>
      </c>
      <c r="AL81" s="100">
        <v>9</v>
      </c>
      <c r="AM81" s="100">
        <v>6782.4000000000005</v>
      </c>
      <c r="AN81" s="100">
        <v>8</v>
      </c>
      <c r="AO81" s="100">
        <v>6028.8</v>
      </c>
      <c r="AP81" s="100">
        <v>8</v>
      </c>
      <c r="AQ81" s="100">
        <v>6028.8</v>
      </c>
      <c r="AR81" s="100">
        <v>6</v>
      </c>
      <c r="AS81" s="100">
        <v>4521.6000000000004</v>
      </c>
      <c r="AT81" s="100">
        <v>6</v>
      </c>
      <c r="AU81" s="100">
        <v>4521.6000000000004</v>
      </c>
      <c r="AV81" s="100">
        <v>6</v>
      </c>
      <c r="AW81" s="100">
        <v>4521.6000000000004</v>
      </c>
      <c r="AX81" s="100">
        <v>6</v>
      </c>
      <c r="AY81" s="100">
        <v>4521.6000000000004</v>
      </c>
      <c r="AZ81" s="100">
        <v>7</v>
      </c>
      <c r="BA81" s="100">
        <v>5275.2</v>
      </c>
      <c r="BB81" s="100">
        <v>7</v>
      </c>
      <c r="BC81" s="100">
        <v>5275.2</v>
      </c>
      <c r="BD81" s="100">
        <v>7</v>
      </c>
      <c r="BE81" s="100">
        <v>5275.2</v>
      </c>
      <c r="BF81" s="100">
        <v>10</v>
      </c>
      <c r="BG81" s="100">
        <v>7536</v>
      </c>
      <c r="BH81" s="100">
        <v>10</v>
      </c>
      <c r="BI81" s="100">
        <v>7536</v>
      </c>
      <c r="BJ81" s="100">
        <v>7</v>
      </c>
      <c r="BK81" s="100">
        <v>5275.2</v>
      </c>
      <c r="BL81" s="100">
        <v>7</v>
      </c>
      <c r="BM81" s="100">
        <v>5275.2</v>
      </c>
      <c r="BN81" s="100">
        <v>6</v>
      </c>
      <c r="BO81" s="100">
        <v>4521.6000000000004</v>
      </c>
      <c r="BP81" s="100">
        <v>9</v>
      </c>
      <c r="BQ81" s="100">
        <v>6782.4000000000005</v>
      </c>
      <c r="BR81" s="100">
        <v>10</v>
      </c>
      <c r="BS81" s="100">
        <v>7536</v>
      </c>
      <c r="BT81" s="100">
        <v>9</v>
      </c>
      <c r="BU81" s="100">
        <v>6782.4000000000005</v>
      </c>
      <c r="BV81" s="100">
        <v>9</v>
      </c>
      <c r="BW81" s="100">
        <v>6782.4000000000005</v>
      </c>
      <c r="BX81" s="100">
        <v>7</v>
      </c>
      <c r="BY81" s="100">
        <v>5275.2</v>
      </c>
      <c r="BZ81" s="100">
        <v>10</v>
      </c>
      <c r="CA81" s="100">
        <v>7536</v>
      </c>
      <c r="CB81" s="100">
        <v>6</v>
      </c>
      <c r="CC81" s="100">
        <v>4521.6000000000004</v>
      </c>
      <c r="CD81" s="100">
        <v>8</v>
      </c>
      <c r="CE81" s="100">
        <v>6028.8</v>
      </c>
      <c r="CF81" s="100">
        <v>7</v>
      </c>
      <c r="CG81" s="100">
        <v>5275.2</v>
      </c>
      <c r="CH81" s="100">
        <v>9</v>
      </c>
      <c r="CI81" s="100">
        <v>6782.4000000000005</v>
      </c>
      <c r="CJ81" s="100">
        <v>7</v>
      </c>
      <c r="CK81" s="100">
        <v>5275.2</v>
      </c>
      <c r="CL81" s="100">
        <v>12</v>
      </c>
      <c r="CM81" s="100">
        <v>9043.2000000000007</v>
      </c>
      <c r="CN81" s="100">
        <v>11</v>
      </c>
      <c r="CO81" s="100">
        <v>8289.6</v>
      </c>
      <c r="CP81" s="100">
        <v>11</v>
      </c>
      <c r="CQ81" s="100">
        <v>8289.6</v>
      </c>
      <c r="CR81" s="100">
        <v>8</v>
      </c>
      <c r="CS81" s="100">
        <v>6028.8</v>
      </c>
      <c r="CT81" s="100">
        <v>9</v>
      </c>
      <c r="CU81" s="100">
        <v>6782.4000000000005</v>
      </c>
    </row>
    <row r="82" spans="2:99">
      <c r="C82" s="99" t="s">
        <v>248</v>
      </c>
      <c r="D82" s="100">
        <v>7.640538379961348</v>
      </c>
      <c r="E82" s="100">
        <v>3887.5059277243331</v>
      </c>
      <c r="F82" s="100">
        <v>9</v>
      </c>
      <c r="G82" s="100">
        <v>4579.1999999999989</v>
      </c>
      <c r="H82" s="100">
        <v>11</v>
      </c>
      <c r="I82" s="100">
        <v>5596.7999999999993</v>
      </c>
      <c r="J82" s="100">
        <v>6</v>
      </c>
      <c r="K82" s="100">
        <v>3052.7999999999993</v>
      </c>
      <c r="L82" s="100">
        <v>6</v>
      </c>
      <c r="M82" s="100">
        <v>3052.7999999999993</v>
      </c>
      <c r="N82" s="100">
        <v>9</v>
      </c>
      <c r="O82" s="100">
        <v>4579.1999999999989</v>
      </c>
      <c r="P82" s="100">
        <v>7</v>
      </c>
      <c r="Q82" s="100">
        <v>3561.5999999999995</v>
      </c>
      <c r="R82" s="100">
        <v>9</v>
      </c>
      <c r="S82" s="100">
        <v>4579.1999999999989</v>
      </c>
      <c r="T82" s="100">
        <v>8</v>
      </c>
      <c r="U82" s="100">
        <v>4070.3999999999992</v>
      </c>
      <c r="V82" s="100">
        <v>7</v>
      </c>
      <c r="W82" s="100">
        <v>3561.5999999999995</v>
      </c>
      <c r="X82" s="100">
        <v>5</v>
      </c>
      <c r="Y82" s="100">
        <v>2543.9999999999995</v>
      </c>
      <c r="Z82" s="100">
        <v>8</v>
      </c>
      <c r="AA82" s="100">
        <v>4070.3999999999992</v>
      </c>
      <c r="AB82" s="100">
        <v>7</v>
      </c>
      <c r="AC82" s="100">
        <v>3561.5999999999995</v>
      </c>
      <c r="AD82" s="100">
        <v>6</v>
      </c>
      <c r="AE82" s="100">
        <v>3052.7999999999993</v>
      </c>
      <c r="AF82" s="100">
        <v>9</v>
      </c>
      <c r="AG82" s="100">
        <v>4579.1999999999989</v>
      </c>
      <c r="AH82" s="100">
        <v>9</v>
      </c>
      <c r="AI82" s="100">
        <v>4579.1999999999989</v>
      </c>
      <c r="AJ82" s="100">
        <v>9</v>
      </c>
      <c r="AK82" s="100">
        <v>4579.1999999999989</v>
      </c>
      <c r="AL82" s="100">
        <v>9</v>
      </c>
      <c r="AM82" s="100">
        <v>4579.1999999999989</v>
      </c>
      <c r="AN82" s="100">
        <v>8</v>
      </c>
      <c r="AO82" s="100">
        <v>4070.3999999999992</v>
      </c>
      <c r="AP82" s="100">
        <v>8</v>
      </c>
      <c r="AQ82" s="100">
        <v>4070.3999999999992</v>
      </c>
      <c r="AR82" s="100">
        <v>6</v>
      </c>
      <c r="AS82" s="100">
        <v>3052.7999999999993</v>
      </c>
      <c r="AT82" s="100">
        <v>6</v>
      </c>
      <c r="AU82" s="100">
        <v>3052.7999999999993</v>
      </c>
      <c r="AV82" s="100">
        <v>6</v>
      </c>
      <c r="AW82" s="100">
        <v>3052.7999999999993</v>
      </c>
      <c r="AX82" s="100">
        <v>6</v>
      </c>
      <c r="AY82" s="100">
        <v>3052.7999999999993</v>
      </c>
      <c r="AZ82" s="100">
        <v>7</v>
      </c>
      <c r="BA82" s="100">
        <v>3561.5999999999995</v>
      </c>
      <c r="BB82" s="100">
        <v>8</v>
      </c>
      <c r="BC82" s="100">
        <v>4070.3999999999992</v>
      </c>
      <c r="BD82" s="100">
        <v>7</v>
      </c>
      <c r="BE82" s="100">
        <v>3561.5999999999995</v>
      </c>
      <c r="BF82" s="100">
        <v>12</v>
      </c>
      <c r="BG82" s="100">
        <v>6105.5999999999985</v>
      </c>
      <c r="BH82" s="100">
        <v>10</v>
      </c>
      <c r="BI82" s="100">
        <v>5087.9999999999991</v>
      </c>
      <c r="BJ82" s="100">
        <v>7</v>
      </c>
      <c r="BK82" s="100">
        <v>3561.5999999999995</v>
      </c>
      <c r="BL82" s="100">
        <v>8</v>
      </c>
      <c r="BM82" s="100">
        <v>4070.3999999999992</v>
      </c>
      <c r="BN82" s="100">
        <v>7</v>
      </c>
      <c r="BO82" s="100">
        <v>3561.5999999999995</v>
      </c>
      <c r="BP82" s="100">
        <v>8</v>
      </c>
      <c r="BQ82" s="100">
        <v>4070.3999999999992</v>
      </c>
      <c r="BR82" s="100">
        <v>10</v>
      </c>
      <c r="BS82" s="100">
        <v>5087.9999999999991</v>
      </c>
      <c r="BT82" s="100">
        <v>11</v>
      </c>
      <c r="BU82" s="100">
        <v>5596.7999999999993</v>
      </c>
      <c r="BV82" s="100">
        <v>11</v>
      </c>
      <c r="BW82" s="100">
        <v>5596.7999999999993</v>
      </c>
      <c r="BX82" s="100">
        <v>7</v>
      </c>
      <c r="BY82" s="100">
        <v>3561.5999999999995</v>
      </c>
      <c r="BZ82" s="100">
        <v>10</v>
      </c>
      <c r="CA82" s="100">
        <v>5087.9999999999991</v>
      </c>
      <c r="CB82" s="100">
        <v>7</v>
      </c>
      <c r="CC82" s="100">
        <v>3561.5999999999995</v>
      </c>
      <c r="CD82" s="100">
        <v>8</v>
      </c>
      <c r="CE82" s="100">
        <v>4070.3999999999992</v>
      </c>
      <c r="CF82" s="100">
        <v>6</v>
      </c>
      <c r="CG82" s="100">
        <v>3052.7999999999993</v>
      </c>
      <c r="CH82" s="100">
        <v>9</v>
      </c>
      <c r="CI82" s="100">
        <v>4579.1999999999989</v>
      </c>
      <c r="CJ82" s="100">
        <v>7</v>
      </c>
      <c r="CK82" s="100">
        <v>3561.5999999999995</v>
      </c>
      <c r="CL82" s="100">
        <v>12</v>
      </c>
      <c r="CM82" s="100">
        <v>6105.5999999999985</v>
      </c>
      <c r="CN82" s="100">
        <v>13</v>
      </c>
      <c r="CO82" s="100">
        <v>6614.3999999999987</v>
      </c>
      <c r="CP82" s="100">
        <v>11</v>
      </c>
      <c r="CQ82" s="100">
        <v>5596.7999999999993</v>
      </c>
      <c r="CR82" s="100">
        <v>8</v>
      </c>
      <c r="CS82" s="100">
        <v>4070.3999999999992</v>
      </c>
      <c r="CT82" s="100">
        <v>10</v>
      </c>
      <c r="CU82" s="100">
        <v>5087.9999999999991</v>
      </c>
    </row>
    <row r="83" spans="2:99">
      <c r="C83" s="99" t="s">
        <v>249</v>
      </c>
      <c r="D83" s="100">
        <v>6.591266196887398</v>
      </c>
      <c r="E83" s="100">
        <v>5671.1254358019169</v>
      </c>
      <c r="F83" s="100">
        <v>8</v>
      </c>
      <c r="G83" s="100">
        <v>6883.2</v>
      </c>
      <c r="H83" s="100">
        <v>10</v>
      </c>
      <c r="I83" s="100">
        <v>8604</v>
      </c>
      <c r="J83" s="100">
        <v>7</v>
      </c>
      <c r="K83" s="100">
        <v>6022.8</v>
      </c>
      <c r="L83" s="100">
        <v>5</v>
      </c>
      <c r="M83" s="100">
        <v>4302</v>
      </c>
      <c r="N83" s="100">
        <v>8</v>
      </c>
      <c r="O83" s="100">
        <v>6883.2</v>
      </c>
      <c r="P83" s="100">
        <v>7</v>
      </c>
      <c r="Q83" s="100">
        <v>6022.8</v>
      </c>
      <c r="R83" s="100">
        <v>9</v>
      </c>
      <c r="S83" s="100">
        <v>7743.5999999999995</v>
      </c>
      <c r="T83" s="100">
        <v>9</v>
      </c>
      <c r="U83" s="100">
        <v>7743.5999999999995</v>
      </c>
      <c r="V83" s="100">
        <v>7</v>
      </c>
      <c r="W83" s="100">
        <v>6022.8</v>
      </c>
      <c r="X83" s="100">
        <v>6</v>
      </c>
      <c r="Y83" s="100">
        <v>5162.3999999999996</v>
      </c>
      <c r="Z83" s="100">
        <v>7</v>
      </c>
      <c r="AA83" s="100">
        <v>6022.8</v>
      </c>
      <c r="AB83" s="100">
        <v>6</v>
      </c>
      <c r="AC83" s="100">
        <v>5162.3999999999996</v>
      </c>
      <c r="AD83" s="100">
        <v>7</v>
      </c>
      <c r="AE83" s="100">
        <v>6022.8</v>
      </c>
      <c r="AF83" s="100">
        <v>9</v>
      </c>
      <c r="AG83" s="100">
        <v>7743.5999999999995</v>
      </c>
      <c r="AH83" s="100">
        <v>10</v>
      </c>
      <c r="AI83" s="100">
        <v>8604</v>
      </c>
      <c r="AJ83" s="100">
        <v>9</v>
      </c>
      <c r="AK83" s="100">
        <v>7743.5999999999995</v>
      </c>
      <c r="AL83" s="100">
        <v>8</v>
      </c>
      <c r="AM83" s="100">
        <v>6883.2</v>
      </c>
      <c r="AN83" s="100">
        <v>7</v>
      </c>
      <c r="AO83" s="100">
        <v>6022.8</v>
      </c>
      <c r="AP83" s="100">
        <v>8</v>
      </c>
      <c r="AQ83" s="100">
        <v>6883.2</v>
      </c>
      <c r="AR83" s="100">
        <v>6</v>
      </c>
      <c r="AS83" s="100">
        <v>5162.3999999999996</v>
      </c>
      <c r="AT83" s="100">
        <v>6</v>
      </c>
      <c r="AU83" s="100">
        <v>5162.3999999999996</v>
      </c>
      <c r="AV83" s="100">
        <v>7</v>
      </c>
      <c r="AW83" s="100">
        <v>6022.8</v>
      </c>
      <c r="AX83" s="100">
        <v>6</v>
      </c>
      <c r="AY83" s="100">
        <v>5162.3999999999996</v>
      </c>
      <c r="AZ83" s="100">
        <v>7</v>
      </c>
      <c r="BA83" s="100">
        <v>6022.8</v>
      </c>
      <c r="BB83" s="100">
        <v>7</v>
      </c>
      <c r="BC83" s="100">
        <v>6022.8</v>
      </c>
      <c r="BD83" s="100">
        <v>7</v>
      </c>
      <c r="BE83" s="100">
        <v>6022.8</v>
      </c>
      <c r="BF83" s="100">
        <v>10</v>
      </c>
      <c r="BG83" s="100">
        <v>8604</v>
      </c>
      <c r="BH83" s="100">
        <v>10</v>
      </c>
      <c r="BI83" s="100">
        <v>8604</v>
      </c>
      <c r="BJ83" s="100">
        <v>8</v>
      </c>
      <c r="BK83" s="100">
        <v>6883.2</v>
      </c>
      <c r="BL83" s="100">
        <v>8</v>
      </c>
      <c r="BM83" s="100">
        <v>6883.2</v>
      </c>
      <c r="BN83" s="100">
        <v>7</v>
      </c>
      <c r="BO83" s="100">
        <v>6022.8</v>
      </c>
      <c r="BP83" s="100">
        <v>9</v>
      </c>
      <c r="BQ83" s="100">
        <v>7743.5999999999995</v>
      </c>
      <c r="BR83" s="100">
        <v>10</v>
      </c>
      <c r="BS83" s="100">
        <v>8604</v>
      </c>
      <c r="BT83" s="100">
        <v>9</v>
      </c>
      <c r="BU83" s="100">
        <v>7743.5999999999995</v>
      </c>
      <c r="BV83" s="100">
        <v>10</v>
      </c>
      <c r="BW83" s="100">
        <v>8604</v>
      </c>
      <c r="BX83" s="100">
        <v>7</v>
      </c>
      <c r="BY83" s="100">
        <v>6022.8</v>
      </c>
      <c r="BZ83" s="100">
        <v>10</v>
      </c>
      <c r="CA83" s="100">
        <v>8604</v>
      </c>
      <c r="CB83" s="100">
        <v>6</v>
      </c>
      <c r="CC83" s="100">
        <v>5162.3999999999996</v>
      </c>
      <c r="CD83" s="100">
        <v>8</v>
      </c>
      <c r="CE83" s="100">
        <v>6883.2</v>
      </c>
      <c r="CF83" s="100">
        <v>7</v>
      </c>
      <c r="CG83" s="100">
        <v>6022.8</v>
      </c>
      <c r="CH83" s="100">
        <v>8</v>
      </c>
      <c r="CI83" s="100">
        <v>6883.2</v>
      </c>
      <c r="CJ83" s="100">
        <v>6</v>
      </c>
      <c r="CK83" s="100">
        <v>5162.3999999999996</v>
      </c>
      <c r="CL83" s="100">
        <v>11</v>
      </c>
      <c r="CM83" s="100">
        <v>9464.4</v>
      </c>
      <c r="CN83" s="100">
        <v>11</v>
      </c>
      <c r="CO83" s="100">
        <v>9464.4</v>
      </c>
      <c r="CP83" s="100">
        <v>10</v>
      </c>
      <c r="CQ83" s="100">
        <v>8604</v>
      </c>
      <c r="CR83" s="100">
        <v>7</v>
      </c>
      <c r="CS83" s="100">
        <v>6022.8</v>
      </c>
      <c r="CT83" s="100">
        <v>9</v>
      </c>
      <c r="CU83" s="100">
        <v>7743.5999999999995</v>
      </c>
    </row>
    <row r="84" spans="2:99">
      <c r="C84" s="99" t="s">
        <v>250</v>
      </c>
      <c r="D84" s="100">
        <v>7.640538379961348</v>
      </c>
      <c r="E84" s="100">
        <v>5968.7885824258046</v>
      </c>
      <c r="F84" s="100">
        <v>8</v>
      </c>
      <c r="G84" s="100">
        <v>6249.5999999999995</v>
      </c>
      <c r="H84" s="100">
        <v>10</v>
      </c>
      <c r="I84" s="100">
        <v>7811.9999999999991</v>
      </c>
      <c r="J84" s="100">
        <v>7</v>
      </c>
      <c r="K84" s="100">
        <v>5468.4</v>
      </c>
      <c r="L84" s="100">
        <v>6</v>
      </c>
      <c r="M84" s="100">
        <v>4687.2</v>
      </c>
      <c r="N84" s="100">
        <v>9</v>
      </c>
      <c r="O84" s="100">
        <v>7030.7999999999993</v>
      </c>
      <c r="P84" s="100">
        <v>8</v>
      </c>
      <c r="Q84" s="100">
        <v>6249.5999999999995</v>
      </c>
      <c r="R84" s="100">
        <v>9</v>
      </c>
      <c r="S84" s="100">
        <v>7030.7999999999993</v>
      </c>
      <c r="T84" s="100">
        <v>8</v>
      </c>
      <c r="U84" s="100">
        <v>6249.5999999999995</v>
      </c>
      <c r="V84" s="100">
        <v>8</v>
      </c>
      <c r="W84" s="100">
        <v>6249.5999999999995</v>
      </c>
      <c r="X84" s="100">
        <v>6</v>
      </c>
      <c r="Y84" s="100">
        <v>4687.2</v>
      </c>
      <c r="Z84" s="100">
        <v>8</v>
      </c>
      <c r="AA84" s="100">
        <v>6249.5999999999995</v>
      </c>
      <c r="AB84" s="100">
        <v>6</v>
      </c>
      <c r="AC84" s="100">
        <v>4687.2</v>
      </c>
      <c r="AD84" s="100">
        <v>6</v>
      </c>
      <c r="AE84" s="100">
        <v>4687.2</v>
      </c>
      <c r="AF84" s="100">
        <v>8</v>
      </c>
      <c r="AG84" s="100">
        <v>6249.5999999999995</v>
      </c>
      <c r="AH84" s="100">
        <v>10</v>
      </c>
      <c r="AI84" s="100">
        <v>7811.9999999999991</v>
      </c>
      <c r="AJ84" s="100">
        <v>9</v>
      </c>
      <c r="AK84" s="100">
        <v>7030.7999999999993</v>
      </c>
      <c r="AL84" s="100">
        <v>9</v>
      </c>
      <c r="AM84" s="100">
        <v>7030.7999999999993</v>
      </c>
      <c r="AN84" s="100">
        <v>7</v>
      </c>
      <c r="AO84" s="100">
        <v>5468.4</v>
      </c>
      <c r="AP84" s="100">
        <v>9</v>
      </c>
      <c r="AQ84" s="100">
        <v>7030.7999999999993</v>
      </c>
      <c r="AR84" s="100">
        <v>6</v>
      </c>
      <c r="AS84" s="100">
        <v>4687.2</v>
      </c>
      <c r="AT84" s="100">
        <v>6</v>
      </c>
      <c r="AU84" s="100">
        <v>4687.2</v>
      </c>
      <c r="AV84" s="100">
        <v>6</v>
      </c>
      <c r="AW84" s="100">
        <v>4687.2</v>
      </c>
      <c r="AX84" s="100">
        <v>6</v>
      </c>
      <c r="AY84" s="100">
        <v>4687.2</v>
      </c>
      <c r="AZ84" s="100">
        <v>7</v>
      </c>
      <c r="BA84" s="100">
        <v>5468.4</v>
      </c>
      <c r="BB84" s="100">
        <v>8</v>
      </c>
      <c r="BC84" s="100">
        <v>6249.5999999999995</v>
      </c>
      <c r="BD84" s="100">
        <v>8</v>
      </c>
      <c r="BE84" s="100">
        <v>6249.5999999999995</v>
      </c>
      <c r="BF84" s="100">
        <v>10</v>
      </c>
      <c r="BG84" s="100">
        <v>7811.9999999999991</v>
      </c>
      <c r="BH84" s="100">
        <v>11</v>
      </c>
      <c r="BI84" s="100">
        <v>8593.1999999999989</v>
      </c>
      <c r="BJ84" s="100">
        <v>7</v>
      </c>
      <c r="BK84" s="100">
        <v>5468.4</v>
      </c>
      <c r="BL84" s="100">
        <v>8</v>
      </c>
      <c r="BM84" s="100">
        <v>6249.5999999999995</v>
      </c>
      <c r="BN84" s="100">
        <v>6</v>
      </c>
      <c r="BO84" s="100">
        <v>4687.2</v>
      </c>
      <c r="BP84" s="100">
        <v>8</v>
      </c>
      <c r="BQ84" s="100">
        <v>6249.5999999999995</v>
      </c>
      <c r="BR84" s="100">
        <v>11</v>
      </c>
      <c r="BS84" s="100">
        <v>8593.1999999999989</v>
      </c>
      <c r="BT84" s="100">
        <v>9</v>
      </c>
      <c r="BU84" s="100">
        <v>7030.7999999999993</v>
      </c>
      <c r="BV84" s="100">
        <v>10</v>
      </c>
      <c r="BW84" s="100">
        <v>7811.9999999999991</v>
      </c>
      <c r="BX84" s="100">
        <v>6</v>
      </c>
      <c r="BY84" s="100">
        <v>4687.2</v>
      </c>
      <c r="BZ84" s="100">
        <v>9</v>
      </c>
      <c r="CA84" s="100">
        <v>7030.7999999999993</v>
      </c>
      <c r="CB84" s="100">
        <v>6</v>
      </c>
      <c r="CC84" s="100">
        <v>4687.2</v>
      </c>
      <c r="CD84" s="100">
        <v>9</v>
      </c>
      <c r="CE84" s="100">
        <v>7030.7999999999993</v>
      </c>
      <c r="CF84" s="100">
        <v>7</v>
      </c>
      <c r="CG84" s="100">
        <v>5468.4</v>
      </c>
      <c r="CH84" s="100">
        <v>9</v>
      </c>
      <c r="CI84" s="100">
        <v>7030.7999999999993</v>
      </c>
      <c r="CJ84" s="100">
        <v>7</v>
      </c>
      <c r="CK84" s="100">
        <v>5468.4</v>
      </c>
      <c r="CL84" s="100">
        <v>10</v>
      </c>
      <c r="CM84" s="100">
        <v>7811.9999999999991</v>
      </c>
      <c r="CN84" s="100">
        <v>12</v>
      </c>
      <c r="CO84" s="100">
        <v>9374.4</v>
      </c>
      <c r="CP84" s="100">
        <v>11</v>
      </c>
      <c r="CQ84" s="100">
        <v>8593.1999999999989</v>
      </c>
      <c r="CR84" s="100">
        <v>7</v>
      </c>
      <c r="CS84" s="100">
        <v>5468.4</v>
      </c>
      <c r="CT84" s="100">
        <v>10</v>
      </c>
      <c r="CU84" s="100">
        <v>7811.9999999999991</v>
      </c>
    </row>
    <row r="85" spans="2:99">
      <c r="C85" s="99" t="s">
        <v>251</v>
      </c>
      <c r="D85" s="100">
        <v>7.689810563035298</v>
      </c>
      <c r="E85" s="100">
        <v>1153.4715844552948</v>
      </c>
      <c r="F85" s="100">
        <v>9</v>
      </c>
      <c r="G85" s="100">
        <v>1350</v>
      </c>
      <c r="H85" s="100">
        <v>10</v>
      </c>
      <c r="I85" s="100">
        <v>1500</v>
      </c>
      <c r="J85" s="100">
        <v>8</v>
      </c>
      <c r="K85" s="100">
        <v>1200</v>
      </c>
      <c r="L85" s="100">
        <v>6</v>
      </c>
      <c r="M85" s="100">
        <v>900</v>
      </c>
      <c r="N85" s="100">
        <v>9</v>
      </c>
      <c r="O85" s="100">
        <v>1350</v>
      </c>
      <c r="P85" s="100">
        <v>8</v>
      </c>
      <c r="Q85" s="100">
        <v>1200</v>
      </c>
      <c r="R85" s="100">
        <v>9</v>
      </c>
      <c r="S85" s="100">
        <v>1350</v>
      </c>
      <c r="T85" s="100">
        <v>9</v>
      </c>
      <c r="U85" s="100">
        <v>1350</v>
      </c>
      <c r="V85" s="100">
        <v>7</v>
      </c>
      <c r="W85" s="100">
        <v>1050</v>
      </c>
      <c r="X85" s="100">
        <v>6</v>
      </c>
      <c r="Y85" s="100">
        <v>900</v>
      </c>
      <c r="Z85" s="100">
        <v>7</v>
      </c>
      <c r="AA85" s="100">
        <v>1050</v>
      </c>
      <c r="AB85" s="100">
        <v>6</v>
      </c>
      <c r="AC85" s="100">
        <v>900</v>
      </c>
      <c r="AD85" s="100">
        <v>6</v>
      </c>
      <c r="AE85" s="100">
        <v>900</v>
      </c>
      <c r="AF85" s="100">
        <v>9</v>
      </c>
      <c r="AG85" s="100">
        <v>1350</v>
      </c>
      <c r="AH85" s="100">
        <v>11</v>
      </c>
      <c r="AI85" s="100">
        <v>1650</v>
      </c>
      <c r="AJ85" s="100">
        <v>9</v>
      </c>
      <c r="AK85" s="100">
        <v>1350</v>
      </c>
      <c r="AL85" s="100">
        <v>8</v>
      </c>
      <c r="AM85" s="100">
        <v>1200</v>
      </c>
      <c r="AN85" s="100">
        <v>8</v>
      </c>
      <c r="AO85" s="100">
        <v>1200</v>
      </c>
      <c r="AP85" s="100">
        <v>9</v>
      </c>
      <c r="AQ85" s="100">
        <v>1350</v>
      </c>
      <c r="AR85" s="100">
        <v>6</v>
      </c>
      <c r="AS85" s="100">
        <v>900</v>
      </c>
      <c r="AT85" s="100">
        <v>7</v>
      </c>
      <c r="AU85" s="100">
        <v>1050</v>
      </c>
      <c r="AV85" s="100">
        <v>6</v>
      </c>
      <c r="AW85" s="100">
        <v>900</v>
      </c>
      <c r="AX85" s="100">
        <v>6</v>
      </c>
      <c r="AY85" s="100">
        <v>900</v>
      </c>
      <c r="AZ85" s="100">
        <v>7</v>
      </c>
      <c r="BA85" s="100">
        <v>1050</v>
      </c>
      <c r="BB85" s="100">
        <v>8</v>
      </c>
      <c r="BC85" s="100">
        <v>1200</v>
      </c>
      <c r="BD85" s="100">
        <v>7</v>
      </c>
      <c r="BE85" s="100">
        <v>1050</v>
      </c>
      <c r="BF85" s="100">
        <v>11</v>
      </c>
      <c r="BG85" s="100">
        <v>1650</v>
      </c>
      <c r="BH85" s="100">
        <v>11</v>
      </c>
      <c r="BI85" s="100">
        <v>1650</v>
      </c>
      <c r="BJ85" s="100">
        <v>8</v>
      </c>
      <c r="BK85" s="100">
        <v>1200</v>
      </c>
      <c r="BL85" s="100">
        <v>9</v>
      </c>
      <c r="BM85" s="100">
        <v>1350</v>
      </c>
      <c r="BN85" s="100">
        <v>7</v>
      </c>
      <c r="BO85" s="100">
        <v>1050</v>
      </c>
      <c r="BP85" s="100">
        <v>9</v>
      </c>
      <c r="BQ85" s="100">
        <v>1350</v>
      </c>
      <c r="BR85" s="100">
        <v>11</v>
      </c>
      <c r="BS85" s="100">
        <v>1650</v>
      </c>
      <c r="BT85" s="100">
        <v>10</v>
      </c>
      <c r="BU85" s="100">
        <v>1500</v>
      </c>
      <c r="BV85" s="100">
        <v>11</v>
      </c>
      <c r="BW85" s="100">
        <v>1650</v>
      </c>
      <c r="BX85" s="100">
        <v>7</v>
      </c>
      <c r="BY85" s="100">
        <v>1050</v>
      </c>
      <c r="BZ85" s="100">
        <v>12</v>
      </c>
      <c r="CA85" s="100">
        <v>1800</v>
      </c>
      <c r="CB85" s="100">
        <v>6</v>
      </c>
      <c r="CC85" s="100">
        <v>900</v>
      </c>
      <c r="CD85" s="100">
        <v>9</v>
      </c>
      <c r="CE85" s="100">
        <v>1350</v>
      </c>
      <c r="CF85" s="100">
        <v>7</v>
      </c>
      <c r="CG85" s="100">
        <v>1050</v>
      </c>
      <c r="CH85" s="100">
        <v>9</v>
      </c>
      <c r="CI85" s="100">
        <v>1350</v>
      </c>
      <c r="CJ85" s="100">
        <v>7</v>
      </c>
      <c r="CK85" s="100">
        <v>1050</v>
      </c>
      <c r="CL85" s="100">
        <v>11</v>
      </c>
      <c r="CM85" s="100">
        <v>1650</v>
      </c>
      <c r="CN85" s="100">
        <v>11</v>
      </c>
      <c r="CO85" s="100">
        <v>1650</v>
      </c>
      <c r="CP85" s="100">
        <v>10</v>
      </c>
      <c r="CQ85" s="100">
        <v>1500</v>
      </c>
      <c r="CR85" s="100">
        <v>8</v>
      </c>
      <c r="CS85" s="100">
        <v>1200</v>
      </c>
      <c r="CT85" s="100">
        <v>10</v>
      </c>
      <c r="CU85" s="100">
        <v>1500</v>
      </c>
    </row>
    <row r="86" spans="2:99">
      <c r="C86" s="99" t="s">
        <v>252</v>
      </c>
      <c r="D86" s="100">
        <v>8.6405383799613489</v>
      </c>
      <c r="E86" s="100">
        <v>4665.8907251791288</v>
      </c>
      <c r="F86" s="100">
        <v>9</v>
      </c>
      <c r="G86" s="100">
        <v>4860</v>
      </c>
      <c r="H86" s="100">
        <v>10</v>
      </c>
      <c r="I86" s="100">
        <v>5400</v>
      </c>
      <c r="J86" s="100">
        <v>6</v>
      </c>
      <c r="K86" s="100">
        <v>3240</v>
      </c>
      <c r="L86" s="100">
        <v>5</v>
      </c>
      <c r="M86" s="100">
        <v>2700</v>
      </c>
      <c r="N86" s="100">
        <v>8</v>
      </c>
      <c r="O86" s="100">
        <v>4320</v>
      </c>
      <c r="P86" s="100">
        <v>6</v>
      </c>
      <c r="Q86" s="100">
        <v>3240</v>
      </c>
      <c r="R86" s="100">
        <v>10</v>
      </c>
      <c r="S86" s="100">
        <v>5400</v>
      </c>
      <c r="T86" s="100">
        <v>8</v>
      </c>
      <c r="U86" s="100">
        <v>4320</v>
      </c>
      <c r="V86" s="100">
        <v>8</v>
      </c>
      <c r="W86" s="100">
        <v>4320</v>
      </c>
      <c r="X86" s="100">
        <v>6</v>
      </c>
      <c r="Y86" s="100">
        <v>3240</v>
      </c>
      <c r="Z86" s="100">
        <v>9</v>
      </c>
      <c r="AA86" s="100">
        <v>4860</v>
      </c>
      <c r="AB86" s="100">
        <v>7</v>
      </c>
      <c r="AC86" s="100">
        <v>3780</v>
      </c>
      <c r="AD86" s="100">
        <v>6</v>
      </c>
      <c r="AE86" s="100">
        <v>3240</v>
      </c>
      <c r="AF86" s="100">
        <v>9</v>
      </c>
      <c r="AG86" s="100">
        <v>4860</v>
      </c>
      <c r="AH86" s="100">
        <v>10</v>
      </c>
      <c r="AI86" s="100">
        <v>5400</v>
      </c>
      <c r="AJ86" s="100">
        <v>10</v>
      </c>
      <c r="AK86" s="100">
        <v>5400</v>
      </c>
      <c r="AL86" s="100">
        <v>9</v>
      </c>
      <c r="AM86" s="100">
        <v>4860</v>
      </c>
      <c r="AN86" s="100">
        <v>7</v>
      </c>
      <c r="AO86" s="100">
        <v>3780</v>
      </c>
      <c r="AP86" s="100">
        <v>8</v>
      </c>
      <c r="AQ86" s="100">
        <v>4320</v>
      </c>
      <c r="AR86" s="100">
        <v>6</v>
      </c>
      <c r="AS86" s="100">
        <v>3240</v>
      </c>
      <c r="AT86" s="100">
        <v>6</v>
      </c>
      <c r="AU86" s="100">
        <v>3240</v>
      </c>
      <c r="AV86" s="100">
        <v>6</v>
      </c>
      <c r="AW86" s="100">
        <v>3240</v>
      </c>
      <c r="AX86" s="100">
        <v>6</v>
      </c>
      <c r="AY86" s="100">
        <v>3240</v>
      </c>
      <c r="AZ86" s="100">
        <v>7</v>
      </c>
      <c r="BA86" s="100">
        <v>3780</v>
      </c>
      <c r="BB86" s="100">
        <v>8</v>
      </c>
      <c r="BC86" s="100">
        <v>4320</v>
      </c>
      <c r="BD86" s="100">
        <v>7</v>
      </c>
      <c r="BE86" s="100">
        <v>3780</v>
      </c>
      <c r="BF86" s="100">
        <v>10</v>
      </c>
      <c r="BG86" s="100">
        <v>5400</v>
      </c>
      <c r="BH86" s="100">
        <v>10</v>
      </c>
      <c r="BI86" s="100">
        <v>5400</v>
      </c>
      <c r="BJ86" s="100">
        <v>8</v>
      </c>
      <c r="BK86" s="100">
        <v>4320</v>
      </c>
      <c r="BL86" s="100">
        <v>7</v>
      </c>
      <c r="BM86" s="100">
        <v>3780</v>
      </c>
      <c r="BN86" s="100">
        <v>8</v>
      </c>
      <c r="BO86" s="100">
        <v>4320</v>
      </c>
      <c r="BP86" s="100">
        <v>9</v>
      </c>
      <c r="BQ86" s="100">
        <v>4860</v>
      </c>
      <c r="BR86" s="100">
        <v>11</v>
      </c>
      <c r="BS86" s="100">
        <v>5940</v>
      </c>
      <c r="BT86" s="100">
        <v>10</v>
      </c>
      <c r="BU86" s="100">
        <v>5400</v>
      </c>
      <c r="BV86" s="100">
        <v>9</v>
      </c>
      <c r="BW86" s="100">
        <v>4860</v>
      </c>
      <c r="BX86" s="100">
        <v>7</v>
      </c>
      <c r="BY86" s="100">
        <v>3780</v>
      </c>
      <c r="BZ86" s="100">
        <v>9</v>
      </c>
      <c r="CA86" s="100">
        <v>4860</v>
      </c>
      <c r="CB86" s="100">
        <v>6</v>
      </c>
      <c r="CC86" s="100">
        <v>3240</v>
      </c>
      <c r="CD86" s="100">
        <v>8</v>
      </c>
      <c r="CE86" s="100">
        <v>4320</v>
      </c>
      <c r="CF86" s="100">
        <v>7</v>
      </c>
      <c r="CG86" s="100">
        <v>3780</v>
      </c>
      <c r="CH86" s="100">
        <v>9</v>
      </c>
      <c r="CI86" s="100">
        <v>4860</v>
      </c>
      <c r="CJ86" s="100">
        <v>7</v>
      </c>
      <c r="CK86" s="100">
        <v>3780</v>
      </c>
      <c r="CL86" s="100">
        <v>12</v>
      </c>
      <c r="CM86" s="100">
        <v>6480</v>
      </c>
      <c r="CN86" s="100">
        <v>11</v>
      </c>
      <c r="CO86" s="100">
        <v>5940</v>
      </c>
      <c r="CP86" s="100">
        <v>10</v>
      </c>
      <c r="CQ86" s="100">
        <v>5400</v>
      </c>
      <c r="CR86" s="100">
        <v>7</v>
      </c>
      <c r="CS86" s="100">
        <v>3780</v>
      </c>
      <c r="CT86" s="100">
        <v>11</v>
      </c>
      <c r="CU86" s="100">
        <v>5940</v>
      </c>
    </row>
    <row r="87" spans="2:99">
      <c r="B87" s="99" t="s">
        <v>131</v>
      </c>
      <c r="C87" s="99" t="s">
        <v>253</v>
      </c>
      <c r="D87" s="100">
        <v>7</v>
      </c>
      <c r="E87" s="100">
        <v>13683.6</v>
      </c>
      <c r="F87" s="100">
        <v>7</v>
      </c>
      <c r="G87" s="100">
        <v>13683.6</v>
      </c>
      <c r="H87" s="100">
        <v>5</v>
      </c>
      <c r="I87" s="100">
        <v>9774</v>
      </c>
      <c r="J87" s="100">
        <v>8</v>
      </c>
      <c r="K87" s="100">
        <v>15638.4</v>
      </c>
      <c r="L87" s="100">
        <v>9</v>
      </c>
      <c r="M87" s="100">
        <v>17593.2</v>
      </c>
      <c r="N87" s="100">
        <v>8</v>
      </c>
      <c r="O87" s="100">
        <v>15638.4</v>
      </c>
      <c r="P87" s="100">
        <v>6</v>
      </c>
      <c r="Q87" s="100">
        <v>11728.8</v>
      </c>
      <c r="R87" s="100">
        <v>6</v>
      </c>
      <c r="S87" s="100">
        <v>11728.8</v>
      </c>
      <c r="T87" s="100">
        <v>7</v>
      </c>
      <c r="U87" s="100">
        <v>13683.6</v>
      </c>
      <c r="V87" s="100">
        <v>7</v>
      </c>
      <c r="W87" s="100">
        <v>13683.6</v>
      </c>
      <c r="X87" s="100">
        <v>8</v>
      </c>
      <c r="Y87" s="100">
        <v>15638.4</v>
      </c>
      <c r="Z87" s="100">
        <v>6</v>
      </c>
      <c r="AA87" s="100">
        <v>11728.8</v>
      </c>
      <c r="AB87" s="100">
        <v>7</v>
      </c>
      <c r="AC87" s="100">
        <v>13683.6</v>
      </c>
      <c r="AD87" s="100">
        <v>7</v>
      </c>
      <c r="AE87" s="100">
        <v>13683.6</v>
      </c>
      <c r="AF87" s="100">
        <v>8</v>
      </c>
      <c r="AG87" s="100">
        <v>15638.4</v>
      </c>
      <c r="AH87" s="100">
        <v>7</v>
      </c>
      <c r="AI87" s="100">
        <v>13683.6</v>
      </c>
      <c r="AJ87" s="100">
        <v>8</v>
      </c>
      <c r="AK87" s="100">
        <v>15638.4</v>
      </c>
      <c r="AL87" s="100">
        <v>6</v>
      </c>
      <c r="AM87" s="100">
        <v>11728.8</v>
      </c>
      <c r="AN87" s="100">
        <v>5</v>
      </c>
      <c r="AO87" s="100">
        <v>9774</v>
      </c>
      <c r="AP87" s="100">
        <v>7</v>
      </c>
      <c r="AQ87" s="100">
        <v>13683.6</v>
      </c>
      <c r="AR87" s="100">
        <v>5</v>
      </c>
      <c r="AS87" s="100">
        <v>9774</v>
      </c>
      <c r="AT87" s="100">
        <v>7</v>
      </c>
      <c r="AU87" s="100">
        <v>13683.6</v>
      </c>
      <c r="AV87" s="100">
        <v>8</v>
      </c>
      <c r="AW87" s="100">
        <v>15638.4</v>
      </c>
      <c r="AX87" s="100">
        <v>7</v>
      </c>
      <c r="AY87" s="100">
        <v>13683.6</v>
      </c>
      <c r="AZ87" s="100">
        <v>6</v>
      </c>
      <c r="BA87" s="100">
        <v>11728.8</v>
      </c>
      <c r="BB87" s="100">
        <v>6</v>
      </c>
      <c r="BC87" s="100">
        <v>11728.8</v>
      </c>
      <c r="BD87" s="100">
        <v>6</v>
      </c>
      <c r="BE87" s="100">
        <v>11728.8</v>
      </c>
      <c r="BF87" s="100">
        <v>6</v>
      </c>
      <c r="BG87" s="100">
        <v>11728.8</v>
      </c>
      <c r="BH87" s="100">
        <v>6</v>
      </c>
      <c r="BI87" s="100">
        <v>11728.8</v>
      </c>
      <c r="BJ87" s="100">
        <v>8</v>
      </c>
      <c r="BK87" s="100">
        <v>15638.4</v>
      </c>
      <c r="BL87" s="100">
        <v>7</v>
      </c>
      <c r="BM87" s="100">
        <v>13683.6</v>
      </c>
      <c r="BN87" s="100">
        <v>8</v>
      </c>
      <c r="BO87" s="100">
        <v>15638.4</v>
      </c>
      <c r="BP87" s="100">
        <v>7</v>
      </c>
      <c r="BQ87" s="100">
        <v>13683.6</v>
      </c>
      <c r="BR87" s="100">
        <v>8</v>
      </c>
      <c r="BS87" s="100">
        <v>15638.4</v>
      </c>
      <c r="BT87" s="100">
        <v>8</v>
      </c>
      <c r="BU87" s="100">
        <v>15638.4</v>
      </c>
      <c r="BV87" s="100">
        <v>5</v>
      </c>
      <c r="BW87" s="100">
        <v>9774</v>
      </c>
      <c r="BX87" s="100">
        <v>7</v>
      </c>
      <c r="BY87" s="100">
        <v>13683.6</v>
      </c>
      <c r="BZ87" s="100">
        <v>5</v>
      </c>
      <c r="CA87" s="100">
        <v>9774</v>
      </c>
      <c r="CB87" s="100">
        <v>9</v>
      </c>
      <c r="CC87" s="100">
        <v>17593.2</v>
      </c>
      <c r="CD87" s="100">
        <v>8</v>
      </c>
      <c r="CE87" s="100">
        <v>15638.4</v>
      </c>
      <c r="CF87" s="100">
        <v>8</v>
      </c>
      <c r="CG87" s="100">
        <v>15638.4</v>
      </c>
      <c r="CH87" s="100">
        <v>9</v>
      </c>
      <c r="CI87" s="100">
        <v>17593.2</v>
      </c>
      <c r="CJ87" s="100">
        <v>9</v>
      </c>
      <c r="CK87" s="100">
        <v>17593.2</v>
      </c>
      <c r="CL87" s="100">
        <v>6</v>
      </c>
      <c r="CM87" s="100">
        <v>11728.8</v>
      </c>
      <c r="CN87" s="100">
        <v>8</v>
      </c>
      <c r="CO87" s="100">
        <v>15638.4</v>
      </c>
      <c r="CP87" s="100">
        <v>8</v>
      </c>
      <c r="CQ87" s="100">
        <v>15638.4</v>
      </c>
      <c r="CR87" s="100">
        <v>9</v>
      </c>
      <c r="CS87" s="100">
        <v>17593.2</v>
      </c>
      <c r="CT87" s="100">
        <v>6</v>
      </c>
      <c r="CU87" s="100">
        <v>11728.8</v>
      </c>
    </row>
    <row r="88" spans="2:99">
      <c r="C88" s="99" t="s">
        <v>254</v>
      </c>
      <c r="D88" s="100">
        <v>7</v>
      </c>
      <c r="E88" s="100">
        <v>13246.8</v>
      </c>
      <c r="F88" s="100">
        <v>8</v>
      </c>
      <c r="G88" s="100">
        <v>15139.199999999999</v>
      </c>
      <c r="H88" s="100">
        <v>5</v>
      </c>
      <c r="I88" s="100">
        <v>9462</v>
      </c>
      <c r="J88" s="100">
        <v>8</v>
      </c>
      <c r="K88" s="100">
        <v>15139.199999999999</v>
      </c>
      <c r="L88" s="100">
        <v>8</v>
      </c>
      <c r="M88" s="100">
        <v>15139.199999999999</v>
      </c>
      <c r="N88" s="100">
        <v>8</v>
      </c>
      <c r="O88" s="100">
        <v>15139.199999999999</v>
      </c>
      <c r="P88" s="100">
        <v>6</v>
      </c>
      <c r="Q88" s="100">
        <v>11354.4</v>
      </c>
      <c r="R88" s="100">
        <v>5</v>
      </c>
      <c r="S88" s="100">
        <v>9462</v>
      </c>
      <c r="T88" s="100">
        <v>6</v>
      </c>
      <c r="U88" s="100">
        <v>11354.4</v>
      </c>
      <c r="V88" s="100">
        <v>6</v>
      </c>
      <c r="W88" s="100">
        <v>11354.4</v>
      </c>
      <c r="X88" s="100">
        <v>7</v>
      </c>
      <c r="Y88" s="100">
        <v>13246.8</v>
      </c>
      <c r="Z88" s="100">
        <v>5</v>
      </c>
      <c r="AA88" s="100">
        <v>9462</v>
      </c>
      <c r="AB88" s="100">
        <v>7</v>
      </c>
      <c r="AC88" s="100">
        <v>13246.8</v>
      </c>
      <c r="AD88" s="100">
        <v>7</v>
      </c>
      <c r="AE88" s="100">
        <v>13246.8</v>
      </c>
      <c r="AF88" s="100">
        <v>8</v>
      </c>
      <c r="AG88" s="100">
        <v>15139.199999999999</v>
      </c>
      <c r="AH88" s="100">
        <v>7</v>
      </c>
      <c r="AI88" s="100">
        <v>13246.8</v>
      </c>
      <c r="AJ88" s="100">
        <v>9</v>
      </c>
      <c r="AK88" s="100">
        <v>17031.599999999999</v>
      </c>
      <c r="AL88" s="100">
        <v>6</v>
      </c>
      <c r="AM88" s="100">
        <v>11354.4</v>
      </c>
      <c r="AN88" s="100">
        <v>5</v>
      </c>
      <c r="AO88" s="100">
        <v>9462</v>
      </c>
      <c r="AP88" s="100">
        <v>8</v>
      </c>
      <c r="AQ88" s="100">
        <v>15139.199999999999</v>
      </c>
      <c r="AR88" s="100">
        <v>5</v>
      </c>
      <c r="AS88" s="100">
        <v>9462</v>
      </c>
      <c r="AT88" s="100">
        <v>6</v>
      </c>
      <c r="AU88" s="100">
        <v>11354.4</v>
      </c>
      <c r="AV88" s="100">
        <v>8</v>
      </c>
      <c r="AW88" s="100">
        <v>15139.199999999999</v>
      </c>
      <c r="AX88" s="100">
        <v>7</v>
      </c>
      <c r="AY88" s="100">
        <v>13246.8</v>
      </c>
      <c r="AZ88" s="100">
        <v>6</v>
      </c>
      <c r="BA88" s="100">
        <v>11354.4</v>
      </c>
      <c r="BB88" s="100">
        <v>6</v>
      </c>
      <c r="BC88" s="100">
        <v>11354.4</v>
      </c>
      <c r="BD88" s="100">
        <v>6</v>
      </c>
      <c r="BE88" s="100">
        <v>11354.4</v>
      </c>
      <c r="BF88" s="100">
        <v>6</v>
      </c>
      <c r="BG88" s="100">
        <v>11354.4</v>
      </c>
      <c r="BH88" s="100">
        <v>6</v>
      </c>
      <c r="BI88" s="100">
        <v>11354.4</v>
      </c>
      <c r="BJ88" s="100">
        <v>9</v>
      </c>
      <c r="BK88" s="100">
        <v>17031.599999999999</v>
      </c>
      <c r="BL88" s="100">
        <v>8</v>
      </c>
      <c r="BM88" s="100">
        <v>15139.199999999999</v>
      </c>
      <c r="BN88" s="100">
        <v>8</v>
      </c>
      <c r="BO88" s="100">
        <v>15139.199999999999</v>
      </c>
      <c r="BP88" s="100">
        <v>6</v>
      </c>
      <c r="BQ88" s="100">
        <v>11354.4</v>
      </c>
      <c r="BR88" s="100">
        <v>8</v>
      </c>
      <c r="BS88" s="100">
        <v>15139.199999999999</v>
      </c>
      <c r="BT88" s="100">
        <v>8</v>
      </c>
      <c r="BU88" s="100">
        <v>15139.199999999999</v>
      </c>
      <c r="BV88" s="100">
        <v>5</v>
      </c>
      <c r="BW88" s="100">
        <v>9462</v>
      </c>
      <c r="BX88" s="100">
        <v>6</v>
      </c>
      <c r="BY88" s="100">
        <v>11354.4</v>
      </c>
      <c r="BZ88" s="100">
        <v>6</v>
      </c>
      <c r="CA88" s="100">
        <v>11354.4</v>
      </c>
      <c r="CB88" s="100">
        <v>9</v>
      </c>
      <c r="CC88" s="100">
        <v>17031.599999999999</v>
      </c>
      <c r="CD88" s="100">
        <v>9</v>
      </c>
      <c r="CE88" s="100">
        <v>17031.599999999999</v>
      </c>
      <c r="CF88" s="100">
        <v>8</v>
      </c>
      <c r="CG88" s="100">
        <v>15139.199999999999</v>
      </c>
      <c r="CH88" s="100">
        <v>10</v>
      </c>
      <c r="CI88" s="100">
        <v>18924</v>
      </c>
      <c r="CJ88" s="100">
        <v>9</v>
      </c>
      <c r="CK88" s="100">
        <v>17031.599999999999</v>
      </c>
      <c r="CL88" s="100">
        <v>7</v>
      </c>
      <c r="CM88" s="100">
        <v>13246.8</v>
      </c>
      <c r="CN88" s="100">
        <v>8</v>
      </c>
      <c r="CO88" s="100">
        <v>15139.199999999999</v>
      </c>
      <c r="CP88" s="100">
        <v>8</v>
      </c>
      <c r="CQ88" s="100">
        <v>15139.199999999999</v>
      </c>
      <c r="CR88" s="100">
        <v>8</v>
      </c>
      <c r="CS88" s="100">
        <v>15139.199999999999</v>
      </c>
      <c r="CT88" s="100">
        <v>6</v>
      </c>
      <c r="CU88" s="100">
        <v>11354.4</v>
      </c>
    </row>
    <row r="89" spans="2:99">
      <c r="C89" s="99" t="s">
        <v>255</v>
      </c>
      <c r="D89" s="100">
        <v>7</v>
      </c>
      <c r="E89" s="100">
        <v>16783.2</v>
      </c>
      <c r="F89" s="100">
        <v>7</v>
      </c>
      <c r="G89" s="100">
        <v>16783.2</v>
      </c>
      <c r="H89" s="100">
        <v>6</v>
      </c>
      <c r="I89" s="100">
        <v>14385.599999999999</v>
      </c>
      <c r="J89" s="100">
        <v>7</v>
      </c>
      <c r="K89" s="100">
        <v>16783.2</v>
      </c>
      <c r="L89" s="100">
        <v>8</v>
      </c>
      <c r="M89" s="100">
        <v>19180.8</v>
      </c>
      <c r="N89" s="100">
        <v>8</v>
      </c>
      <c r="O89" s="100">
        <v>19180.8</v>
      </c>
      <c r="P89" s="100">
        <v>6</v>
      </c>
      <c r="Q89" s="100">
        <v>14385.599999999999</v>
      </c>
      <c r="R89" s="100">
        <v>5</v>
      </c>
      <c r="S89" s="100">
        <v>11988</v>
      </c>
      <c r="T89" s="100">
        <v>6</v>
      </c>
      <c r="U89" s="100">
        <v>14385.599999999999</v>
      </c>
      <c r="V89" s="100">
        <v>6</v>
      </c>
      <c r="W89" s="100">
        <v>14385.599999999999</v>
      </c>
      <c r="X89" s="100">
        <v>8</v>
      </c>
      <c r="Y89" s="100">
        <v>19180.8</v>
      </c>
      <c r="Z89" s="100">
        <v>5</v>
      </c>
      <c r="AA89" s="100">
        <v>11988</v>
      </c>
      <c r="AB89" s="100">
        <v>6</v>
      </c>
      <c r="AC89" s="100">
        <v>14385.599999999999</v>
      </c>
      <c r="AD89" s="100">
        <v>6</v>
      </c>
      <c r="AE89" s="100">
        <v>14385.599999999999</v>
      </c>
      <c r="AF89" s="100">
        <v>7</v>
      </c>
      <c r="AG89" s="100">
        <v>16783.2</v>
      </c>
      <c r="AH89" s="100">
        <v>8</v>
      </c>
      <c r="AI89" s="100">
        <v>19180.8</v>
      </c>
      <c r="AJ89" s="100">
        <v>9</v>
      </c>
      <c r="AK89" s="100">
        <v>21578.399999999998</v>
      </c>
      <c r="AL89" s="100">
        <v>6</v>
      </c>
      <c r="AM89" s="100">
        <v>14385.599999999999</v>
      </c>
      <c r="AN89" s="100">
        <v>5</v>
      </c>
      <c r="AO89" s="100">
        <v>11988</v>
      </c>
      <c r="AP89" s="100">
        <v>7</v>
      </c>
      <c r="AQ89" s="100">
        <v>16783.2</v>
      </c>
      <c r="AR89" s="100">
        <v>5</v>
      </c>
      <c r="AS89" s="100">
        <v>11988</v>
      </c>
      <c r="AT89" s="100">
        <v>6</v>
      </c>
      <c r="AU89" s="100">
        <v>14385.599999999999</v>
      </c>
      <c r="AV89" s="100">
        <v>8</v>
      </c>
      <c r="AW89" s="100">
        <v>19180.8</v>
      </c>
      <c r="AX89" s="100">
        <v>7</v>
      </c>
      <c r="AY89" s="100">
        <v>16783.2</v>
      </c>
      <c r="AZ89" s="100">
        <v>6</v>
      </c>
      <c r="BA89" s="100">
        <v>14385.599999999999</v>
      </c>
      <c r="BB89" s="100">
        <v>5</v>
      </c>
      <c r="BC89" s="100">
        <v>11988</v>
      </c>
      <c r="BD89" s="100">
        <v>6</v>
      </c>
      <c r="BE89" s="100">
        <v>14385.599999999999</v>
      </c>
      <c r="BF89" s="100">
        <v>5</v>
      </c>
      <c r="BG89" s="100">
        <v>11988</v>
      </c>
      <c r="BH89" s="100">
        <v>5</v>
      </c>
      <c r="BI89" s="100">
        <v>11988</v>
      </c>
      <c r="BJ89" s="100">
        <v>9</v>
      </c>
      <c r="BK89" s="100">
        <v>21578.399999999998</v>
      </c>
      <c r="BL89" s="100">
        <v>8</v>
      </c>
      <c r="BM89" s="100">
        <v>19180.8</v>
      </c>
      <c r="BN89" s="100">
        <v>7</v>
      </c>
      <c r="BO89" s="100">
        <v>16783.2</v>
      </c>
      <c r="BP89" s="100">
        <v>6</v>
      </c>
      <c r="BQ89" s="100">
        <v>14385.599999999999</v>
      </c>
      <c r="BR89" s="100">
        <v>8</v>
      </c>
      <c r="BS89" s="100">
        <v>19180.8</v>
      </c>
      <c r="BT89" s="100">
        <v>7</v>
      </c>
      <c r="BU89" s="100">
        <v>16783.2</v>
      </c>
      <c r="BV89" s="100">
        <v>5</v>
      </c>
      <c r="BW89" s="100">
        <v>11988</v>
      </c>
      <c r="BX89" s="100">
        <v>7</v>
      </c>
      <c r="BY89" s="100">
        <v>16783.2</v>
      </c>
      <c r="BZ89" s="100">
        <v>6</v>
      </c>
      <c r="CA89" s="100">
        <v>14385.599999999999</v>
      </c>
      <c r="CB89" s="100">
        <v>8</v>
      </c>
      <c r="CC89" s="100">
        <v>19180.8</v>
      </c>
      <c r="CD89" s="100">
        <v>9</v>
      </c>
      <c r="CE89" s="100">
        <v>21578.399999999998</v>
      </c>
      <c r="CF89" s="100">
        <v>8</v>
      </c>
      <c r="CG89" s="100">
        <v>19180.8</v>
      </c>
      <c r="CH89" s="100">
        <v>8</v>
      </c>
      <c r="CI89" s="100">
        <v>19180.8</v>
      </c>
      <c r="CJ89" s="100">
        <v>9</v>
      </c>
      <c r="CK89" s="100">
        <v>21578.399999999998</v>
      </c>
      <c r="CL89" s="100">
        <v>6</v>
      </c>
      <c r="CM89" s="100">
        <v>14385.599999999999</v>
      </c>
      <c r="CN89" s="100">
        <v>8</v>
      </c>
      <c r="CO89" s="100">
        <v>19180.8</v>
      </c>
      <c r="CP89" s="100">
        <v>8</v>
      </c>
      <c r="CQ89" s="100">
        <v>19180.8</v>
      </c>
      <c r="CR89" s="100">
        <v>8</v>
      </c>
      <c r="CS89" s="100">
        <v>19180.8</v>
      </c>
      <c r="CT89" s="100">
        <v>6</v>
      </c>
      <c r="CU89" s="100">
        <v>14385.599999999999</v>
      </c>
    </row>
    <row r="90" spans="2:99">
      <c r="C90" s="99" t="s">
        <v>256</v>
      </c>
      <c r="D90" s="100">
        <v>8</v>
      </c>
      <c r="E90" s="100">
        <v>17577.599999999999</v>
      </c>
      <c r="F90" s="100">
        <v>8</v>
      </c>
      <c r="G90" s="100">
        <v>17577.599999999999</v>
      </c>
      <c r="H90" s="100">
        <v>6</v>
      </c>
      <c r="I90" s="100">
        <v>13183.199999999999</v>
      </c>
      <c r="J90" s="100">
        <v>7</v>
      </c>
      <c r="K90" s="100">
        <v>15380.399999999998</v>
      </c>
      <c r="L90" s="100">
        <v>8</v>
      </c>
      <c r="M90" s="100">
        <v>17577.599999999999</v>
      </c>
      <c r="N90" s="100">
        <v>7</v>
      </c>
      <c r="O90" s="100">
        <v>15380.399999999998</v>
      </c>
      <c r="P90" s="100">
        <v>6</v>
      </c>
      <c r="Q90" s="100">
        <v>13183.199999999999</v>
      </c>
      <c r="R90" s="100">
        <v>5</v>
      </c>
      <c r="S90" s="100">
        <v>10986</v>
      </c>
      <c r="T90" s="100">
        <v>7</v>
      </c>
      <c r="U90" s="100">
        <v>15380.399999999998</v>
      </c>
      <c r="V90" s="100">
        <v>6</v>
      </c>
      <c r="W90" s="100">
        <v>13183.199999999999</v>
      </c>
      <c r="X90" s="100">
        <v>7</v>
      </c>
      <c r="Y90" s="100">
        <v>15380.399999999998</v>
      </c>
      <c r="Z90" s="100">
        <v>5</v>
      </c>
      <c r="AA90" s="100">
        <v>10986</v>
      </c>
      <c r="AB90" s="100">
        <v>7</v>
      </c>
      <c r="AC90" s="100">
        <v>15380.399999999998</v>
      </c>
      <c r="AD90" s="100">
        <v>8</v>
      </c>
      <c r="AE90" s="100">
        <v>17577.599999999999</v>
      </c>
      <c r="AF90" s="100">
        <v>7</v>
      </c>
      <c r="AG90" s="100">
        <v>15380.399999999998</v>
      </c>
      <c r="AH90" s="100">
        <v>8</v>
      </c>
      <c r="AI90" s="100">
        <v>17577.599999999999</v>
      </c>
      <c r="AJ90" s="100">
        <v>9</v>
      </c>
      <c r="AK90" s="100">
        <v>19774.8</v>
      </c>
      <c r="AL90" s="100">
        <v>6</v>
      </c>
      <c r="AM90" s="100">
        <v>13183.199999999999</v>
      </c>
      <c r="AN90" s="100">
        <v>5</v>
      </c>
      <c r="AO90" s="100">
        <v>10986</v>
      </c>
      <c r="AP90" s="100">
        <v>7</v>
      </c>
      <c r="AQ90" s="100">
        <v>15380.399999999998</v>
      </c>
      <c r="AR90" s="100">
        <v>4</v>
      </c>
      <c r="AS90" s="100">
        <v>8788.7999999999993</v>
      </c>
      <c r="AT90" s="100">
        <v>6</v>
      </c>
      <c r="AU90" s="100">
        <v>13183.199999999999</v>
      </c>
      <c r="AV90" s="100">
        <v>7</v>
      </c>
      <c r="AW90" s="100">
        <v>15380.399999999998</v>
      </c>
      <c r="AX90" s="100">
        <v>7</v>
      </c>
      <c r="AY90" s="100">
        <v>15380.399999999998</v>
      </c>
      <c r="AZ90" s="100">
        <v>5</v>
      </c>
      <c r="BA90" s="100">
        <v>10986</v>
      </c>
      <c r="BB90" s="100">
        <v>6</v>
      </c>
      <c r="BC90" s="100">
        <v>13183.199999999999</v>
      </c>
      <c r="BD90" s="100">
        <v>7</v>
      </c>
      <c r="BE90" s="100">
        <v>15380.399999999998</v>
      </c>
      <c r="BF90" s="100">
        <v>7</v>
      </c>
      <c r="BG90" s="100">
        <v>15380.399999999998</v>
      </c>
      <c r="BH90" s="100">
        <v>5</v>
      </c>
      <c r="BI90" s="100">
        <v>10986</v>
      </c>
      <c r="BJ90" s="100">
        <v>8</v>
      </c>
      <c r="BK90" s="100">
        <v>17577.599999999999</v>
      </c>
      <c r="BL90" s="100">
        <v>8</v>
      </c>
      <c r="BM90" s="100">
        <v>17577.599999999999</v>
      </c>
      <c r="BN90" s="100">
        <v>7</v>
      </c>
      <c r="BO90" s="100">
        <v>15380.399999999998</v>
      </c>
      <c r="BP90" s="100">
        <v>6</v>
      </c>
      <c r="BQ90" s="100">
        <v>13183.199999999999</v>
      </c>
      <c r="BR90" s="100">
        <v>7</v>
      </c>
      <c r="BS90" s="100">
        <v>15380.399999999998</v>
      </c>
      <c r="BT90" s="100">
        <v>8</v>
      </c>
      <c r="BU90" s="100">
        <v>17577.599999999999</v>
      </c>
      <c r="BV90" s="100">
        <v>5</v>
      </c>
      <c r="BW90" s="100">
        <v>10986</v>
      </c>
      <c r="BX90" s="100">
        <v>6</v>
      </c>
      <c r="BY90" s="100">
        <v>13183.199999999999</v>
      </c>
      <c r="BZ90" s="100">
        <v>5</v>
      </c>
      <c r="CA90" s="100">
        <v>10986</v>
      </c>
      <c r="CB90" s="100">
        <v>9</v>
      </c>
      <c r="CC90" s="100">
        <v>19774.8</v>
      </c>
      <c r="CD90" s="100">
        <v>10</v>
      </c>
      <c r="CE90" s="100">
        <v>21972</v>
      </c>
      <c r="CF90" s="100">
        <v>7</v>
      </c>
      <c r="CG90" s="100">
        <v>15380.399999999998</v>
      </c>
      <c r="CH90" s="100">
        <v>9</v>
      </c>
      <c r="CI90" s="100">
        <v>19774.8</v>
      </c>
      <c r="CJ90" s="100">
        <v>8</v>
      </c>
      <c r="CK90" s="100">
        <v>17577.599999999999</v>
      </c>
      <c r="CL90" s="100">
        <v>7</v>
      </c>
      <c r="CM90" s="100">
        <v>15380.399999999998</v>
      </c>
      <c r="CN90" s="100">
        <v>8</v>
      </c>
      <c r="CO90" s="100">
        <v>17577.599999999999</v>
      </c>
      <c r="CP90" s="100">
        <v>8</v>
      </c>
      <c r="CQ90" s="100">
        <v>17577.599999999999</v>
      </c>
      <c r="CR90" s="100">
        <v>8</v>
      </c>
      <c r="CS90" s="100">
        <v>17577.599999999999</v>
      </c>
      <c r="CT90" s="100">
        <v>6</v>
      </c>
      <c r="CU90" s="100">
        <v>13183.199999999999</v>
      </c>
    </row>
    <row r="91" spans="2:99">
      <c r="C91" s="99" t="s">
        <v>257</v>
      </c>
      <c r="D91" s="100">
        <v>7</v>
      </c>
      <c r="E91" s="100">
        <v>16077.599999999999</v>
      </c>
      <c r="F91" s="100">
        <v>8</v>
      </c>
      <c r="G91" s="100">
        <v>18374.399999999998</v>
      </c>
      <c r="H91" s="100">
        <v>6</v>
      </c>
      <c r="I91" s="100">
        <v>13780.8</v>
      </c>
      <c r="J91" s="100">
        <v>7</v>
      </c>
      <c r="K91" s="100">
        <v>16077.599999999999</v>
      </c>
      <c r="L91" s="100">
        <v>7</v>
      </c>
      <c r="M91" s="100">
        <v>16077.599999999999</v>
      </c>
      <c r="N91" s="100">
        <v>8</v>
      </c>
      <c r="O91" s="100">
        <v>18374.399999999998</v>
      </c>
      <c r="P91" s="100">
        <v>6</v>
      </c>
      <c r="Q91" s="100">
        <v>13780.8</v>
      </c>
      <c r="R91" s="100">
        <v>5</v>
      </c>
      <c r="S91" s="100">
        <v>11483.999999999998</v>
      </c>
      <c r="T91" s="100">
        <v>6</v>
      </c>
      <c r="U91" s="100">
        <v>13780.8</v>
      </c>
      <c r="V91" s="100">
        <v>7</v>
      </c>
      <c r="W91" s="100">
        <v>16077.599999999999</v>
      </c>
      <c r="X91" s="100">
        <v>7</v>
      </c>
      <c r="Y91" s="100">
        <v>16077.599999999999</v>
      </c>
      <c r="Z91" s="100">
        <v>5</v>
      </c>
      <c r="AA91" s="100">
        <v>11483.999999999998</v>
      </c>
      <c r="AB91" s="100">
        <v>7</v>
      </c>
      <c r="AC91" s="100">
        <v>16077.599999999999</v>
      </c>
      <c r="AD91" s="100">
        <v>7</v>
      </c>
      <c r="AE91" s="100">
        <v>16077.599999999999</v>
      </c>
      <c r="AF91" s="100">
        <v>8</v>
      </c>
      <c r="AG91" s="100">
        <v>18374.399999999998</v>
      </c>
      <c r="AH91" s="100">
        <v>8</v>
      </c>
      <c r="AI91" s="100">
        <v>18374.399999999998</v>
      </c>
      <c r="AJ91" s="100">
        <v>7</v>
      </c>
      <c r="AK91" s="100">
        <v>16077.599999999999</v>
      </c>
      <c r="AL91" s="100">
        <v>6</v>
      </c>
      <c r="AM91" s="100">
        <v>13780.8</v>
      </c>
      <c r="AN91" s="100">
        <v>4</v>
      </c>
      <c r="AO91" s="100">
        <v>9187.1999999999989</v>
      </c>
      <c r="AP91" s="100">
        <v>7</v>
      </c>
      <c r="AQ91" s="100">
        <v>16077.599999999999</v>
      </c>
      <c r="AR91" s="100">
        <v>4</v>
      </c>
      <c r="AS91" s="100">
        <v>9187.1999999999989</v>
      </c>
      <c r="AT91" s="100">
        <v>6</v>
      </c>
      <c r="AU91" s="100">
        <v>13780.8</v>
      </c>
      <c r="AV91" s="100">
        <v>7</v>
      </c>
      <c r="AW91" s="100">
        <v>16077.599999999999</v>
      </c>
      <c r="AX91" s="100">
        <v>6</v>
      </c>
      <c r="AY91" s="100">
        <v>13780.8</v>
      </c>
      <c r="AZ91" s="100">
        <v>6</v>
      </c>
      <c r="BA91" s="100">
        <v>13780.8</v>
      </c>
      <c r="BB91" s="100">
        <v>6</v>
      </c>
      <c r="BC91" s="100">
        <v>13780.8</v>
      </c>
      <c r="BD91" s="100">
        <v>6</v>
      </c>
      <c r="BE91" s="100">
        <v>13780.8</v>
      </c>
      <c r="BF91" s="100">
        <v>6</v>
      </c>
      <c r="BG91" s="100">
        <v>13780.8</v>
      </c>
      <c r="BH91" s="100">
        <v>5</v>
      </c>
      <c r="BI91" s="100">
        <v>11483.999999999998</v>
      </c>
      <c r="BJ91" s="100">
        <v>8</v>
      </c>
      <c r="BK91" s="100">
        <v>18374.399999999998</v>
      </c>
      <c r="BL91" s="100">
        <v>8</v>
      </c>
      <c r="BM91" s="100">
        <v>18374.399999999998</v>
      </c>
      <c r="BN91" s="100">
        <v>8</v>
      </c>
      <c r="BO91" s="100">
        <v>18374.399999999998</v>
      </c>
      <c r="BP91" s="100">
        <v>5</v>
      </c>
      <c r="BQ91" s="100">
        <v>11483.999999999998</v>
      </c>
      <c r="BR91" s="100">
        <v>8</v>
      </c>
      <c r="BS91" s="100">
        <v>18374.399999999998</v>
      </c>
      <c r="BT91" s="100">
        <v>8</v>
      </c>
      <c r="BU91" s="100">
        <v>18374.399999999998</v>
      </c>
      <c r="BV91" s="100">
        <v>5</v>
      </c>
      <c r="BW91" s="100">
        <v>11483.999999999998</v>
      </c>
      <c r="BX91" s="100">
        <v>6</v>
      </c>
      <c r="BY91" s="100">
        <v>13780.8</v>
      </c>
      <c r="BZ91" s="100">
        <v>6</v>
      </c>
      <c r="CA91" s="100">
        <v>13780.8</v>
      </c>
      <c r="CB91" s="100">
        <v>10</v>
      </c>
      <c r="CC91" s="100">
        <v>22967.999999999996</v>
      </c>
      <c r="CD91" s="100">
        <v>10</v>
      </c>
      <c r="CE91" s="100">
        <v>22967.999999999996</v>
      </c>
      <c r="CF91" s="100">
        <v>8</v>
      </c>
      <c r="CG91" s="100">
        <v>18374.399999999998</v>
      </c>
      <c r="CH91" s="100">
        <v>8</v>
      </c>
      <c r="CI91" s="100">
        <v>18374.399999999998</v>
      </c>
      <c r="CJ91" s="100">
        <v>9</v>
      </c>
      <c r="CK91" s="100">
        <v>20671.199999999997</v>
      </c>
      <c r="CL91" s="100">
        <v>6</v>
      </c>
      <c r="CM91" s="100">
        <v>13780.8</v>
      </c>
      <c r="CN91" s="100">
        <v>9</v>
      </c>
      <c r="CO91" s="100">
        <v>20671.199999999997</v>
      </c>
      <c r="CP91" s="100">
        <v>8</v>
      </c>
      <c r="CQ91" s="100">
        <v>18374.399999999998</v>
      </c>
      <c r="CR91" s="100">
        <v>8</v>
      </c>
      <c r="CS91" s="100">
        <v>18374.399999999998</v>
      </c>
      <c r="CT91" s="100">
        <v>6</v>
      </c>
      <c r="CU91" s="100">
        <v>13780.8</v>
      </c>
    </row>
    <row r="92" spans="2:99">
      <c r="C92" s="99" t="s">
        <v>258</v>
      </c>
      <c r="D92" s="100">
        <v>8</v>
      </c>
      <c r="E92" s="100">
        <v>11366.4</v>
      </c>
      <c r="F92" s="100">
        <v>7</v>
      </c>
      <c r="G92" s="100">
        <v>9945.6</v>
      </c>
      <c r="H92" s="100">
        <v>6</v>
      </c>
      <c r="I92" s="100">
        <v>8524.7999999999993</v>
      </c>
      <c r="J92" s="100">
        <v>7</v>
      </c>
      <c r="K92" s="100">
        <v>9945.6</v>
      </c>
      <c r="L92" s="100">
        <v>8</v>
      </c>
      <c r="M92" s="100">
        <v>11366.4</v>
      </c>
      <c r="N92" s="100">
        <v>9</v>
      </c>
      <c r="O92" s="100">
        <v>12787.199999999999</v>
      </c>
      <c r="P92" s="100">
        <v>6</v>
      </c>
      <c r="Q92" s="100">
        <v>8524.7999999999993</v>
      </c>
      <c r="R92" s="100">
        <v>5</v>
      </c>
      <c r="S92" s="100">
        <v>7104</v>
      </c>
      <c r="T92" s="100">
        <v>7</v>
      </c>
      <c r="U92" s="100">
        <v>9945.6</v>
      </c>
      <c r="V92" s="100">
        <v>7</v>
      </c>
      <c r="W92" s="100">
        <v>9945.6</v>
      </c>
      <c r="X92" s="100">
        <v>8</v>
      </c>
      <c r="Y92" s="100">
        <v>11366.4</v>
      </c>
      <c r="Z92" s="100">
        <v>6</v>
      </c>
      <c r="AA92" s="100">
        <v>8524.7999999999993</v>
      </c>
      <c r="AB92" s="100">
        <v>8</v>
      </c>
      <c r="AC92" s="100">
        <v>11366.4</v>
      </c>
      <c r="AD92" s="100">
        <v>8</v>
      </c>
      <c r="AE92" s="100">
        <v>11366.4</v>
      </c>
      <c r="AF92" s="100">
        <v>8</v>
      </c>
      <c r="AG92" s="100">
        <v>11366.4</v>
      </c>
      <c r="AH92" s="100">
        <v>8</v>
      </c>
      <c r="AI92" s="100">
        <v>11366.4</v>
      </c>
      <c r="AJ92" s="100">
        <v>9</v>
      </c>
      <c r="AK92" s="100">
        <v>12787.199999999999</v>
      </c>
      <c r="AL92" s="100">
        <v>7</v>
      </c>
      <c r="AM92" s="100">
        <v>9945.6</v>
      </c>
      <c r="AN92" s="100">
        <v>6</v>
      </c>
      <c r="AO92" s="100">
        <v>8524.7999999999993</v>
      </c>
      <c r="AP92" s="100">
        <v>8</v>
      </c>
      <c r="AQ92" s="100">
        <v>11366.4</v>
      </c>
      <c r="AR92" s="100">
        <v>5</v>
      </c>
      <c r="AS92" s="100">
        <v>7104</v>
      </c>
      <c r="AT92" s="100">
        <v>7</v>
      </c>
      <c r="AU92" s="100">
        <v>9945.6</v>
      </c>
      <c r="AV92" s="100">
        <v>8</v>
      </c>
      <c r="AW92" s="100">
        <v>11366.4</v>
      </c>
      <c r="AX92" s="100">
        <v>8</v>
      </c>
      <c r="AY92" s="100">
        <v>11366.4</v>
      </c>
      <c r="AZ92" s="100">
        <v>6</v>
      </c>
      <c r="BA92" s="100">
        <v>8524.7999999999993</v>
      </c>
      <c r="BB92" s="100">
        <v>6</v>
      </c>
      <c r="BC92" s="100">
        <v>8524.7999999999993</v>
      </c>
      <c r="BD92" s="100">
        <v>7</v>
      </c>
      <c r="BE92" s="100">
        <v>9945.6</v>
      </c>
      <c r="BF92" s="100">
        <v>6</v>
      </c>
      <c r="BG92" s="100">
        <v>8524.7999999999993</v>
      </c>
      <c r="BH92" s="100">
        <v>6</v>
      </c>
      <c r="BI92" s="100">
        <v>8524.7999999999993</v>
      </c>
      <c r="BJ92" s="100">
        <v>8</v>
      </c>
      <c r="BK92" s="100">
        <v>11366.4</v>
      </c>
      <c r="BL92" s="100">
        <v>8</v>
      </c>
      <c r="BM92" s="100">
        <v>11366.4</v>
      </c>
      <c r="BN92" s="100">
        <v>8</v>
      </c>
      <c r="BO92" s="100">
        <v>11366.4</v>
      </c>
      <c r="BP92" s="100">
        <v>6</v>
      </c>
      <c r="BQ92" s="100">
        <v>8524.7999999999993</v>
      </c>
      <c r="BR92" s="100">
        <v>8</v>
      </c>
      <c r="BS92" s="100">
        <v>11366.4</v>
      </c>
      <c r="BT92" s="100">
        <v>8</v>
      </c>
      <c r="BU92" s="100">
        <v>11366.4</v>
      </c>
      <c r="BV92" s="100">
        <v>5</v>
      </c>
      <c r="BW92" s="100">
        <v>7104</v>
      </c>
      <c r="BX92" s="100">
        <v>7</v>
      </c>
      <c r="BY92" s="100">
        <v>9945.6</v>
      </c>
      <c r="BZ92" s="100">
        <v>6</v>
      </c>
      <c r="CA92" s="100">
        <v>8524.7999999999993</v>
      </c>
      <c r="CB92" s="100">
        <v>11</v>
      </c>
      <c r="CC92" s="100">
        <v>15628.8</v>
      </c>
      <c r="CD92" s="100">
        <v>10</v>
      </c>
      <c r="CE92" s="100">
        <v>14208</v>
      </c>
      <c r="CF92" s="100">
        <v>8</v>
      </c>
      <c r="CG92" s="100">
        <v>11366.4</v>
      </c>
      <c r="CH92" s="100">
        <v>9</v>
      </c>
      <c r="CI92" s="100">
        <v>12787.199999999999</v>
      </c>
      <c r="CJ92" s="100">
        <v>9</v>
      </c>
      <c r="CK92" s="100">
        <v>12787.199999999999</v>
      </c>
      <c r="CL92" s="100">
        <v>7</v>
      </c>
      <c r="CM92" s="100">
        <v>9945.6</v>
      </c>
      <c r="CN92" s="100">
        <v>9</v>
      </c>
      <c r="CO92" s="100">
        <v>12787.199999999999</v>
      </c>
      <c r="CP92" s="100">
        <v>9</v>
      </c>
      <c r="CQ92" s="100">
        <v>12787.199999999999</v>
      </c>
      <c r="CR92" s="100">
        <v>9</v>
      </c>
      <c r="CS92" s="100">
        <v>12787.199999999999</v>
      </c>
      <c r="CT92" s="100">
        <v>6</v>
      </c>
      <c r="CU92" s="100">
        <v>8524.7999999999993</v>
      </c>
    </row>
    <row r="93" spans="2:99">
      <c r="C93" s="99" t="s">
        <v>259</v>
      </c>
      <c r="D93" s="100">
        <v>7</v>
      </c>
      <c r="E93" s="100">
        <v>12406.8</v>
      </c>
      <c r="F93" s="100">
        <v>7</v>
      </c>
      <c r="G93" s="100">
        <v>12406.8</v>
      </c>
      <c r="H93" s="100">
        <v>6</v>
      </c>
      <c r="I93" s="100">
        <v>10634.4</v>
      </c>
      <c r="J93" s="100">
        <v>8</v>
      </c>
      <c r="K93" s="100">
        <v>14179.199999999999</v>
      </c>
      <c r="L93" s="100">
        <v>8</v>
      </c>
      <c r="M93" s="100">
        <v>14179.199999999999</v>
      </c>
      <c r="N93" s="100">
        <v>8</v>
      </c>
      <c r="O93" s="100">
        <v>14179.199999999999</v>
      </c>
      <c r="P93" s="100">
        <v>6</v>
      </c>
      <c r="Q93" s="100">
        <v>10634.4</v>
      </c>
      <c r="R93" s="100">
        <v>5</v>
      </c>
      <c r="S93" s="100">
        <v>8862</v>
      </c>
      <c r="T93" s="100">
        <v>6</v>
      </c>
      <c r="U93" s="100">
        <v>10634.4</v>
      </c>
      <c r="V93" s="100">
        <v>7</v>
      </c>
      <c r="W93" s="100">
        <v>12406.8</v>
      </c>
      <c r="X93" s="100">
        <v>8</v>
      </c>
      <c r="Y93" s="100">
        <v>14179.199999999999</v>
      </c>
      <c r="Z93" s="100">
        <v>5</v>
      </c>
      <c r="AA93" s="100">
        <v>8862</v>
      </c>
      <c r="AB93" s="100">
        <v>7</v>
      </c>
      <c r="AC93" s="100">
        <v>12406.8</v>
      </c>
      <c r="AD93" s="100">
        <v>7</v>
      </c>
      <c r="AE93" s="100">
        <v>12406.8</v>
      </c>
      <c r="AF93" s="100">
        <v>8</v>
      </c>
      <c r="AG93" s="100">
        <v>14179.199999999999</v>
      </c>
      <c r="AH93" s="100">
        <v>8</v>
      </c>
      <c r="AI93" s="100">
        <v>14179.199999999999</v>
      </c>
      <c r="AJ93" s="100">
        <v>8</v>
      </c>
      <c r="AK93" s="100">
        <v>14179.199999999999</v>
      </c>
      <c r="AL93" s="100">
        <v>6</v>
      </c>
      <c r="AM93" s="100">
        <v>10634.4</v>
      </c>
      <c r="AN93" s="100">
        <v>5</v>
      </c>
      <c r="AO93" s="100">
        <v>8862</v>
      </c>
      <c r="AP93" s="100">
        <v>7</v>
      </c>
      <c r="AQ93" s="100">
        <v>12406.8</v>
      </c>
      <c r="AR93" s="100">
        <v>4</v>
      </c>
      <c r="AS93" s="100">
        <v>7089.5999999999995</v>
      </c>
      <c r="AT93" s="100">
        <v>7</v>
      </c>
      <c r="AU93" s="100">
        <v>12406.8</v>
      </c>
      <c r="AV93" s="100">
        <v>9</v>
      </c>
      <c r="AW93" s="100">
        <v>15951.599999999999</v>
      </c>
      <c r="AX93" s="100">
        <v>8</v>
      </c>
      <c r="AY93" s="100">
        <v>14179.199999999999</v>
      </c>
      <c r="AZ93" s="100">
        <v>6</v>
      </c>
      <c r="BA93" s="100">
        <v>10634.4</v>
      </c>
      <c r="BB93" s="100">
        <v>6</v>
      </c>
      <c r="BC93" s="100">
        <v>10634.4</v>
      </c>
      <c r="BD93" s="100">
        <v>6</v>
      </c>
      <c r="BE93" s="100">
        <v>10634.4</v>
      </c>
      <c r="BF93" s="100">
        <v>6</v>
      </c>
      <c r="BG93" s="100">
        <v>10634.4</v>
      </c>
      <c r="BH93" s="100">
        <v>6</v>
      </c>
      <c r="BI93" s="100">
        <v>10634.4</v>
      </c>
      <c r="BJ93" s="100">
        <v>8</v>
      </c>
      <c r="BK93" s="100">
        <v>14179.199999999999</v>
      </c>
      <c r="BL93" s="100">
        <v>9</v>
      </c>
      <c r="BM93" s="100">
        <v>15951.599999999999</v>
      </c>
      <c r="BN93" s="100">
        <v>8</v>
      </c>
      <c r="BO93" s="100">
        <v>14179.199999999999</v>
      </c>
      <c r="BP93" s="100">
        <v>6</v>
      </c>
      <c r="BQ93" s="100">
        <v>10634.4</v>
      </c>
      <c r="BR93" s="100">
        <v>8</v>
      </c>
      <c r="BS93" s="100">
        <v>14179.199999999999</v>
      </c>
      <c r="BT93" s="100">
        <v>7</v>
      </c>
      <c r="BU93" s="100">
        <v>12406.8</v>
      </c>
      <c r="BV93" s="100">
        <v>5</v>
      </c>
      <c r="BW93" s="100">
        <v>8862</v>
      </c>
      <c r="BX93" s="100">
        <v>7</v>
      </c>
      <c r="BY93" s="100">
        <v>12406.8</v>
      </c>
      <c r="BZ93" s="100">
        <v>5</v>
      </c>
      <c r="CA93" s="100">
        <v>8862</v>
      </c>
      <c r="CB93" s="100">
        <v>9</v>
      </c>
      <c r="CC93" s="100">
        <v>15951.599999999999</v>
      </c>
      <c r="CD93" s="100">
        <v>10</v>
      </c>
      <c r="CE93" s="100">
        <v>17724</v>
      </c>
      <c r="CF93" s="100">
        <v>8</v>
      </c>
      <c r="CG93" s="100">
        <v>14179.199999999999</v>
      </c>
      <c r="CH93" s="100">
        <v>8</v>
      </c>
      <c r="CI93" s="100">
        <v>14179.199999999999</v>
      </c>
      <c r="CJ93" s="100">
        <v>10</v>
      </c>
      <c r="CK93" s="100">
        <v>17724</v>
      </c>
      <c r="CL93" s="100">
        <v>8</v>
      </c>
      <c r="CM93" s="100">
        <v>14179.199999999999</v>
      </c>
      <c r="CN93" s="100">
        <v>9</v>
      </c>
      <c r="CO93" s="100">
        <v>15951.599999999999</v>
      </c>
      <c r="CP93" s="100">
        <v>8</v>
      </c>
      <c r="CQ93" s="100">
        <v>14179.199999999999</v>
      </c>
      <c r="CR93" s="100">
        <v>9</v>
      </c>
      <c r="CS93" s="100">
        <v>15951.599999999999</v>
      </c>
      <c r="CT93" s="100">
        <v>6</v>
      </c>
      <c r="CU93" s="100">
        <v>10634.4</v>
      </c>
    </row>
    <row r="94" spans="2:99">
      <c r="C94" s="99" t="s">
        <v>260</v>
      </c>
      <c r="D94" s="100">
        <v>7</v>
      </c>
      <c r="E94" s="100">
        <v>16766.399999999998</v>
      </c>
      <c r="F94" s="100">
        <v>8</v>
      </c>
      <c r="G94" s="100">
        <v>19161.599999999999</v>
      </c>
      <c r="H94" s="100">
        <v>5</v>
      </c>
      <c r="I94" s="100">
        <v>11976</v>
      </c>
      <c r="J94" s="100">
        <v>7</v>
      </c>
      <c r="K94" s="100">
        <v>16766.399999999998</v>
      </c>
      <c r="L94" s="100">
        <v>8</v>
      </c>
      <c r="M94" s="100">
        <v>19161.599999999999</v>
      </c>
      <c r="N94" s="100">
        <v>8</v>
      </c>
      <c r="O94" s="100">
        <v>19161.599999999999</v>
      </c>
      <c r="P94" s="100">
        <v>6</v>
      </c>
      <c r="Q94" s="100">
        <v>14371.199999999999</v>
      </c>
      <c r="R94" s="100">
        <v>5</v>
      </c>
      <c r="S94" s="100">
        <v>11976</v>
      </c>
      <c r="T94" s="100">
        <v>6</v>
      </c>
      <c r="U94" s="100">
        <v>14371.199999999999</v>
      </c>
      <c r="V94" s="100">
        <v>6</v>
      </c>
      <c r="W94" s="100">
        <v>14371.199999999999</v>
      </c>
      <c r="X94" s="100">
        <v>7</v>
      </c>
      <c r="Y94" s="100">
        <v>16766.399999999998</v>
      </c>
      <c r="Z94" s="100">
        <v>5</v>
      </c>
      <c r="AA94" s="100">
        <v>11976</v>
      </c>
      <c r="AB94" s="100">
        <v>7</v>
      </c>
      <c r="AC94" s="100">
        <v>16766.399999999998</v>
      </c>
      <c r="AD94" s="100">
        <v>7</v>
      </c>
      <c r="AE94" s="100">
        <v>16766.399999999998</v>
      </c>
      <c r="AF94" s="100">
        <v>8</v>
      </c>
      <c r="AG94" s="100">
        <v>19161.599999999999</v>
      </c>
      <c r="AH94" s="100">
        <v>7</v>
      </c>
      <c r="AI94" s="100">
        <v>16766.399999999998</v>
      </c>
      <c r="AJ94" s="100">
        <v>8</v>
      </c>
      <c r="AK94" s="100">
        <v>19161.599999999999</v>
      </c>
      <c r="AL94" s="100">
        <v>6</v>
      </c>
      <c r="AM94" s="100">
        <v>14371.199999999999</v>
      </c>
      <c r="AN94" s="100">
        <v>5</v>
      </c>
      <c r="AO94" s="100">
        <v>11976</v>
      </c>
      <c r="AP94" s="100">
        <v>7</v>
      </c>
      <c r="AQ94" s="100">
        <v>16766.399999999998</v>
      </c>
      <c r="AR94" s="100">
        <v>4</v>
      </c>
      <c r="AS94" s="100">
        <v>9580.7999999999993</v>
      </c>
      <c r="AT94" s="100">
        <v>6</v>
      </c>
      <c r="AU94" s="100">
        <v>14371.199999999999</v>
      </c>
      <c r="AV94" s="100">
        <v>7</v>
      </c>
      <c r="AW94" s="100">
        <v>16766.399999999998</v>
      </c>
      <c r="AX94" s="100">
        <v>6</v>
      </c>
      <c r="AY94" s="100">
        <v>14371.199999999999</v>
      </c>
      <c r="AZ94" s="100">
        <v>6</v>
      </c>
      <c r="BA94" s="100">
        <v>14371.199999999999</v>
      </c>
      <c r="BB94" s="100">
        <v>6</v>
      </c>
      <c r="BC94" s="100">
        <v>14371.199999999999</v>
      </c>
      <c r="BD94" s="100">
        <v>7</v>
      </c>
      <c r="BE94" s="100">
        <v>16766.399999999998</v>
      </c>
      <c r="BF94" s="100">
        <v>6</v>
      </c>
      <c r="BG94" s="100">
        <v>14371.199999999999</v>
      </c>
      <c r="BH94" s="100">
        <v>5</v>
      </c>
      <c r="BI94" s="100">
        <v>11976</v>
      </c>
      <c r="BJ94" s="100">
        <v>8</v>
      </c>
      <c r="BK94" s="100">
        <v>19161.599999999999</v>
      </c>
      <c r="BL94" s="100">
        <v>8</v>
      </c>
      <c r="BM94" s="100">
        <v>19161.599999999999</v>
      </c>
      <c r="BN94" s="100">
        <v>8</v>
      </c>
      <c r="BO94" s="100">
        <v>19161.599999999999</v>
      </c>
      <c r="BP94" s="100">
        <v>6</v>
      </c>
      <c r="BQ94" s="100">
        <v>14371.199999999999</v>
      </c>
      <c r="BR94" s="100">
        <v>8</v>
      </c>
      <c r="BS94" s="100">
        <v>19161.599999999999</v>
      </c>
      <c r="BT94" s="100">
        <v>8</v>
      </c>
      <c r="BU94" s="100">
        <v>19161.599999999999</v>
      </c>
      <c r="BV94" s="100">
        <v>5</v>
      </c>
      <c r="BW94" s="100">
        <v>11976</v>
      </c>
      <c r="BX94" s="100">
        <v>7</v>
      </c>
      <c r="BY94" s="100">
        <v>16766.399999999998</v>
      </c>
      <c r="BZ94" s="100">
        <v>6</v>
      </c>
      <c r="CA94" s="100">
        <v>14371.199999999999</v>
      </c>
      <c r="CB94" s="100">
        <v>9</v>
      </c>
      <c r="CC94" s="100">
        <v>21556.799999999999</v>
      </c>
      <c r="CD94" s="100">
        <v>9</v>
      </c>
      <c r="CE94" s="100">
        <v>21556.799999999999</v>
      </c>
      <c r="CF94" s="100">
        <v>8</v>
      </c>
      <c r="CG94" s="100">
        <v>19161.599999999999</v>
      </c>
      <c r="CH94" s="100">
        <v>9</v>
      </c>
      <c r="CI94" s="100">
        <v>21556.799999999999</v>
      </c>
      <c r="CJ94" s="100">
        <v>9</v>
      </c>
      <c r="CK94" s="100">
        <v>21556.799999999999</v>
      </c>
      <c r="CL94" s="100">
        <v>7</v>
      </c>
      <c r="CM94" s="100">
        <v>16766.399999999998</v>
      </c>
      <c r="CN94" s="100">
        <v>8</v>
      </c>
      <c r="CO94" s="100">
        <v>19161.599999999999</v>
      </c>
      <c r="CP94" s="100">
        <v>8</v>
      </c>
      <c r="CQ94" s="100">
        <v>19161.599999999999</v>
      </c>
      <c r="CR94" s="100">
        <v>8</v>
      </c>
      <c r="CS94" s="100">
        <v>19161.599999999999</v>
      </c>
      <c r="CT94" s="100">
        <v>6</v>
      </c>
      <c r="CU94" s="100">
        <v>14371.199999999999</v>
      </c>
    </row>
    <row r="95" spans="2:99">
      <c r="B95" s="99" t="s">
        <v>132</v>
      </c>
      <c r="C95" s="99" t="s">
        <v>261</v>
      </c>
      <c r="D95" s="100">
        <v>8</v>
      </c>
      <c r="E95" s="100">
        <v>13862.4</v>
      </c>
      <c r="F95" s="100">
        <v>7</v>
      </c>
      <c r="G95" s="100">
        <v>12129.6</v>
      </c>
      <c r="H95" s="100">
        <v>9</v>
      </c>
      <c r="I95" s="100">
        <v>15595.199999999999</v>
      </c>
      <c r="J95" s="100">
        <v>6</v>
      </c>
      <c r="K95" s="100">
        <v>10396.799999999999</v>
      </c>
      <c r="L95" s="100">
        <v>8</v>
      </c>
      <c r="M95" s="100">
        <v>13862.4</v>
      </c>
      <c r="N95" s="100">
        <v>8</v>
      </c>
      <c r="O95" s="100">
        <v>13862.4</v>
      </c>
      <c r="P95" s="100">
        <v>8</v>
      </c>
      <c r="Q95" s="100">
        <v>13862.4</v>
      </c>
      <c r="R95" s="100">
        <v>8</v>
      </c>
      <c r="S95" s="100">
        <v>13862.4</v>
      </c>
      <c r="T95" s="100">
        <v>7</v>
      </c>
      <c r="U95" s="100">
        <v>12129.6</v>
      </c>
      <c r="V95" s="100">
        <v>7</v>
      </c>
      <c r="W95" s="100">
        <v>12129.6</v>
      </c>
      <c r="X95" s="100">
        <v>7</v>
      </c>
      <c r="Y95" s="100">
        <v>12129.6</v>
      </c>
      <c r="Z95" s="100">
        <v>8</v>
      </c>
      <c r="AA95" s="100">
        <v>13862.4</v>
      </c>
      <c r="AB95" s="100">
        <v>9</v>
      </c>
      <c r="AC95" s="100">
        <v>15595.199999999999</v>
      </c>
      <c r="AD95" s="100">
        <v>9</v>
      </c>
      <c r="AE95" s="100">
        <v>15595.199999999999</v>
      </c>
      <c r="AF95" s="100">
        <v>11</v>
      </c>
      <c r="AG95" s="100">
        <v>19060.8</v>
      </c>
      <c r="AH95" s="100">
        <v>9</v>
      </c>
      <c r="AI95" s="100">
        <v>15595.199999999999</v>
      </c>
      <c r="AJ95" s="100">
        <v>6</v>
      </c>
      <c r="AK95" s="100">
        <v>10396.799999999999</v>
      </c>
      <c r="AL95" s="100">
        <v>9</v>
      </c>
      <c r="AM95" s="100">
        <v>15595.199999999999</v>
      </c>
      <c r="AN95" s="100">
        <v>9</v>
      </c>
      <c r="AO95" s="100">
        <v>15595.199999999999</v>
      </c>
      <c r="AP95" s="100">
        <v>8</v>
      </c>
      <c r="AQ95" s="100">
        <v>13862.4</v>
      </c>
      <c r="AR95" s="100">
        <v>6</v>
      </c>
      <c r="AS95" s="100">
        <v>10396.799999999999</v>
      </c>
      <c r="AT95" s="100">
        <v>9</v>
      </c>
      <c r="AU95" s="100">
        <v>15595.199999999999</v>
      </c>
      <c r="AV95" s="100">
        <v>6</v>
      </c>
      <c r="AW95" s="100">
        <v>10396.799999999999</v>
      </c>
      <c r="AX95" s="100">
        <v>9</v>
      </c>
      <c r="AY95" s="100">
        <v>15595.199999999999</v>
      </c>
      <c r="AZ95" s="100">
        <v>5</v>
      </c>
      <c r="BA95" s="100">
        <v>8664</v>
      </c>
      <c r="BB95" s="100">
        <v>8</v>
      </c>
      <c r="BC95" s="100">
        <v>13862.4</v>
      </c>
      <c r="BD95" s="100">
        <v>9</v>
      </c>
      <c r="BE95" s="100">
        <v>15595.199999999999</v>
      </c>
      <c r="BF95" s="100">
        <v>7</v>
      </c>
      <c r="BG95" s="100">
        <v>12129.6</v>
      </c>
      <c r="BH95" s="100">
        <v>7</v>
      </c>
      <c r="BI95" s="100">
        <v>12129.6</v>
      </c>
      <c r="BJ95" s="100">
        <v>6</v>
      </c>
      <c r="BK95" s="100">
        <v>10396.799999999999</v>
      </c>
      <c r="BL95" s="100">
        <v>9</v>
      </c>
      <c r="BM95" s="100">
        <v>15595.199999999999</v>
      </c>
      <c r="BN95" s="100">
        <v>8</v>
      </c>
      <c r="BO95" s="100">
        <v>13862.4</v>
      </c>
      <c r="BP95" s="100">
        <v>9</v>
      </c>
      <c r="BQ95" s="100">
        <v>15595.199999999999</v>
      </c>
      <c r="BR95" s="100">
        <v>9</v>
      </c>
      <c r="BS95" s="100">
        <v>15595.199999999999</v>
      </c>
      <c r="BT95" s="100">
        <v>11</v>
      </c>
      <c r="BU95" s="100">
        <v>19060.8</v>
      </c>
      <c r="BV95" s="100">
        <v>8</v>
      </c>
      <c r="BW95" s="100">
        <v>13862.4</v>
      </c>
      <c r="BX95" s="100">
        <v>6</v>
      </c>
      <c r="BY95" s="100">
        <v>10396.799999999999</v>
      </c>
      <c r="BZ95" s="100">
        <v>10</v>
      </c>
      <c r="CA95" s="100">
        <v>17328</v>
      </c>
      <c r="CB95" s="100">
        <v>6</v>
      </c>
      <c r="CC95" s="100">
        <v>10396.799999999999</v>
      </c>
      <c r="CD95" s="100">
        <v>6</v>
      </c>
      <c r="CE95" s="100">
        <v>10396.799999999999</v>
      </c>
      <c r="CF95" s="100">
        <v>6</v>
      </c>
      <c r="CG95" s="100">
        <v>10396.799999999999</v>
      </c>
      <c r="CH95" s="100">
        <v>6</v>
      </c>
      <c r="CI95" s="100">
        <v>10396.799999999999</v>
      </c>
      <c r="CJ95" s="100">
        <v>11</v>
      </c>
      <c r="CK95" s="100">
        <v>19060.8</v>
      </c>
      <c r="CL95" s="100">
        <v>9</v>
      </c>
      <c r="CM95" s="100">
        <v>15595.199999999999</v>
      </c>
      <c r="CN95" s="100">
        <v>7</v>
      </c>
      <c r="CO95" s="100">
        <v>12129.6</v>
      </c>
      <c r="CP95" s="100">
        <v>7</v>
      </c>
      <c r="CQ95" s="100">
        <v>12129.6</v>
      </c>
      <c r="CR95" s="100">
        <v>9</v>
      </c>
      <c r="CS95" s="100">
        <v>15595.199999999999</v>
      </c>
      <c r="CT95" s="100">
        <v>5</v>
      </c>
      <c r="CU95" s="100">
        <v>8664</v>
      </c>
    </row>
    <row r="96" spans="2:99">
      <c r="C96" s="99" t="s">
        <v>262</v>
      </c>
      <c r="D96" s="100">
        <v>10</v>
      </c>
      <c r="E96" s="100">
        <v>8232</v>
      </c>
      <c r="F96" s="100">
        <v>6</v>
      </c>
      <c r="G96" s="100">
        <v>4939.2</v>
      </c>
      <c r="H96" s="100">
        <v>10</v>
      </c>
      <c r="I96" s="100">
        <v>8232</v>
      </c>
      <c r="J96" s="100">
        <v>7</v>
      </c>
      <c r="K96" s="100">
        <v>5762.4</v>
      </c>
      <c r="L96" s="100">
        <v>7</v>
      </c>
      <c r="M96" s="100">
        <v>5762.4</v>
      </c>
      <c r="N96" s="100">
        <v>9</v>
      </c>
      <c r="O96" s="100">
        <v>7408.7999999999993</v>
      </c>
      <c r="P96" s="100">
        <v>9</v>
      </c>
      <c r="Q96" s="100">
        <v>7408.7999999999993</v>
      </c>
      <c r="R96" s="100">
        <v>9</v>
      </c>
      <c r="S96" s="100">
        <v>7408.7999999999993</v>
      </c>
      <c r="T96" s="100">
        <v>8</v>
      </c>
      <c r="U96" s="100">
        <v>6585.5999999999995</v>
      </c>
      <c r="V96" s="100">
        <v>7</v>
      </c>
      <c r="W96" s="100">
        <v>5762.4</v>
      </c>
      <c r="X96" s="100">
        <v>8</v>
      </c>
      <c r="Y96" s="100">
        <v>6585.5999999999995</v>
      </c>
      <c r="Z96" s="100">
        <v>9</v>
      </c>
      <c r="AA96" s="100">
        <v>7408.7999999999993</v>
      </c>
      <c r="AB96" s="100">
        <v>9</v>
      </c>
      <c r="AC96" s="100">
        <v>7408.7999999999993</v>
      </c>
      <c r="AD96" s="100">
        <v>10</v>
      </c>
      <c r="AE96" s="100">
        <v>8232</v>
      </c>
      <c r="AF96" s="100">
        <v>10</v>
      </c>
      <c r="AG96" s="100">
        <v>8232</v>
      </c>
      <c r="AH96" s="100">
        <v>9</v>
      </c>
      <c r="AI96" s="100">
        <v>7408.7999999999993</v>
      </c>
      <c r="AJ96" s="100">
        <v>7</v>
      </c>
      <c r="AK96" s="100">
        <v>5762.4</v>
      </c>
      <c r="AL96" s="100">
        <v>9</v>
      </c>
      <c r="AM96" s="100">
        <v>7408.7999999999993</v>
      </c>
      <c r="AN96" s="100">
        <v>10</v>
      </c>
      <c r="AO96" s="100">
        <v>8232</v>
      </c>
      <c r="AP96" s="100">
        <v>9</v>
      </c>
      <c r="AQ96" s="100">
        <v>7408.7999999999993</v>
      </c>
      <c r="AR96" s="100">
        <v>6</v>
      </c>
      <c r="AS96" s="100">
        <v>4939.2</v>
      </c>
      <c r="AT96" s="100">
        <v>10</v>
      </c>
      <c r="AU96" s="100">
        <v>8232</v>
      </c>
      <c r="AV96" s="100">
        <v>6</v>
      </c>
      <c r="AW96" s="100">
        <v>4939.2</v>
      </c>
      <c r="AX96" s="100">
        <v>10</v>
      </c>
      <c r="AY96" s="100">
        <v>8232</v>
      </c>
      <c r="AZ96" s="100">
        <v>6</v>
      </c>
      <c r="BA96" s="100">
        <v>4939.2</v>
      </c>
      <c r="BB96" s="100">
        <v>9</v>
      </c>
      <c r="BC96" s="100">
        <v>7408.7999999999993</v>
      </c>
      <c r="BD96" s="100">
        <v>8</v>
      </c>
      <c r="BE96" s="100">
        <v>6585.5999999999995</v>
      </c>
      <c r="BF96" s="100">
        <v>8</v>
      </c>
      <c r="BG96" s="100">
        <v>6585.5999999999995</v>
      </c>
      <c r="BH96" s="100">
        <v>8</v>
      </c>
      <c r="BI96" s="100">
        <v>6585.5999999999995</v>
      </c>
      <c r="BJ96" s="100">
        <v>7</v>
      </c>
      <c r="BK96" s="100">
        <v>5762.4</v>
      </c>
      <c r="BL96" s="100">
        <v>10</v>
      </c>
      <c r="BM96" s="100">
        <v>8232</v>
      </c>
      <c r="BN96" s="100">
        <v>9</v>
      </c>
      <c r="BO96" s="100">
        <v>7408.7999999999993</v>
      </c>
      <c r="BP96" s="100">
        <v>9</v>
      </c>
      <c r="BQ96" s="100">
        <v>7408.7999999999993</v>
      </c>
      <c r="BR96" s="100">
        <v>10</v>
      </c>
      <c r="BS96" s="100">
        <v>8232</v>
      </c>
      <c r="BT96" s="100">
        <v>12</v>
      </c>
      <c r="BU96" s="100">
        <v>9878.4</v>
      </c>
      <c r="BV96" s="100">
        <v>9</v>
      </c>
      <c r="BW96" s="100">
        <v>7408.7999999999993</v>
      </c>
      <c r="BX96" s="100">
        <v>6</v>
      </c>
      <c r="BY96" s="100">
        <v>4939.2</v>
      </c>
      <c r="BZ96" s="100">
        <v>10</v>
      </c>
      <c r="CA96" s="100">
        <v>8232</v>
      </c>
      <c r="CB96" s="100">
        <v>7</v>
      </c>
      <c r="CC96" s="100">
        <v>5762.4</v>
      </c>
      <c r="CD96" s="100">
        <v>7</v>
      </c>
      <c r="CE96" s="100">
        <v>5762.4</v>
      </c>
      <c r="CF96" s="100">
        <v>6</v>
      </c>
      <c r="CG96" s="100">
        <v>4939.2</v>
      </c>
      <c r="CH96" s="100">
        <v>6</v>
      </c>
      <c r="CI96" s="100">
        <v>4939.2</v>
      </c>
      <c r="CJ96" s="100">
        <v>11</v>
      </c>
      <c r="CK96" s="100">
        <v>9055.1999999999989</v>
      </c>
      <c r="CL96" s="100">
        <v>9</v>
      </c>
      <c r="CM96" s="100">
        <v>7408.7999999999993</v>
      </c>
      <c r="CN96" s="100">
        <v>7</v>
      </c>
      <c r="CO96" s="100">
        <v>5762.4</v>
      </c>
      <c r="CP96" s="100">
        <v>8</v>
      </c>
      <c r="CQ96" s="100">
        <v>6585.5999999999995</v>
      </c>
      <c r="CR96" s="100">
        <v>10</v>
      </c>
      <c r="CS96" s="100">
        <v>8232</v>
      </c>
      <c r="CT96" s="100">
        <v>6</v>
      </c>
      <c r="CU96" s="100">
        <v>4939.2</v>
      </c>
    </row>
    <row r="97" spans="2:99">
      <c r="C97" s="99" t="s">
        <v>263</v>
      </c>
      <c r="D97" s="100">
        <v>9</v>
      </c>
      <c r="E97" s="100">
        <v>16459.2</v>
      </c>
      <c r="F97" s="100">
        <v>6</v>
      </c>
      <c r="G97" s="100">
        <v>10972.8</v>
      </c>
      <c r="H97" s="100">
        <v>9</v>
      </c>
      <c r="I97" s="100">
        <v>16459.2</v>
      </c>
      <c r="J97" s="100">
        <v>7</v>
      </c>
      <c r="K97" s="100">
        <v>12801.6</v>
      </c>
      <c r="L97" s="100">
        <v>7</v>
      </c>
      <c r="M97" s="100">
        <v>12801.6</v>
      </c>
      <c r="N97" s="100">
        <v>8</v>
      </c>
      <c r="O97" s="100">
        <v>14630.4</v>
      </c>
      <c r="P97" s="100">
        <v>7</v>
      </c>
      <c r="Q97" s="100">
        <v>12801.6</v>
      </c>
      <c r="R97" s="100">
        <v>8</v>
      </c>
      <c r="S97" s="100">
        <v>14630.4</v>
      </c>
      <c r="T97" s="100">
        <v>8</v>
      </c>
      <c r="U97" s="100">
        <v>14630.4</v>
      </c>
      <c r="V97" s="100">
        <v>6</v>
      </c>
      <c r="W97" s="100">
        <v>10972.8</v>
      </c>
      <c r="X97" s="100">
        <v>7</v>
      </c>
      <c r="Y97" s="100">
        <v>12801.6</v>
      </c>
      <c r="Z97" s="100">
        <v>8</v>
      </c>
      <c r="AA97" s="100">
        <v>14630.4</v>
      </c>
      <c r="AB97" s="100">
        <v>8</v>
      </c>
      <c r="AC97" s="100">
        <v>14630.4</v>
      </c>
      <c r="AD97" s="100">
        <v>10</v>
      </c>
      <c r="AE97" s="100">
        <v>18288</v>
      </c>
      <c r="AF97" s="100">
        <v>10</v>
      </c>
      <c r="AG97" s="100">
        <v>18288</v>
      </c>
      <c r="AH97" s="100">
        <v>8</v>
      </c>
      <c r="AI97" s="100">
        <v>14630.4</v>
      </c>
      <c r="AJ97" s="100">
        <v>6</v>
      </c>
      <c r="AK97" s="100">
        <v>10972.8</v>
      </c>
      <c r="AL97" s="100">
        <v>8</v>
      </c>
      <c r="AM97" s="100">
        <v>14630.4</v>
      </c>
      <c r="AN97" s="100">
        <v>9</v>
      </c>
      <c r="AO97" s="100">
        <v>16459.2</v>
      </c>
      <c r="AP97" s="100">
        <v>8</v>
      </c>
      <c r="AQ97" s="100">
        <v>14630.4</v>
      </c>
      <c r="AR97" s="100">
        <v>6</v>
      </c>
      <c r="AS97" s="100">
        <v>10972.8</v>
      </c>
      <c r="AT97" s="100">
        <v>9</v>
      </c>
      <c r="AU97" s="100">
        <v>16459.2</v>
      </c>
      <c r="AV97" s="100">
        <v>5</v>
      </c>
      <c r="AW97" s="100">
        <v>9144</v>
      </c>
      <c r="AX97" s="100">
        <v>9</v>
      </c>
      <c r="AY97" s="100">
        <v>16459.2</v>
      </c>
      <c r="AZ97" s="100">
        <v>6</v>
      </c>
      <c r="BA97" s="100">
        <v>10972.8</v>
      </c>
      <c r="BB97" s="100">
        <v>8</v>
      </c>
      <c r="BC97" s="100">
        <v>14630.4</v>
      </c>
      <c r="BD97" s="100">
        <v>8</v>
      </c>
      <c r="BE97" s="100">
        <v>14630.4</v>
      </c>
      <c r="BF97" s="100">
        <v>7</v>
      </c>
      <c r="BG97" s="100">
        <v>12801.6</v>
      </c>
      <c r="BH97" s="100">
        <v>8</v>
      </c>
      <c r="BI97" s="100">
        <v>14630.4</v>
      </c>
      <c r="BJ97" s="100">
        <v>7</v>
      </c>
      <c r="BK97" s="100">
        <v>12801.6</v>
      </c>
      <c r="BL97" s="100">
        <v>9</v>
      </c>
      <c r="BM97" s="100">
        <v>16459.2</v>
      </c>
      <c r="BN97" s="100">
        <v>9</v>
      </c>
      <c r="BO97" s="100">
        <v>16459.2</v>
      </c>
      <c r="BP97" s="100">
        <v>9</v>
      </c>
      <c r="BQ97" s="100">
        <v>16459.2</v>
      </c>
      <c r="BR97" s="100">
        <v>9</v>
      </c>
      <c r="BS97" s="100">
        <v>16459.2</v>
      </c>
      <c r="BT97" s="100">
        <v>11</v>
      </c>
      <c r="BU97" s="100">
        <v>20116.8</v>
      </c>
      <c r="BV97" s="100">
        <v>8</v>
      </c>
      <c r="BW97" s="100">
        <v>14630.4</v>
      </c>
      <c r="BX97" s="100">
        <v>6</v>
      </c>
      <c r="BY97" s="100">
        <v>10972.8</v>
      </c>
      <c r="BZ97" s="100">
        <v>10</v>
      </c>
      <c r="CA97" s="100">
        <v>18288</v>
      </c>
      <c r="CB97" s="100">
        <v>6</v>
      </c>
      <c r="CC97" s="100">
        <v>10972.8</v>
      </c>
      <c r="CD97" s="100">
        <v>6</v>
      </c>
      <c r="CE97" s="100">
        <v>10972.8</v>
      </c>
      <c r="CF97" s="100">
        <v>6</v>
      </c>
      <c r="CG97" s="100">
        <v>10972.8</v>
      </c>
      <c r="CH97" s="100">
        <v>5</v>
      </c>
      <c r="CI97" s="100">
        <v>9144</v>
      </c>
      <c r="CJ97" s="100">
        <v>9</v>
      </c>
      <c r="CK97" s="100">
        <v>16459.2</v>
      </c>
      <c r="CL97" s="100">
        <v>8</v>
      </c>
      <c r="CM97" s="100">
        <v>14630.4</v>
      </c>
      <c r="CN97" s="100">
        <v>7</v>
      </c>
      <c r="CO97" s="100">
        <v>12801.6</v>
      </c>
      <c r="CP97" s="100">
        <v>6</v>
      </c>
      <c r="CQ97" s="100">
        <v>10972.8</v>
      </c>
      <c r="CR97" s="100">
        <v>8</v>
      </c>
      <c r="CS97" s="100">
        <v>14630.4</v>
      </c>
      <c r="CT97" s="100">
        <v>6</v>
      </c>
      <c r="CU97" s="100">
        <v>10972.8</v>
      </c>
    </row>
    <row r="98" spans="2:99">
      <c r="C98" s="99" t="s">
        <v>264</v>
      </c>
      <c r="D98" s="100">
        <v>9</v>
      </c>
      <c r="E98" s="100">
        <v>11372.4</v>
      </c>
      <c r="F98" s="100">
        <v>7</v>
      </c>
      <c r="G98" s="100">
        <v>8845.1999999999989</v>
      </c>
      <c r="H98" s="100">
        <v>8</v>
      </c>
      <c r="I98" s="100">
        <v>10108.799999999999</v>
      </c>
      <c r="J98" s="100">
        <v>8</v>
      </c>
      <c r="K98" s="100">
        <v>10108.799999999999</v>
      </c>
      <c r="L98" s="100">
        <v>8</v>
      </c>
      <c r="M98" s="100">
        <v>10108.799999999999</v>
      </c>
      <c r="N98" s="100">
        <v>8</v>
      </c>
      <c r="O98" s="100">
        <v>10108.799999999999</v>
      </c>
      <c r="P98" s="100">
        <v>8</v>
      </c>
      <c r="Q98" s="100">
        <v>10108.799999999999</v>
      </c>
      <c r="R98" s="100">
        <v>8</v>
      </c>
      <c r="S98" s="100">
        <v>10108.799999999999</v>
      </c>
      <c r="T98" s="100">
        <v>7</v>
      </c>
      <c r="U98" s="100">
        <v>8845.1999999999989</v>
      </c>
      <c r="V98" s="100">
        <v>7</v>
      </c>
      <c r="W98" s="100">
        <v>8845.1999999999989</v>
      </c>
      <c r="X98" s="100">
        <v>7</v>
      </c>
      <c r="Y98" s="100">
        <v>8845.1999999999989</v>
      </c>
      <c r="Z98" s="100">
        <v>9</v>
      </c>
      <c r="AA98" s="100">
        <v>11372.4</v>
      </c>
      <c r="AB98" s="100">
        <v>9</v>
      </c>
      <c r="AC98" s="100">
        <v>11372.4</v>
      </c>
      <c r="AD98" s="100">
        <v>10</v>
      </c>
      <c r="AE98" s="100">
        <v>12636</v>
      </c>
      <c r="AF98" s="100">
        <v>10</v>
      </c>
      <c r="AG98" s="100">
        <v>12636</v>
      </c>
      <c r="AH98" s="100">
        <v>8</v>
      </c>
      <c r="AI98" s="100">
        <v>10108.799999999999</v>
      </c>
      <c r="AJ98" s="100">
        <v>6</v>
      </c>
      <c r="AK98" s="100">
        <v>7581.5999999999995</v>
      </c>
      <c r="AL98" s="100">
        <v>9</v>
      </c>
      <c r="AM98" s="100">
        <v>11372.4</v>
      </c>
      <c r="AN98" s="100">
        <v>9</v>
      </c>
      <c r="AO98" s="100">
        <v>11372.4</v>
      </c>
      <c r="AP98" s="100">
        <v>8</v>
      </c>
      <c r="AQ98" s="100">
        <v>10108.799999999999</v>
      </c>
      <c r="AR98" s="100">
        <v>6</v>
      </c>
      <c r="AS98" s="100">
        <v>7581.5999999999995</v>
      </c>
      <c r="AT98" s="100">
        <v>10</v>
      </c>
      <c r="AU98" s="100">
        <v>12636</v>
      </c>
      <c r="AV98" s="100">
        <v>6</v>
      </c>
      <c r="AW98" s="100">
        <v>7581.5999999999995</v>
      </c>
      <c r="AX98" s="100">
        <v>8</v>
      </c>
      <c r="AY98" s="100">
        <v>10108.799999999999</v>
      </c>
      <c r="AZ98" s="100">
        <v>5</v>
      </c>
      <c r="BA98" s="100">
        <v>6318</v>
      </c>
      <c r="BB98" s="100">
        <v>10</v>
      </c>
      <c r="BC98" s="100">
        <v>12636</v>
      </c>
      <c r="BD98" s="100">
        <v>9</v>
      </c>
      <c r="BE98" s="100">
        <v>11372.4</v>
      </c>
      <c r="BF98" s="100">
        <v>9</v>
      </c>
      <c r="BG98" s="100">
        <v>11372.4</v>
      </c>
      <c r="BH98" s="100">
        <v>8</v>
      </c>
      <c r="BI98" s="100">
        <v>10108.799999999999</v>
      </c>
      <c r="BJ98" s="100">
        <v>7</v>
      </c>
      <c r="BK98" s="100">
        <v>8845.1999999999989</v>
      </c>
      <c r="BL98" s="100">
        <v>11</v>
      </c>
      <c r="BM98" s="100">
        <v>13899.599999999999</v>
      </c>
      <c r="BN98" s="100">
        <v>10</v>
      </c>
      <c r="BO98" s="100">
        <v>12636</v>
      </c>
      <c r="BP98" s="100">
        <v>9</v>
      </c>
      <c r="BQ98" s="100">
        <v>11372.4</v>
      </c>
      <c r="BR98" s="100">
        <v>10</v>
      </c>
      <c r="BS98" s="100">
        <v>12636</v>
      </c>
      <c r="BT98" s="100">
        <v>10</v>
      </c>
      <c r="BU98" s="100">
        <v>12636</v>
      </c>
      <c r="BV98" s="100">
        <v>8</v>
      </c>
      <c r="BW98" s="100">
        <v>10108.799999999999</v>
      </c>
      <c r="BX98" s="100">
        <v>6</v>
      </c>
      <c r="BY98" s="100">
        <v>7581.5999999999995</v>
      </c>
      <c r="BZ98" s="100">
        <v>10</v>
      </c>
      <c r="CA98" s="100">
        <v>12636</v>
      </c>
      <c r="CB98" s="100">
        <v>7</v>
      </c>
      <c r="CC98" s="100">
        <v>8845.1999999999989</v>
      </c>
      <c r="CD98" s="100">
        <v>6</v>
      </c>
      <c r="CE98" s="100">
        <v>7581.5999999999995</v>
      </c>
      <c r="CF98" s="100">
        <v>6</v>
      </c>
      <c r="CG98" s="100">
        <v>7581.5999999999995</v>
      </c>
      <c r="CH98" s="100">
        <v>6</v>
      </c>
      <c r="CI98" s="100">
        <v>7581.5999999999995</v>
      </c>
      <c r="CJ98" s="100">
        <v>10</v>
      </c>
      <c r="CK98" s="100">
        <v>12636</v>
      </c>
      <c r="CL98" s="100">
        <v>8</v>
      </c>
      <c r="CM98" s="100">
        <v>10108.799999999999</v>
      </c>
      <c r="CN98" s="100">
        <v>7</v>
      </c>
      <c r="CO98" s="100">
        <v>8845.1999999999989</v>
      </c>
      <c r="CP98" s="100">
        <v>8</v>
      </c>
      <c r="CQ98" s="100">
        <v>10108.799999999999</v>
      </c>
      <c r="CR98" s="100">
        <v>11</v>
      </c>
      <c r="CS98" s="100">
        <v>13899.599999999999</v>
      </c>
      <c r="CT98" s="100">
        <v>6</v>
      </c>
      <c r="CU98" s="100">
        <v>7581.5999999999995</v>
      </c>
    </row>
    <row r="99" spans="2:99">
      <c r="C99" s="99" t="s">
        <v>265</v>
      </c>
      <c r="D99" s="100">
        <v>7</v>
      </c>
      <c r="E99" s="100">
        <v>38371.199999999997</v>
      </c>
      <c r="F99" s="100">
        <v>5</v>
      </c>
      <c r="G99" s="100">
        <v>27407.999999999996</v>
      </c>
      <c r="H99" s="100">
        <v>6</v>
      </c>
      <c r="I99" s="100">
        <v>32889.599999999999</v>
      </c>
      <c r="J99" s="100">
        <v>5</v>
      </c>
      <c r="K99" s="100">
        <v>27407.999999999996</v>
      </c>
      <c r="L99" s="100">
        <v>5</v>
      </c>
      <c r="M99" s="100">
        <v>27407.999999999996</v>
      </c>
      <c r="N99" s="100">
        <v>6</v>
      </c>
      <c r="O99" s="100">
        <v>32889.599999999999</v>
      </c>
      <c r="P99" s="100">
        <v>6</v>
      </c>
      <c r="Q99" s="100">
        <v>32889.599999999999</v>
      </c>
      <c r="R99" s="100">
        <v>6</v>
      </c>
      <c r="S99" s="100">
        <v>32889.599999999999</v>
      </c>
      <c r="T99" s="100">
        <v>6</v>
      </c>
      <c r="U99" s="100">
        <v>32889.599999999999</v>
      </c>
      <c r="V99" s="100">
        <v>5</v>
      </c>
      <c r="W99" s="100">
        <v>27407.999999999996</v>
      </c>
      <c r="X99" s="100">
        <v>5</v>
      </c>
      <c r="Y99" s="100">
        <v>27407.999999999996</v>
      </c>
      <c r="Z99" s="100">
        <v>6</v>
      </c>
      <c r="AA99" s="100">
        <v>32889.599999999999</v>
      </c>
      <c r="AB99" s="100">
        <v>6</v>
      </c>
      <c r="AC99" s="100">
        <v>32889.599999999999</v>
      </c>
      <c r="AD99" s="100">
        <v>7</v>
      </c>
      <c r="AE99" s="100">
        <v>38371.199999999997</v>
      </c>
      <c r="AF99" s="100">
        <v>7</v>
      </c>
      <c r="AG99" s="100">
        <v>38371.199999999997</v>
      </c>
      <c r="AH99" s="100">
        <v>6</v>
      </c>
      <c r="AI99" s="100">
        <v>32889.599999999999</v>
      </c>
      <c r="AJ99" s="100">
        <v>5</v>
      </c>
      <c r="AK99" s="100">
        <v>27407.999999999996</v>
      </c>
      <c r="AL99" s="100">
        <v>6</v>
      </c>
      <c r="AM99" s="100">
        <v>32889.599999999999</v>
      </c>
      <c r="AN99" s="100">
        <v>6</v>
      </c>
      <c r="AO99" s="100">
        <v>32889.599999999999</v>
      </c>
      <c r="AP99" s="100">
        <v>5</v>
      </c>
      <c r="AQ99" s="100">
        <v>27407.999999999996</v>
      </c>
      <c r="AR99" s="100">
        <v>4</v>
      </c>
      <c r="AS99" s="100">
        <v>21926.399999999998</v>
      </c>
      <c r="AT99" s="100">
        <v>7</v>
      </c>
      <c r="AU99" s="100">
        <v>38371.199999999997</v>
      </c>
      <c r="AV99" s="100">
        <v>5</v>
      </c>
      <c r="AW99" s="100">
        <v>27407.999999999996</v>
      </c>
      <c r="AX99" s="100">
        <v>6</v>
      </c>
      <c r="AY99" s="100">
        <v>32889.599999999999</v>
      </c>
      <c r="AZ99" s="100">
        <v>4</v>
      </c>
      <c r="BA99" s="100">
        <v>21926.399999999998</v>
      </c>
      <c r="BB99" s="100">
        <v>7</v>
      </c>
      <c r="BC99" s="100">
        <v>38371.199999999997</v>
      </c>
      <c r="BD99" s="100">
        <v>6</v>
      </c>
      <c r="BE99" s="100">
        <v>32889.599999999999</v>
      </c>
      <c r="BF99" s="100">
        <v>6</v>
      </c>
      <c r="BG99" s="100">
        <v>32889.599999999999</v>
      </c>
      <c r="BH99" s="100">
        <v>6</v>
      </c>
      <c r="BI99" s="100">
        <v>32889.599999999999</v>
      </c>
      <c r="BJ99" s="100">
        <v>4</v>
      </c>
      <c r="BK99" s="100">
        <v>21926.399999999998</v>
      </c>
      <c r="BL99" s="100">
        <v>6</v>
      </c>
      <c r="BM99" s="100">
        <v>32889.599999999999</v>
      </c>
      <c r="BN99" s="100">
        <v>6</v>
      </c>
      <c r="BO99" s="100">
        <v>32889.599999999999</v>
      </c>
      <c r="BP99" s="100">
        <v>7</v>
      </c>
      <c r="BQ99" s="100">
        <v>38371.199999999997</v>
      </c>
      <c r="BR99" s="100">
        <v>7</v>
      </c>
      <c r="BS99" s="100">
        <v>38371.199999999997</v>
      </c>
      <c r="BT99" s="100">
        <v>8</v>
      </c>
      <c r="BU99" s="100">
        <v>43852.799999999996</v>
      </c>
      <c r="BV99" s="100">
        <v>6</v>
      </c>
      <c r="BW99" s="100">
        <v>32889.599999999999</v>
      </c>
      <c r="BX99" s="100">
        <v>4</v>
      </c>
      <c r="BY99" s="100">
        <v>21926.399999999998</v>
      </c>
      <c r="BZ99" s="100">
        <v>7</v>
      </c>
      <c r="CA99" s="100">
        <v>38371.199999999997</v>
      </c>
      <c r="CB99" s="100">
        <v>5</v>
      </c>
      <c r="CC99" s="100">
        <v>27407.999999999996</v>
      </c>
      <c r="CD99" s="100">
        <v>4</v>
      </c>
      <c r="CE99" s="100">
        <v>21926.399999999998</v>
      </c>
      <c r="CF99" s="100">
        <v>4</v>
      </c>
      <c r="CG99" s="100">
        <v>21926.399999999998</v>
      </c>
      <c r="CH99" s="100">
        <v>4</v>
      </c>
      <c r="CI99" s="100">
        <v>21926.399999999998</v>
      </c>
      <c r="CJ99" s="100">
        <v>7</v>
      </c>
      <c r="CK99" s="100">
        <v>38371.199999999997</v>
      </c>
      <c r="CL99" s="100">
        <v>6</v>
      </c>
      <c r="CM99" s="100">
        <v>32889.599999999999</v>
      </c>
      <c r="CN99" s="100">
        <v>6</v>
      </c>
      <c r="CO99" s="100">
        <v>32889.599999999999</v>
      </c>
      <c r="CP99" s="100">
        <v>5</v>
      </c>
      <c r="CQ99" s="100">
        <v>27407.999999999996</v>
      </c>
      <c r="CR99" s="100">
        <v>6</v>
      </c>
      <c r="CS99" s="100">
        <v>32889.599999999999</v>
      </c>
      <c r="CT99" s="100">
        <v>4</v>
      </c>
      <c r="CU99" s="100">
        <v>21926.399999999998</v>
      </c>
    </row>
    <row r="100" spans="2:99">
      <c r="C100" s="99" t="s">
        <v>266</v>
      </c>
      <c r="D100" s="100">
        <v>9</v>
      </c>
      <c r="E100" s="100">
        <v>14601.599999999999</v>
      </c>
      <c r="F100" s="100">
        <v>7</v>
      </c>
      <c r="G100" s="100">
        <v>11356.8</v>
      </c>
      <c r="H100" s="100">
        <v>9</v>
      </c>
      <c r="I100" s="100">
        <v>14601.599999999999</v>
      </c>
      <c r="J100" s="100">
        <v>8</v>
      </c>
      <c r="K100" s="100">
        <v>12979.199999999999</v>
      </c>
      <c r="L100" s="100">
        <v>7</v>
      </c>
      <c r="M100" s="100">
        <v>11356.8</v>
      </c>
      <c r="N100" s="100">
        <v>9</v>
      </c>
      <c r="O100" s="100">
        <v>14601.599999999999</v>
      </c>
      <c r="P100" s="100">
        <v>8</v>
      </c>
      <c r="Q100" s="100">
        <v>12979.199999999999</v>
      </c>
      <c r="R100" s="100">
        <v>8</v>
      </c>
      <c r="S100" s="100">
        <v>12979.199999999999</v>
      </c>
      <c r="T100" s="100">
        <v>8</v>
      </c>
      <c r="U100" s="100">
        <v>12979.199999999999</v>
      </c>
      <c r="V100" s="100">
        <v>7</v>
      </c>
      <c r="W100" s="100">
        <v>11356.8</v>
      </c>
      <c r="X100" s="100">
        <v>7</v>
      </c>
      <c r="Y100" s="100">
        <v>11356.8</v>
      </c>
      <c r="Z100" s="100">
        <v>8</v>
      </c>
      <c r="AA100" s="100">
        <v>12979.199999999999</v>
      </c>
      <c r="AB100" s="100">
        <v>8</v>
      </c>
      <c r="AC100" s="100">
        <v>12979.199999999999</v>
      </c>
      <c r="AD100" s="100">
        <v>8</v>
      </c>
      <c r="AE100" s="100">
        <v>12979.199999999999</v>
      </c>
      <c r="AF100" s="100">
        <v>10</v>
      </c>
      <c r="AG100" s="100">
        <v>16223.999999999998</v>
      </c>
      <c r="AH100" s="100">
        <v>8</v>
      </c>
      <c r="AI100" s="100">
        <v>12979.199999999999</v>
      </c>
      <c r="AJ100" s="100">
        <v>7</v>
      </c>
      <c r="AK100" s="100">
        <v>11356.8</v>
      </c>
      <c r="AL100" s="100">
        <v>8</v>
      </c>
      <c r="AM100" s="100">
        <v>12979.199999999999</v>
      </c>
      <c r="AN100" s="100">
        <v>8</v>
      </c>
      <c r="AO100" s="100">
        <v>12979.199999999999</v>
      </c>
      <c r="AP100" s="100">
        <v>8</v>
      </c>
      <c r="AQ100" s="100">
        <v>12979.199999999999</v>
      </c>
      <c r="AR100" s="100">
        <v>6</v>
      </c>
      <c r="AS100" s="100">
        <v>9734.4</v>
      </c>
      <c r="AT100" s="100">
        <v>10</v>
      </c>
      <c r="AU100" s="100">
        <v>16223.999999999998</v>
      </c>
      <c r="AV100" s="100">
        <v>6</v>
      </c>
      <c r="AW100" s="100">
        <v>9734.4</v>
      </c>
      <c r="AX100" s="100">
        <v>9</v>
      </c>
      <c r="AY100" s="100">
        <v>14601.599999999999</v>
      </c>
      <c r="AZ100" s="100">
        <v>6</v>
      </c>
      <c r="BA100" s="100">
        <v>9734.4</v>
      </c>
      <c r="BB100" s="100">
        <v>9</v>
      </c>
      <c r="BC100" s="100">
        <v>14601.599999999999</v>
      </c>
      <c r="BD100" s="100">
        <v>9</v>
      </c>
      <c r="BE100" s="100">
        <v>14601.599999999999</v>
      </c>
      <c r="BF100" s="100">
        <v>8</v>
      </c>
      <c r="BG100" s="100">
        <v>12979.199999999999</v>
      </c>
      <c r="BH100" s="100">
        <v>9</v>
      </c>
      <c r="BI100" s="100">
        <v>14601.599999999999</v>
      </c>
      <c r="BJ100" s="100">
        <v>6</v>
      </c>
      <c r="BK100" s="100">
        <v>9734.4</v>
      </c>
      <c r="BL100" s="100">
        <v>8</v>
      </c>
      <c r="BM100" s="100">
        <v>12979.199999999999</v>
      </c>
      <c r="BN100" s="100">
        <v>9</v>
      </c>
      <c r="BO100" s="100">
        <v>14601.599999999999</v>
      </c>
      <c r="BP100" s="100">
        <v>9</v>
      </c>
      <c r="BQ100" s="100">
        <v>14601.599999999999</v>
      </c>
      <c r="BR100" s="100">
        <v>8</v>
      </c>
      <c r="BS100" s="100">
        <v>12979.199999999999</v>
      </c>
      <c r="BT100" s="100">
        <v>11</v>
      </c>
      <c r="BU100" s="100">
        <v>17846.399999999998</v>
      </c>
      <c r="BV100" s="100">
        <v>9</v>
      </c>
      <c r="BW100" s="100">
        <v>14601.599999999999</v>
      </c>
      <c r="BX100" s="100">
        <v>6</v>
      </c>
      <c r="BY100" s="100">
        <v>9734.4</v>
      </c>
      <c r="BZ100" s="100">
        <v>9</v>
      </c>
      <c r="CA100" s="100">
        <v>14601.599999999999</v>
      </c>
      <c r="CB100" s="100">
        <v>6</v>
      </c>
      <c r="CC100" s="100">
        <v>9734.4</v>
      </c>
      <c r="CD100" s="100">
        <v>6</v>
      </c>
      <c r="CE100" s="100">
        <v>9734.4</v>
      </c>
      <c r="CF100" s="100">
        <v>6</v>
      </c>
      <c r="CG100" s="100">
        <v>9734.4</v>
      </c>
      <c r="CH100" s="100">
        <v>6</v>
      </c>
      <c r="CI100" s="100">
        <v>9734.4</v>
      </c>
      <c r="CJ100" s="100">
        <v>11</v>
      </c>
      <c r="CK100" s="100">
        <v>17846.399999999998</v>
      </c>
      <c r="CL100" s="100">
        <v>9</v>
      </c>
      <c r="CM100" s="100">
        <v>14601.599999999999</v>
      </c>
      <c r="CN100" s="100">
        <v>7</v>
      </c>
      <c r="CO100" s="100">
        <v>11356.8</v>
      </c>
      <c r="CP100" s="100">
        <v>7</v>
      </c>
      <c r="CQ100" s="100">
        <v>11356.8</v>
      </c>
      <c r="CR100" s="100">
        <v>10</v>
      </c>
      <c r="CS100" s="100">
        <v>16223.999999999998</v>
      </c>
      <c r="CT100" s="100">
        <v>6</v>
      </c>
      <c r="CU100" s="100">
        <v>9734.4</v>
      </c>
    </row>
    <row r="101" spans="2:99">
      <c r="C101" s="99" t="s">
        <v>267</v>
      </c>
      <c r="D101" s="100">
        <v>9</v>
      </c>
      <c r="E101" s="100">
        <v>10713.599999999999</v>
      </c>
      <c r="F101" s="100">
        <v>7</v>
      </c>
      <c r="G101" s="100">
        <v>8332.7999999999993</v>
      </c>
      <c r="H101" s="100">
        <v>10</v>
      </c>
      <c r="I101" s="100">
        <v>11903.999999999998</v>
      </c>
      <c r="J101" s="100">
        <v>8</v>
      </c>
      <c r="K101" s="100">
        <v>9523.1999999999989</v>
      </c>
      <c r="L101" s="100">
        <v>7</v>
      </c>
      <c r="M101" s="100">
        <v>8332.7999999999993</v>
      </c>
      <c r="N101" s="100">
        <v>8</v>
      </c>
      <c r="O101" s="100">
        <v>9523.1999999999989</v>
      </c>
      <c r="P101" s="100">
        <v>8</v>
      </c>
      <c r="Q101" s="100">
        <v>9523.1999999999989</v>
      </c>
      <c r="R101" s="100">
        <v>8</v>
      </c>
      <c r="S101" s="100">
        <v>9523.1999999999989</v>
      </c>
      <c r="T101" s="100">
        <v>8</v>
      </c>
      <c r="U101" s="100">
        <v>9523.1999999999989</v>
      </c>
      <c r="V101" s="100">
        <v>7</v>
      </c>
      <c r="W101" s="100">
        <v>8332.7999999999993</v>
      </c>
      <c r="X101" s="100">
        <v>7</v>
      </c>
      <c r="Y101" s="100">
        <v>8332.7999999999993</v>
      </c>
      <c r="Z101" s="100">
        <v>9</v>
      </c>
      <c r="AA101" s="100">
        <v>10713.599999999999</v>
      </c>
      <c r="AB101" s="100">
        <v>8</v>
      </c>
      <c r="AC101" s="100">
        <v>9523.1999999999989</v>
      </c>
      <c r="AD101" s="100">
        <v>10</v>
      </c>
      <c r="AE101" s="100">
        <v>11903.999999999998</v>
      </c>
      <c r="AF101" s="100">
        <v>11</v>
      </c>
      <c r="AG101" s="100">
        <v>13094.399999999998</v>
      </c>
      <c r="AH101" s="100">
        <v>8</v>
      </c>
      <c r="AI101" s="100">
        <v>9523.1999999999989</v>
      </c>
      <c r="AJ101" s="100">
        <v>7</v>
      </c>
      <c r="AK101" s="100">
        <v>8332.7999999999993</v>
      </c>
      <c r="AL101" s="100">
        <v>8</v>
      </c>
      <c r="AM101" s="100">
        <v>9523.1999999999989</v>
      </c>
      <c r="AN101" s="100">
        <v>9</v>
      </c>
      <c r="AO101" s="100">
        <v>10713.599999999999</v>
      </c>
      <c r="AP101" s="100">
        <v>9</v>
      </c>
      <c r="AQ101" s="100">
        <v>10713.599999999999</v>
      </c>
      <c r="AR101" s="100">
        <v>6</v>
      </c>
      <c r="AS101" s="100">
        <v>7142.4</v>
      </c>
      <c r="AT101" s="100">
        <v>10</v>
      </c>
      <c r="AU101" s="100">
        <v>11903.999999999998</v>
      </c>
      <c r="AV101" s="100">
        <v>6</v>
      </c>
      <c r="AW101" s="100">
        <v>7142.4</v>
      </c>
      <c r="AX101" s="100">
        <v>10</v>
      </c>
      <c r="AY101" s="100">
        <v>11903.999999999998</v>
      </c>
      <c r="AZ101" s="100">
        <v>5</v>
      </c>
      <c r="BA101" s="100">
        <v>5951.9999999999991</v>
      </c>
      <c r="BB101" s="100">
        <v>10</v>
      </c>
      <c r="BC101" s="100">
        <v>11903.999999999998</v>
      </c>
      <c r="BD101" s="100">
        <v>8</v>
      </c>
      <c r="BE101" s="100">
        <v>9523.1999999999989</v>
      </c>
      <c r="BF101" s="100">
        <v>8</v>
      </c>
      <c r="BG101" s="100">
        <v>9523.1999999999989</v>
      </c>
      <c r="BH101" s="100">
        <v>8</v>
      </c>
      <c r="BI101" s="100">
        <v>9523.1999999999989</v>
      </c>
      <c r="BJ101" s="100">
        <v>7</v>
      </c>
      <c r="BK101" s="100">
        <v>8332.7999999999993</v>
      </c>
      <c r="BL101" s="100">
        <v>10</v>
      </c>
      <c r="BM101" s="100">
        <v>11903.999999999998</v>
      </c>
      <c r="BN101" s="100">
        <v>10</v>
      </c>
      <c r="BO101" s="100">
        <v>11903.999999999998</v>
      </c>
      <c r="BP101" s="100">
        <v>8</v>
      </c>
      <c r="BQ101" s="100">
        <v>9523.1999999999989</v>
      </c>
      <c r="BR101" s="100">
        <v>10</v>
      </c>
      <c r="BS101" s="100">
        <v>11903.999999999998</v>
      </c>
      <c r="BT101" s="100">
        <v>11</v>
      </c>
      <c r="BU101" s="100">
        <v>13094.399999999998</v>
      </c>
      <c r="BV101" s="100">
        <v>9</v>
      </c>
      <c r="BW101" s="100">
        <v>10713.599999999999</v>
      </c>
      <c r="BX101" s="100">
        <v>6</v>
      </c>
      <c r="BY101" s="100">
        <v>7142.4</v>
      </c>
      <c r="BZ101" s="100">
        <v>10</v>
      </c>
      <c r="CA101" s="100">
        <v>11903.999999999998</v>
      </c>
      <c r="CB101" s="100">
        <v>7</v>
      </c>
      <c r="CC101" s="100">
        <v>8332.7999999999993</v>
      </c>
      <c r="CD101" s="100">
        <v>6</v>
      </c>
      <c r="CE101" s="100">
        <v>7142.4</v>
      </c>
      <c r="CF101" s="100">
        <v>5</v>
      </c>
      <c r="CG101" s="100">
        <v>5951.9999999999991</v>
      </c>
      <c r="CH101" s="100">
        <v>6</v>
      </c>
      <c r="CI101" s="100">
        <v>7142.4</v>
      </c>
      <c r="CJ101" s="100">
        <v>12</v>
      </c>
      <c r="CK101" s="100">
        <v>14284.8</v>
      </c>
      <c r="CL101" s="100">
        <v>8</v>
      </c>
      <c r="CM101" s="100">
        <v>9523.1999999999989</v>
      </c>
      <c r="CN101" s="100">
        <v>7</v>
      </c>
      <c r="CO101" s="100">
        <v>8332.7999999999993</v>
      </c>
      <c r="CP101" s="100">
        <v>8</v>
      </c>
      <c r="CQ101" s="100">
        <v>9523.1999999999989</v>
      </c>
      <c r="CR101" s="100">
        <v>10</v>
      </c>
      <c r="CS101" s="100">
        <v>11903.999999999998</v>
      </c>
      <c r="CT101" s="100">
        <v>6</v>
      </c>
      <c r="CU101" s="100">
        <v>7142.4</v>
      </c>
    </row>
    <row r="102" spans="2:99">
      <c r="C102" s="99" t="s">
        <v>268</v>
      </c>
      <c r="D102" s="100">
        <v>8</v>
      </c>
      <c r="E102" s="100">
        <v>15513.599999999999</v>
      </c>
      <c r="F102" s="100">
        <v>6</v>
      </c>
      <c r="G102" s="100">
        <v>11635.199999999999</v>
      </c>
      <c r="H102" s="100">
        <v>9</v>
      </c>
      <c r="I102" s="100">
        <v>17452.8</v>
      </c>
      <c r="J102" s="100">
        <v>6</v>
      </c>
      <c r="K102" s="100">
        <v>11635.199999999999</v>
      </c>
      <c r="L102" s="100">
        <v>7</v>
      </c>
      <c r="M102" s="100">
        <v>13574.399999999998</v>
      </c>
      <c r="N102" s="100">
        <v>8</v>
      </c>
      <c r="O102" s="100">
        <v>15513.599999999999</v>
      </c>
      <c r="P102" s="100">
        <v>7</v>
      </c>
      <c r="Q102" s="100">
        <v>13574.399999999998</v>
      </c>
      <c r="R102" s="100">
        <v>9</v>
      </c>
      <c r="S102" s="100">
        <v>17452.8</v>
      </c>
      <c r="T102" s="100">
        <v>7</v>
      </c>
      <c r="U102" s="100">
        <v>13574.399999999998</v>
      </c>
      <c r="V102" s="100">
        <v>6</v>
      </c>
      <c r="W102" s="100">
        <v>11635.199999999999</v>
      </c>
      <c r="X102" s="100">
        <v>7</v>
      </c>
      <c r="Y102" s="100">
        <v>13574.399999999998</v>
      </c>
      <c r="Z102" s="100">
        <v>7</v>
      </c>
      <c r="AA102" s="100">
        <v>13574.399999999998</v>
      </c>
      <c r="AB102" s="100">
        <v>8</v>
      </c>
      <c r="AC102" s="100">
        <v>15513.599999999999</v>
      </c>
      <c r="AD102" s="100">
        <v>8</v>
      </c>
      <c r="AE102" s="100">
        <v>15513.599999999999</v>
      </c>
      <c r="AF102" s="100">
        <v>11</v>
      </c>
      <c r="AG102" s="100">
        <v>21331.199999999997</v>
      </c>
      <c r="AH102" s="100">
        <v>7</v>
      </c>
      <c r="AI102" s="100">
        <v>13574.399999999998</v>
      </c>
      <c r="AJ102" s="100">
        <v>6</v>
      </c>
      <c r="AK102" s="100">
        <v>11635.199999999999</v>
      </c>
      <c r="AL102" s="100">
        <v>7</v>
      </c>
      <c r="AM102" s="100">
        <v>13574.399999999998</v>
      </c>
      <c r="AN102" s="100">
        <v>9</v>
      </c>
      <c r="AO102" s="100">
        <v>17452.8</v>
      </c>
      <c r="AP102" s="100">
        <v>8</v>
      </c>
      <c r="AQ102" s="100">
        <v>15513.599999999999</v>
      </c>
      <c r="AR102" s="100">
        <v>5</v>
      </c>
      <c r="AS102" s="100">
        <v>9696</v>
      </c>
      <c r="AT102" s="100">
        <v>9</v>
      </c>
      <c r="AU102" s="100">
        <v>17452.8</v>
      </c>
      <c r="AV102" s="100">
        <v>6</v>
      </c>
      <c r="AW102" s="100">
        <v>11635.199999999999</v>
      </c>
      <c r="AX102" s="100">
        <v>9</v>
      </c>
      <c r="AY102" s="100">
        <v>17452.8</v>
      </c>
      <c r="AZ102" s="100">
        <v>5</v>
      </c>
      <c r="BA102" s="100">
        <v>9696</v>
      </c>
      <c r="BB102" s="100">
        <v>9</v>
      </c>
      <c r="BC102" s="100">
        <v>17452.8</v>
      </c>
      <c r="BD102" s="100">
        <v>8</v>
      </c>
      <c r="BE102" s="100">
        <v>15513.599999999999</v>
      </c>
      <c r="BF102" s="100">
        <v>8</v>
      </c>
      <c r="BG102" s="100">
        <v>15513.599999999999</v>
      </c>
      <c r="BH102" s="100">
        <v>9</v>
      </c>
      <c r="BI102" s="100">
        <v>17452.8</v>
      </c>
      <c r="BJ102" s="100">
        <v>6</v>
      </c>
      <c r="BK102" s="100">
        <v>11635.199999999999</v>
      </c>
      <c r="BL102" s="100">
        <v>9</v>
      </c>
      <c r="BM102" s="100">
        <v>17452.8</v>
      </c>
      <c r="BN102" s="100">
        <v>8</v>
      </c>
      <c r="BO102" s="100">
        <v>15513.599999999999</v>
      </c>
      <c r="BP102" s="100">
        <v>8</v>
      </c>
      <c r="BQ102" s="100">
        <v>15513.599999999999</v>
      </c>
      <c r="BR102" s="100">
        <v>8</v>
      </c>
      <c r="BS102" s="100">
        <v>15513.599999999999</v>
      </c>
      <c r="BT102" s="100">
        <v>11</v>
      </c>
      <c r="BU102" s="100">
        <v>21331.199999999997</v>
      </c>
      <c r="BV102" s="100">
        <v>8</v>
      </c>
      <c r="BW102" s="100">
        <v>15513.599999999999</v>
      </c>
      <c r="BX102" s="100">
        <v>6</v>
      </c>
      <c r="BY102" s="100">
        <v>11635.199999999999</v>
      </c>
      <c r="BZ102" s="100">
        <v>9</v>
      </c>
      <c r="CA102" s="100">
        <v>17452.8</v>
      </c>
      <c r="CB102" s="100">
        <v>6</v>
      </c>
      <c r="CC102" s="100">
        <v>11635.199999999999</v>
      </c>
      <c r="CD102" s="100">
        <v>6</v>
      </c>
      <c r="CE102" s="100">
        <v>11635.199999999999</v>
      </c>
      <c r="CF102" s="100">
        <v>6</v>
      </c>
      <c r="CG102" s="100">
        <v>11635.199999999999</v>
      </c>
      <c r="CH102" s="100">
        <v>6</v>
      </c>
      <c r="CI102" s="100">
        <v>11635.199999999999</v>
      </c>
      <c r="CJ102" s="100">
        <v>9</v>
      </c>
      <c r="CK102" s="100">
        <v>17452.8</v>
      </c>
      <c r="CL102" s="100">
        <v>8</v>
      </c>
      <c r="CM102" s="100">
        <v>15513.599999999999</v>
      </c>
      <c r="CN102" s="100">
        <v>7</v>
      </c>
      <c r="CO102" s="100">
        <v>13574.399999999998</v>
      </c>
      <c r="CP102" s="100">
        <v>7</v>
      </c>
      <c r="CQ102" s="100">
        <v>13574.399999999998</v>
      </c>
      <c r="CR102" s="100">
        <v>9</v>
      </c>
      <c r="CS102" s="100">
        <v>17452.8</v>
      </c>
      <c r="CT102" s="100">
        <v>6</v>
      </c>
      <c r="CU102" s="100">
        <v>11635.199999999999</v>
      </c>
    </row>
    <row r="103" spans="2:99">
      <c r="C103" s="99" t="s">
        <v>269</v>
      </c>
      <c r="D103" s="100">
        <v>9</v>
      </c>
      <c r="E103" s="100">
        <v>18252</v>
      </c>
      <c r="F103" s="100">
        <v>7</v>
      </c>
      <c r="G103" s="100">
        <v>14196</v>
      </c>
      <c r="H103" s="100">
        <v>9</v>
      </c>
      <c r="I103" s="100">
        <v>18252</v>
      </c>
      <c r="J103" s="100">
        <v>7</v>
      </c>
      <c r="K103" s="100">
        <v>14196</v>
      </c>
      <c r="L103" s="100">
        <v>7</v>
      </c>
      <c r="M103" s="100">
        <v>14196</v>
      </c>
      <c r="N103" s="100">
        <v>8</v>
      </c>
      <c r="O103" s="100">
        <v>16224</v>
      </c>
      <c r="P103" s="100">
        <v>8</v>
      </c>
      <c r="Q103" s="100">
        <v>16224</v>
      </c>
      <c r="R103" s="100">
        <v>8</v>
      </c>
      <c r="S103" s="100">
        <v>16224</v>
      </c>
      <c r="T103" s="100">
        <v>7</v>
      </c>
      <c r="U103" s="100">
        <v>14196</v>
      </c>
      <c r="V103" s="100">
        <v>7</v>
      </c>
      <c r="W103" s="100">
        <v>14196</v>
      </c>
      <c r="X103" s="100">
        <v>6</v>
      </c>
      <c r="Y103" s="100">
        <v>12168</v>
      </c>
      <c r="Z103" s="100">
        <v>8</v>
      </c>
      <c r="AA103" s="100">
        <v>16224</v>
      </c>
      <c r="AB103" s="100">
        <v>7</v>
      </c>
      <c r="AC103" s="100">
        <v>14196</v>
      </c>
      <c r="AD103" s="100">
        <v>10</v>
      </c>
      <c r="AE103" s="100">
        <v>20280</v>
      </c>
      <c r="AF103" s="100">
        <v>9</v>
      </c>
      <c r="AG103" s="100">
        <v>18252</v>
      </c>
      <c r="AH103" s="100">
        <v>7</v>
      </c>
      <c r="AI103" s="100">
        <v>14196</v>
      </c>
      <c r="AJ103" s="100">
        <v>6</v>
      </c>
      <c r="AK103" s="100">
        <v>12168</v>
      </c>
      <c r="AL103" s="100">
        <v>8</v>
      </c>
      <c r="AM103" s="100">
        <v>16224</v>
      </c>
      <c r="AN103" s="100">
        <v>8</v>
      </c>
      <c r="AO103" s="100">
        <v>16224</v>
      </c>
      <c r="AP103" s="100">
        <v>8</v>
      </c>
      <c r="AQ103" s="100">
        <v>16224</v>
      </c>
      <c r="AR103" s="100">
        <v>5</v>
      </c>
      <c r="AS103" s="100">
        <v>10140</v>
      </c>
      <c r="AT103" s="100">
        <v>9</v>
      </c>
      <c r="AU103" s="100">
        <v>18252</v>
      </c>
      <c r="AV103" s="100">
        <v>6</v>
      </c>
      <c r="AW103" s="100">
        <v>12168</v>
      </c>
      <c r="AX103" s="100">
        <v>8</v>
      </c>
      <c r="AY103" s="100">
        <v>16224</v>
      </c>
      <c r="AZ103" s="100">
        <v>5</v>
      </c>
      <c r="BA103" s="100">
        <v>10140</v>
      </c>
      <c r="BB103" s="100">
        <v>8</v>
      </c>
      <c r="BC103" s="100">
        <v>16224</v>
      </c>
      <c r="BD103" s="100">
        <v>9</v>
      </c>
      <c r="BE103" s="100">
        <v>18252</v>
      </c>
      <c r="BF103" s="100">
        <v>7</v>
      </c>
      <c r="BG103" s="100">
        <v>14196</v>
      </c>
      <c r="BH103" s="100">
        <v>7</v>
      </c>
      <c r="BI103" s="100">
        <v>14196</v>
      </c>
      <c r="BJ103" s="100">
        <v>6</v>
      </c>
      <c r="BK103" s="100">
        <v>12168</v>
      </c>
      <c r="BL103" s="100">
        <v>9</v>
      </c>
      <c r="BM103" s="100">
        <v>18252</v>
      </c>
      <c r="BN103" s="100">
        <v>8</v>
      </c>
      <c r="BO103" s="100">
        <v>16224</v>
      </c>
      <c r="BP103" s="100">
        <v>8</v>
      </c>
      <c r="BQ103" s="100">
        <v>16224</v>
      </c>
      <c r="BR103" s="100">
        <v>8</v>
      </c>
      <c r="BS103" s="100">
        <v>16224</v>
      </c>
      <c r="BT103" s="100">
        <v>9</v>
      </c>
      <c r="BU103" s="100">
        <v>18252</v>
      </c>
      <c r="BV103" s="100">
        <v>7</v>
      </c>
      <c r="BW103" s="100">
        <v>14196</v>
      </c>
      <c r="BX103" s="100">
        <v>5</v>
      </c>
      <c r="BY103" s="100">
        <v>10140</v>
      </c>
      <c r="BZ103" s="100">
        <v>9</v>
      </c>
      <c r="CA103" s="100">
        <v>18252</v>
      </c>
      <c r="CB103" s="100">
        <v>6</v>
      </c>
      <c r="CC103" s="100">
        <v>12168</v>
      </c>
      <c r="CD103" s="100">
        <v>6</v>
      </c>
      <c r="CE103" s="100">
        <v>12168</v>
      </c>
      <c r="CF103" s="100">
        <v>6</v>
      </c>
      <c r="CG103" s="100">
        <v>12168</v>
      </c>
      <c r="CH103" s="100">
        <v>5</v>
      </c>
      <c r="CI103" s="100">
        <v>10140</v>
      </c>
      <c r="CJ103" s="100">
        <v>10</v>
      </c>
      <c r="CK103" s="100">
        <v>20280</v>
      </c>
      <c r="CL103" s="100">
        <v>7</v>
      </c>
      <c r="CM103" s="100">
        <v>14196</v>
      </c>
      <c r="CN103" s="100">
        <v>7</v>
      </c>
      <c r="CO103" s="100">
        <v>14196</v>
      </c>
      <c r="CP103" s="100">
        <v>7</v>
      </c>
      <c r="CQ103" s="100">
        <v>14196</v>
      </c>
      <c r="CR103" s="100">
        <v>9</v>
      </c>
      <c r="CS103" s="100">
        <v>18252</v>
      </c>
      <c r="CT103" s="100">
        <v>6</v>
      </c>
      <c r="CU103" s="100">
        <v>12168</v>
      </c>
    </row>
    <row r="104" spans="2:99">
      <c r="C104" s="99" t="s">
        <v>270</v>
      </c>
      <c r="D104" s="100">
        <v>9</v>
      </c>
      <c r="E104" s="100">
        <v>18651.600000000002</v>
      </c>
      <c r="F104" s="100">
        <v>7</v>
      </c>
      <c r="G104" s="100">
        <v>14506.800000000001</v>
      </c>
      <c r="H104" s="100">
        <v>8</v>
      </c>
      <c r="I104" s="100">
        <v>16579.2</v>
      </c>
      <c r="J104" s="100">
        <v>6</v>
      </c>
      <c r="K104" s="100">
        <v>12434.400000000001</v>
      </c>
      <c r="L104" s="100">
        <v>7</v>
      </c>
      <c r="M104" s="100">
        <v>14506.800000000001</v>
      </c>
      <c r="N104" s="100">
        <v>8</v>
      </c>
      <c r="O104" s="100">
        <v>16579.2</v>
      </c>
      <c r="P104" s="100">
        <v>8</v>
      </c>
      <c r="Q104" s="100">
        <v>16579.2</v>
      </c>
      <c r="R104" s="100">
        <v>8</v>
      </c>
      <c r="S104" s="100">
        <v>16579.2</v>
      </c>
      <c r="T104" s="100">
        <v>7</v>
      </c>
      <c r="U104" s="100">
        <v>14506.800000000001</v>
      </c>
      <c r="V104" s="100">
        <v>6</v>
      </c>
      <c r="W104" s="100">
        <v>12434.400000000001</v>
      </c>
      <c r="X104" s="100">
        <v>7</v>
      </c>
      <c r="Y104" s="100">
        <v>14506.800000000001</v>
      </c>
      <c r="Z104" s="100">
        <v>8</v>
      </c>
      <c r="AA104" s="100">
        <v>16579.2</v>
      </c>
      <c r="AB104" s="100">
        <v>7</v>
      </c>
      <c r="AC104" s="100">
        <v>14506.800000000001</v>
      </c>
      <c r="AD104" s="100">
        <v>9</v>
      </c>
      <c r="AE104" s="100">
        <v>18651.600000000002</v>
      </c>
      <c r="AF104" s="100">
        <v>9</v>
      </c>
      <c r="AG104" s="100">
        <v>18651.600000000002</v>
      </c>
      <c r="AH104" s="100">
        <v>7</v>
      </c>
      <c r="AI104" s="100">
        <v>14506.800000000001</v>
      </c>
      <c r="AJ104" s="100">
        <v>6</v>
      </c>
      <c r="AK104" s="100">
        <v>12434.400000000001</v>
      </c>
      <c r="AL104" s="100">
        <v>8</v>
      </c>
      <c r="AM104" s="100">
        <v>16579.2</v>
      </c>
      <c r="AN104" s="100">
        <v>9</v>
      </c>
      <c r="AO104" s="100">
        <v>18651.600000000002</v>
      </c>
      <c r="AP104" s="100">
        <v>8</v>
      </c>
      <c r="AQ104" s="100">
        <v>16579.2</v>
      </c>
      <c r="AR104" s="100">
        <v>6</v>
      </c>
      <c r="AS104" s="100">
        <v>12434.400000000001</v>
      </c>
      <c r="AT104" s="100">
        <v>10</v>
      </c>
      <c r="AU104" s="100">
        <v>20724</v>
      </c>
      <c r="AV104" s="100">
        <v>6</v>
      </c>
      <c r="AW104" s="100">
        <v>12434.400000000001</v>
      </c>
      <c r="AX104" s="100">
        <v>9</v>
      </c>
      <c r="AY104" s="100">
        <v>18651.600000000002</v>
      </c>
      <c r="AZ104" s="100">
        <v>5</v>
      </c>
      <c r="BA104" s="100">
        <v>10362</v>
      </c>
      <c r="BB104" s="100">
        <v>8</v>
      </c>
      <c r="BC104" s="100">
        <v>16579.2</v>
      </c>
      <c r="BD104" s="100">
        <v>8</v>
      </c>
      <c r="BE104" s="100">
        <v>16579.2</v>
      </c>
      <c r="BF104" s="100">
        <v>8</v>
      </c>
      <c r="BG104" s="100">
        <v>16579.2</v>
      </c>
      <c r="BH104" s="100">
        <v>8</v>
      </c>
      <c r="BI104" s="100">
        <v>16579.2</v>
      </c>
      <c r="BJ104" s="100">
        <v>6</v>
      </c>
      <c r="BK104" s="100">
        <v>12434.400000000001</v>
      </c>
      <c r="BL104" s="100">
        <v>8</v>
      </c>
      <c r="BM104" s="100">
        <v>16579.2</v>
      </c>
      <c r="BN104" s="100">
        <v>8</v>
      </c>
      <c r="BO104" s="100">
        <v>16579.2</v>
      </c>
      <c r="BP104" s="100">
        <v>9</v>
      </c>
      <c r="BQ104" s="100">
        <v>18651.600000000002</v>
      </c>
      <c r="BR104" s="100">
        <v>8</v>
      </c>
      <c r="BS104" s="100">
        <v>16579.2</v>
      </c>
      <c r="BT104" s="100">
        <v>9</v>
      </c>
      <c r="BU104" s="100">
        <v>18651.600000000002</v>
      </c>
      <c r="BV104" s="100">
        <v>8</v>
      </c>
      <c r="BW104" s="100">
        <v>16579.2</v>
      </c>
      <c r="BX104" s="100">
        <v>6</v>
      </c>
      <c r="BY104" s="100">
        <v>12434.400000000001</v>
      </c>
      <c r="BZ104" s="100">
        <v>9</v>
      </c>
      <c r="CA104" s="100">
        <v>18651.600000000002</v>
      </c>
      <c r="CB104" s="100">
        <v>7</v>
      </c>
      <c r="CC104" s="100">
        <v>14506.800000000001</v>
      </c>
      <c r="CD104" s="100">
        <v>6</v>
      </c>
      <c r="CE104" s="100">
        <v>12434.400000000001</v>
      </c>
      <c r="CF104" s="100">
        <v>5</v>
      </c>
      <c r="CG104" s="100">
        <v>10362</v>
      </c>
      <c r="CH104" s="100">
        <v>6</v>
      </c>
      <c r="CI104" s="100">
        <v>12434.400000000001</v>
      </c>
      <c r="CJ104" s="100">
        <v>9</v>
      </c>
      <c r="CK104" s="100">
        <v>18651.600000000002</v>
      </c>
      <c r="CL104" s="100">
        <v>8</v>
      </c>
      <c r="CM104" s="100">
        <v>16579.2</v>
      </c>
      <c r="CN104" s="100">
        <v>6</v>
      </c>
      <c r="CO104" s="100">
        <v>12434.400000000001</v>
      </c>
      <c r="CP104" s="100">
        <v>7</v>
      </c>
      <c r="CQ104" s="100">
        <v>14506.800000000001</v>
      </c>
      <c r="CR104" s="100">
        <v>10</v>
      </c>
      <c r="CS104" s="100">
        <v>20724</v>
      </c>
      <c r="CT104" s="100">
        <v>6</v>
      </c>
      <c r="CU104" s="100">
        <v>12434.400000000001</v>
      </c>
    </row>
    <row r="105" spans="2:99">
      <c r="C105" s="99" t="s">
        <v>271</v>
      </c>
      <c r="D105" s="100">
        <v>9</v>
      </c>
      <c r="E105" s="100">
        <v>17982</v>
      </c>
      <c r="F105" s="100">
        <v>7</v>
      </c>
      <c r="G105" s="100">
        <v>13986</v>
      </c>
      <c r="H105" s="100">
        <v>8</v>
      </c>
      <c r="I105" s="100">
        <v>15984</v>
      </c>
      <c r="J105" s="100">
        <v>7</v>
      </c>
      <c r="K105" s="100">
        <v>13986</v>
      </c>
      <c r="L105" s="100">
        <v>8</v>
      </c>
      <c r="M105" s="100">
        <v>15984</v>
      </c>
      <c r="N105" s="100">
        <v>8</v>
      </c>
      <c r="O105" s="100">
        <v>15984</v>
      </c>
      <c r="P105" s="100">
        <v>7</v>
      </c>
      <c r="Q105" s="100">
        <v>13986</v>
      </c>
      <c r="R105" s="100">
        <v>9</v>
      </c>
      <c r="S105" s="100">
        <v>17982</v>
      </c>
      <c r="T105" s="100">
        <v>7</v>
      </c>
      <c r="U105" s="100">
        <v>13986</v>
      </c>
      <c r="V105" s="100">
        <v>7</v>
      </c>
      <c r="W105" s="100">
        <v>13986</v>
      </c>
      <c r="X105" s="100">
        <v>6</v>
      </c>
      <c r="Y105" s="100">
        <v>11988</v>
      </c>
      <c r="Z105" s="100">
        <v>8</v>
      </c>
      <c r="AA105" s="100">
        <v>15984</v>
      </c>
      <c r="AB105" s="100">
        <v>9</v>
      </c>
      <c r="AC105" s="100">
        <v>17982</v>
      </c>
      <c r="AD105" s="100">
        <v>9</v>
      </c>
      <c r="AE105" s="100">
        <v>17982</v>
      </c>
      <c r="AF105" s="100">
        <v>10</v>
      </c>
      <c r="AG105" s="100">
        <v>19980</v>
      </c>
      <c r="AH105" s="100">
        <v>9</v>
      </c>
      <c r="AI105" s="100">
        <v>17982</v>
      </c>
      <c r="AJ105" s="100">
        <v>6</v>
      </c>
      <c r="AK105" s="100">
        <v>11988</v>
      </c>
      <c r="AL105" s="100">
        <v>8</v>
      </c>
      <c r="AM105" s="100">
        <v>15984</v>
      </c>
      <c r="AN105" s="100">
        <v>9</v>
      </c>
      <c r="AO105" s="100">
        <v>17982</v>
      </c>
      <c r="AP105" s="100">
        <v>8</v>
      </c>
      <c r="AQ105" s="100">
        <v>15984</v>
      </c>
      <c r="AR105" s="100">
        <v>6</v>
      </c>
      <c r="AS105" s="100">
        <v>11988</v>
      </c>
      <c r="AT105" s="100">
        <v>10</v>
      </c>
      <c r="AU105" s="100">
        <v>19980</v>
      </c>
      <c r="AV105" s="100">
        <v>5</v>
      </c>
      <c r="AW105" s="100">
        <v>9990</v>
      </c>
      <c r="AX105" s="100">
        <v>9</v>
      </c>
      <c r="AY105" s="100">
        <v>17982</v>
      </c>
      <c r="AZ105" s="100">
        <v>5</v>
      </c>
      <c r="BA105" s="100">
        <v>9990</v>
      </c>
      <c r="BB105" s="100">
        <v>9</v>
      </c>
      <c r="BC105" s="100">
        <v>17982</v>
      </c>
      <c r="BD105" s="100">
        <v>9</v>
      </c>
      <c r="BE105" s="100">
        <v>17982</v>
      </c>
      <c r="BF105" s="100">
        <v>7</v>
      </c>
      <c r="BG105" s="100">
        <v>13986</v>
      </c>
      <c r="BH105" s="100">
        <v>7</v>
      </c>
      <c r="BI105" s="100">
        <v>13986</v>
      </c>
      <c r="BJ105" s="100">
        <v>6</v>
      </c>
      <c r="BK105" s="100">
        <v>11988</v>
      </c>
      <c r="BL105" s="100">
        <v>9</v>
      </c>
      <c r="BM105" s="100">
        <v>17982</v>
      </c>
      <c r="BN105" s="100">
        <v>8</v>
      </c>
      <c r="BO105" s="100">
        <v>15984</v>
      </c>
      <c r="BP105" s="100">
        <v>8</v>
      </c>
      <c r="BQ105" s="100">
        <v>15984</v>
      </c>
      <c r="BR105" s="100">
        <v>8</v>
      </c>
      <c r="BS105" s="100">
        <v>15984</v>
      </c>
      <c r="BT105" s="100">
        <v>9</v>
      </c>
      <c r="BU105" s="100">
        <v>17982</v>
      </c>
      <c r="BV105" s="100">
        <v>8</v>
      </c>
      <c r="BW105" s="100">
        <v>15984</v>
      </c>
      <c r="BX105" s="100">
        <v>6</v>
      </c>
      <c r="BY105" s="100">
        <v>11988</v>
      </c>
      <c r="BZ105" s="100">
        <v>9</v>
      </c>
      <c r="CA105" s="100">
        <v>17982</v>
      </c>
      <c r="CB105" s="100">
        <v>6</v>
      </c>
      <c r="CC105" s="100">
        <v>11988</v>
      </c>
      <c r="CD105" s="100">
        <v>6</v>
      </c>
      <c r="CE105" s="100">
        <v>11988</v>
      </c>
      <c r="CF105" s="100">
        <v>5</v>
      </c>
      <c r="CG105" s="100">
        <v>9990</v>
      </c>
      <c r="CH105" s="100">
        <v>5</v>
      </c>
      <c r="CI105" s="100">
        <v>9990</v>
      </c>
      <c r="CJ105" s="100">
        <v>9</v>
      </c>
      <c r="CK105" s="100">
        <v>17982</v>
      </c>
      <c r="CL105" s="100">
        <v>8</v>
      </c>
      <c r="CM105" s="100">
        <v>15984</v>
      </c>
      <c r="CN105" s="100">
        <v>6</v>
      </c>
      <c r="CO105" s="100">
        <v>11988</v>
      </c>
      <c r="CP105" s="100">
        <v>7</v>
      </c>
      <c r="CQ105" s="100">
        <v>13986</v>
      </c>
      <c r="CR105" s="100">
        <v>9</v>
      </c>
      <c r="CS105" s="100">
        <v>17982</v>
      </c>
      <c r="CT105" s="100">
        <v>6</v>
      </c>
      <c r="CU105" s="100">
        <v>11988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511</v>
      </c>
      <c r="E109" s="100">
        <f>SUM(L$6:L$19)+SUM(N$6:N$19)+SUM(P$6:P$19)+SUM(R$6:R$19)</f>
        <v>480.03337652738702</v>
      </c>
      <c r="F109" s="100">
        <f>SUM(T$6:T$19)+SUM(V$6:V$19)+SUM(X$6:X$19)+SUM(Z$6:Z$19)</f>
        <v>529.34124142837641</v>
      </c>
      <c r="G109" s="100">
        <f>SUM(AB$6:AB$19)+SUM(AD$6:AD$19)+SUM(AF$6:AF$19)+SUM(AH$6:AH$19)</f>
        <v>588.10226072384364</v>
      </c>
      <c r="H109" s="100">
        <f>SUM(AJ$6:AJ$19)+SUM(AL$6:AL$19)+SUM(AN$6:AN$19)+SUM(AP$6:AP$19)</f>
        <v>603.88900478389894</v>
      </c>
      <c r="I109" s="100">
        <f>SUM(AR$6:AR$19)+SUM(AT$6:AT$19)+SUM(AV$6:AV$19)+SUM(AX$6:AX$19)</f>
        <v>531.21902087475121</v>
      </c>
      <c r="J109" s="100">
        <f>SUM(AZ$6:AZ$19)+SUM(BB$6:BB$19)+SUM(BD$6:BD$19)+SUM(BF$6:BF$19)</f>
        <v>489.84163587076262</v>
      </c>
      <c r="K109" s="100">
        <f>SUM(BH$6:BH$19)+SUM(BJ$6:BJ$19)+SUM(BL$6:BL$19)+SUM(BN$6:BN$19)</f>
        <v>603.73065714697714</v>
      </c>
      <c r="L109" s="100">
        <f>SUM(BP$6:BP$19)+SUM(BR$6:BR$19)+SUM(BT$6:BT$19)+SUM(BV$6:BV$19)</f>
        <v>574.65525452871577</v>
      </c>
      <c r="M109" s="100">
        <f>SUM(BX$6:BX$19)+SUM(BZ$6:BZ$19)+SUM(CB$6:CB$19)+SUM(CD$6:CD$19)</f>
        <v>595.65655269834679</v>
      </c>
      <c r="N109" s="100">
        <f>SUM(CF$6:CF$19)+SUM(CH$6:CH$19)+SUM(CJ$6:CJ$19)+SUM(CL$6:CL$19)</f>
        <v>606.69018827378011</v>
      </c>
      <c r="O109" s="100">
        <f>SUM(CN$6:CN$19)+SUM(CP$6:CP$19)+SUM(CR$6:CR$19)+SUM(CT$6:CT$19)</f>
        <v>594.01143957768443</v>
      </c>
    </row>
    <row r="110" spans="2:99">
      <c r="C110" s="99" t="s">
        <v>127</v>
      </c>
      <c r="D110" s="100">
        <f>SUM(D$20:D$36)+SUM(F$20:F$36)+SUM(H$20:H$36)+SUM(J$20:J$36)</f>
        <v>402</v>
      </c>
      <c r="E110" s="100">
        <f>SUM(L$20:L$36)+SUM(N$20:N$36)+SUM(P$20:P$36)+SUM(R$20:R$36)</f>
        <v>450.65768198676574</v>
      </c>
      <c r="F110" s="100">
        <f>SUM(T$20:T$36)+SUM(V$20:V$36)+SUM(X$20:X$36)+SUM(Z$20:Z$36)</f>
        <v>501.00164885721472</v>
      </c>
      <c r="G110" s="100">
        <f>SUM(AB$20:AB$36)+SUM(AD$20:AD$36)+SUM(AF$20:AF$36)+SUM(AH$20:AH$36)</f>
        <v>498.83986007447851</v>
      </c>
      <c r="H110" s="100">
        <f>SUM(AJ$20:AJ$36)+SUM(AL$20:AL$36)+SUM(AN$20:AN$36)+SUM(AP$20:AP$36)</f>
        <v>376.10556753269583</v>
      </c>
      <c r="I110" s="100">
        <f>SUM(AR$20:AR$36)+SUM(AT$20:AT$36)+SUM(AV$20:AV$36)+SUM(AX$20:AX$36)</f>
        <v>378.69544842674884</v>
      </c>
      <c r="J110" s="100">
        <f>SUM(AZ$20:AZ$36)+SUM(BB$20:BB$36)+SUM(BD$20:BD$36)+SUM(BF$20:BF$36)</f>
        <v>458.36911537080846</v>
      </c>
      <c r="K110" s="100">
        <f>SUM(BH$20:BH$36)+SUM(BJ$20:BJ$36)+SUM(BL$20:BL$36)+SUM(BN$20:BN$36)</f>
        <v>491.12858897303198</v>
      </c>
      <c r="L110" s="100">
        <f>SUM(BP$20:BP$36)+SUM(BR$20:BR$36)+SUM(BT$20:BT$36)+SUM(BV$20:BV$36)</f>
        <v>473.63526348848643</v>
      </c>
      <c r="M110" s="100">
        <f>SUM(BX$20:BX$36)+SUM(BZ$20:BZ$36)+SUM(CB$20:CB$36)+SUM(CD$20:CD$36)</f>
        <v>431.83877399236928</v>
      </c>
      <c r="N110" s="100">
        <f>SUM(CF$20:CF$36)+SUM(CH$20:CH$36)+SUM(CJ$20:CJ$36)+SUM(CL$20:CL$36)</f>
        <v>486.73676393817368</v>
      </c>
      <c r="O110" s="100">
        <f>SUM(CN$20:CN$36)+SUM(CP$20:CP$36)+SUM(CR$20:CR$36)+SUM(CT$20:CT$36)</f>
        <v>503.23501486606841</v>
      </c>
    </row>
    <row r="111" spans="2:99">
      <c r="C111" s="99" t="s">
        <v>128</v>
      </c>
      <c r="D111" s="100">
        <f>SUM(D$37:D$48)+SUM(F$37:F$48)+SUM(H$37:H$48)+SUM(J$37:J$48)</f>
        <v>505</v>
      </c>
      <c r="E111" s="100">
        <f>SUM(L$37:L$48)+SUM(N$37:N$48)+SUM(P$37:P$48)+SUM(R$37:R$48)</f>
        <v>547.79813831387708</v>
      </c>
      <c r="F111" s="100">
        <f>SUM(T$37:T$48)+SUM(V$37:V$48)+SUM(X$37:X$48)+SUM(Z$37:Z$48)</f>
        <v>691.01681516630026</v>
      </c>
      <c r="G111" s="100">
        <f>SUM(AB$37:AB$48)+SUM(AD$37:AD$48)+SUM(AF$37:AF$48)+SUM(AH$37:AH$48)</f>
        <v>505.90468979025911</v>
      </c>
      <c r="H111" s="100">
        <f>SUM(AJ$37:AJ$48)+SUM(AL$37:AL$48)+SUM(AN$37:AN$48)+SUM(AP$37:AP$48)</f>
        <v>485.90734512943106</v>
      </c>
      <c r="I111" s="100">
        <f>SUM(AR$37:AR$48)+SUM(AT$37:AT$48)+SUM(AV$37:AV$48)+SUM(AX$37:AX$48)</f>
        <v>629.53484663913025</v>
      </c>
      <c r="J111" s="100">
        <f>SUM(AZ$37:AZ$48)+SUM(BB$37:BB$48)+SUM(BD$37:BD$48)+SUM(BF$37:BF$48)</f>
        <v>592.43678634062007</v>
      </c>
      <c r="K111" s="100">
        <f>SUM(BH$37:BH$48)+SUM(BJ$37:BJ$48)+SUM(BL$37:BL$48)+SUM(BN$37:BN$48)</f>
        <v>674.38707568502218</v>
      </c>
      <c r="L111" s="100">
        <f>SUM(BP$37:BP$48)+SUM(BR$37:BR$48)+SUM(BT$37:BT$48)+SUM(BV$37:BV$48)</f>
        <v>729.38330537166701</v>
      </c>
      <c r="M111" s="100">
        <f>SUM(BX$37:BX$48)+SUM(BZ$37:BZ$48)+SUM(CB$37:CB$48)+SUM(CD$37:CD$48)</f>
        <v>695.04237458169018</v>
      </c>
      <c r="N111" s="100">
        <f>SUM(CF$37:CF$48)+SUM(CH$37:CH$48)+SUM(CJ$37:CJ$48)+SUM(CL$37:CL$48)</f>
        <v>585.46675567332079</v>
      </c>
      <c r="O111" s="100">
        <f>SUM(CN$37:CN$48)+SUM(CP$37:CP$48)+SUM(CR$37:CR$48)+SUM(CT$37:CT$48)</f>
        <v>647.89781515257141</v>
      </c>
    </row>
    <row r="112" spans="2:99">
      <c r="C112" s="99" t="s">
        <v>129</v>
      </c>
      <c r="D112" s="100">
        <f>SUM(D$49:D$70)+SUM(F$49:F$70)+SUM(H$49:H$70)+SUM(J$49:J$70)</f>
        <v>523.33034894299658</v>
      </c>
      <c r="E112" s="100">
        <f>SUM(L$49:L$70)+SUM(N$49:N$70)+SUM(P$49:P$70)+SUM(R$49:R$70)</f>
        <v>592.01894216214089</v>
      </c>
      <c r="F112" s="100">
        <f>SUM(T$49:T$70)+SUM(V$49:V$70)+SUM(X$49:X$70)+SUM(Z$49:Z$70)</f>
        <v>501.25201133065548</v>
      </c>
      <c r="G112" s="100">
        <f>SUM(AB$49:AB$70)+SUM(AD$49:AD$70)+SUM(AF$49:AF$70)+SUM(AH$49:AH$70)</f>
        <v>595.68742214151325</v>
      </c>
      <c r="H112" s="100">
        <f>SUM(AJ$49:AJ$70)+SUM(AL$49:AL$70)+SUM(AN$49:AN$70)+SUM(AP$49:AP$70)</f>
        <v>431.70387365554768</v>
      </c>
      <c r="I112" s="100">
        <f>SUM(AR$49:AR$70)+SUM(AT$49:AT$70)+SUM(AV$49:AV$70)+SUM(AX$49:AX$70)</f>
        <v>492.23242755799663</v>
      </c>
      <c r="J112" s="100">
        <f>SUM(AZ$49:AZ$70)+SUM(BB$49:BB$70)+SUM(BD$49:BD$70)+SUM(BF$49:BF$70)</f>
        <v>503.76343018904311</v>
      </c>
      <c r="K112" s="100">
        <f>SUM(BH$49:BH$70)+SUM(BJ$49:BJ$70)+SUM(BL$49:BL$70)+SUM(BN$49:BN$70)</f>
        <v>571.22667218477375</v>
      </c>
      <c r="L112" s="100">
        <f>SUM(BP$49:BP$70)+SUM(BR$49:BR$70)+SUM(BT$49:BT$70)+SUM(BV$49:BV$70)</f>
        <v>531.67126430444762</v>
      </c>
      <c r="M112" s="100">
        <f>SUM(BX$49:BX$70)+SUM(BZ$49:BZ$70)+SUM(CB$49:CB$70)+SUM(CD$49:CD$70)</f>
        <v>527.776655473505</v>
      </c>
      <c r="N112" s="100">
        <f>SUM(CF$49:CF$70)+SUM(CH$49:CH$70)+SUM(CJ$49:CJ$70)+SUM(CL$49:CL$70)</f>
        <v>514.70634150394233</v>
      </c>
      <c r="O112" s="100">
        <f>SUM(CN$49:CN$70)+SUM(CP$49:CP$70)+SUM(CR$49:CR$70)+SUM(CT$49:CT$70)</f>
        <v>487.90731444350479</v>
      </c>
    </row>
    <row r="113" spans="2:15">
      <c r="C113" s="99" t="s">
        <v>130</v>
      </c>
      <c r="D113" s="100">
        <f>SUM(D$71:D$86)+SUM(F$71:F$86)+SUM(H$71:H$86)+SUM(J$71:J$86)</f>
        <v>547.83988027626901</v>
      </c>
      <c r="E113" s="100">
        <f>SUM(L$71:L$86)+SUM(N$71:N$86)+SUM(P$71:P$86)+SUM(R$71:R$86)</f>
        <v>487</v>
      </c>
      <c r="F113" s="100">
        <f>SUM(T$71:T$86)+SUM(V$71:V$86)+SUM(X$71:X$86)+SUM(Z$71:Z$86)</f>
        <v>470</v>
      </c>
      <c r="G113" s="100">
        <f>SUM(AB$71:AB$86)+SUM(AD$71:AD$86)+SUM(AF$71:AF$86)+SUM(AH$71:AH$86)</f>
        <v>507</v>
      </c>
      <c r="H113" s="100">
        <f>SUM(AJ$71:AJ$86)+SUM(AL$71:AL$86)+SUM(AN$71:AN$86)+SUM(AP$71:AP$86)</f>
        <v>540</v>
      </c>
      <c r="I113" s="100">
        <f>SUM(AR$71:AR$86)+SUM(AT$71:AT$86)+SUM(AV$71:AV$86)+SUM(AX$71:AX$86)</f>
        <v>387</v>
      </c>
      <c r="J113" s="100">
        <f>SUM(AZ$71:AZ$86)+SUM(BB$71:BB$86)+SUM(BD$71:BD$86)+SUM(BF$71:BF$86)</f>
        <v>532</v>
      </c>
      <c r="K113" s="100">
        <f>SUM(BH$71:BH$86)+SUM(BJ$71:BJ$86)+SUM(BL$71:BL$86)+SUM(BN$71:BN$86)</f>
        <v>517</v>
      </c>
      <c r="L113" s="100">
        <f>SUM(BP$71:BP$86)+SUM(BR$71:BR$86)+SUM(BT$71:BT$86)+SUM(BV$71:BV$86)</f>
        <v>628</v>
      </c>
      <c r="M113" s="100">
        <f>SUM(BX$71:BX$86)+SUM(BZ$71:BZ$86)+SUM(CB$71:CB$86)+SUM(CD$71:CD$86)</f>
        <v>510</v>
      </c>
      <c r="N113" s="100">
        <f>SUM(CF$71:CF$86)+SUM(CH$71:CH$86)+SUM(CJ$71:CJ$86)+SUM(CL$71:CL$86)</f>
        <v>547</v>
      </c>
      <c r="O113" s="100">
        <f>SUM(CN$71:CN$86)+SUM(CP$71:CP$86)+SUM(CR$71:CR$86)+SUM(CT$71:CT$86)</f>
        <v>620</v>
      </c>
    </row>
    <row r="114" spans="2:15">
      <c r="C114" s="99" t="s">
        <v>131</v>
      </c>
      <c r="D114" s="100">
        <f>SUM(D$87:D$94)+SUM(F$87:F$94)+SUM(H$87:H$94)+SUM(J$87:J$94)</f>
        <v>222</v>
      </c>
      <c r="E114" s="100">
        <f>SUM(L$87:L$94)+SUM(N$87:N$94)+SUM(P$87:P$94)+SUM(R$87:R$94)</f>
        <v>217</v>
      </c>
      <c r="F114" s="100">
        <f>SUM(T$87:T$94)+SUM(V$87:V$94)+SUM(X$87:X$94)+SUM(Z$87:Z$94)</f>
        <v>205</v>
      </c>
      <c r="G114" s="100">
        <f>SUM(AB$87:AB$94)+SUM(AD$87:AD$94)+SUM(AF$87:AF$94)+SUM(AH$87:AH$94)</f>
        <v>236</v>
      </c>
      <c r="H114" s="100">
        <f>SUM(AJ$87:AJ$94)+SUM(AL$87:AL$94)+SUM(AN$87:AN$94)+SUM(AP$87:AP$94)</f>
        <v>214</v>
      </c>
      <c r="I114" s="100">
        <f>SUM(AR$87:AR$94)+SUM(AT$87:AT$94)+SUM(AV$87:AV$94)+SUM(AX$87:AX$94)</f>
        <v>205</v>
      </c>
      <c r="J114" s="100">
        <f>SUM(AZ$87:AZ$94)+SUM(BB$87:BB$94)+SUM(BD$87:BD$94)+SUM(BF$87:BF$94)</f>
        <v>193</v>
      </c>
      <c r="K114" s="100">
        <f>SUM(BH$87:BH$94)+SUM(BJ$87:BJ$94)+SUM(BL$87:BL$94)+SUM(BN$87:BN$94)</f>
        <v>236</v>
      </c>
      <c r="L114" s="100">
        <f>SUM(BP$87:BP$94)+SUM(BR$87:BR$94)+SUM(BT$87:BT$94)+SUM(BV$87:BV$94)</f>
        <v>213</v>
      </c>
      <c r="M114" s="100">
        <f>SUM(BX$87:BX$94)+SUM(BZ$87:BZ$94)+SUM(CB$87:CB$94)+SUM(CD$87:CD$94)</f>
        <v>247</v>
      </c>
      <c r="N114" s="100">
        <f>SUM(CF$87:CF$94)+SUM(CH$87:CH$94)+SUM(CJ$87:CJ$94)+SUM(CL$87:CL$94)</f>
        <v>259</v>
      </c>
      <c r="O114" s="100">
        <f>SUM(CN$87:CN$94)+SUM(CP$87:CP$94)+SUM(CR$87:CR$94)+SUM(CT$87:CT$94)</f>
        <v>247</v>
      </c>
    </row>
    <row r="115" spans="2:15">
      <c r="C115" s="99" t="s">
        <v>132</v>
      </c>
      <c r="D115" s="100">
        <f>SUM(D$95:D$105)+SUM(F$95:F$105)+SUM(H$95:H$105)+SUM(J$95:J$105)</f>
        <v>338</v>
      </c>
      <c r="E115" s="100">
        <f>SUM(L$95:L$105)+SUM(N$95:N$105)+SUM(P$95:P$105)+SUM(R$95:R$105)</f>
        <v>339</v>
      </c>
      <c r="F115" s="100">
        <f>SUM(T$95:T$105)+SUM(V$95:V$105)+SUM(X$95:X$105)+SUM(Z$95:Z$105)</f>
        <v>314</v>
      </c>
      <c r="G115" s="100">
        <f>SUM(AB$95:AB$105)+SUM(AD$95:AD$105)+SUM(AF$95:AF$105)+SUM(AH$95:AH$105)</f>
        <v>382</v>
      </c>
      <c r="H115" s="100">
        <f>SUM(AJ$95:AJ$105)+SUM(AL$95:AL$105)+SUM(AN$95:AN$105)+SUM(AP$95:AP$105)</f>
        <v>338</v>
      </c>
      <c r="I115" s="100">
        <f>SUM(AR$95:AR$105)+SUM(AT$95:AT$105)+SUM(AV$95:AV$105)+SUM(AX$95:AX$105)</f>
        <v>324</v>
      </c>
      <c r="J115" s="100">
        <f>SUM(AZ$95:AZ$105)+SUM(BB$95:BB$105)+SUM(BD$95:BD$105)+SUM(BF$95:BF$105)</f>
        <v>326</v>
      </c>
      <c r="K115" s="100">
        <f>SUM(BH$95:BH$105)+SUM(BJ$95:BJ$105)+SUM(BL$95:BL$105)+SUM(BN$95:BN$105)</f>
        <v>344</v>
      </c>
      <c r="L115" s="100">
        <f>SUM(BP$95:BP$105)+SUM(BR$95:BR$105)+SUM(BT$95:BT$105)+SUM(BV$95:BV$105)</f>
        <v>388</v>
      </c>
      <c r="M115" s="100">
        <f>SUM(BX$95:BX$105)+SUM(BZ$95:BZ$105)+SUM(CB$95:CB$105)+SUM(CD$95:CD$105)</f>
        <v>299</v>
      </c>
      <c r="N115" s="100">
        <f>SUM(CF$95:CF$105)+SUM(CH$95:CH$105)+SUM(CJ$95:CJ$105)+SUM(CL$95:CL$105)</f>
        <v>318</v>
      </c>
      <c r="O115" s="100">
        <f>SUM(CN$95:CN$105)+SUM(CP$95:CP$105)+SUM(CR$95:CR$105)+SUM(CT$95:CT$105)</f>
        <v>315</v>
      </c>
    </row>
    <row r="116" spans="2:15">
      <c r="C116" s="99" t="s">
        <v>278</v>
      </c>
      <c r="D116" s="100">
        <f t="shared" ref="D116:O116" si="0">SUM(D$109:D$115)</f>
        <v>3049.1702292192658</v>
      </c>
      <c r="E116" s="100">
        <f t="shared" si="0"/>
        <v>3113.5081389901707</v>
      </c>
      <c r="F116" s="100">
        <f t="shared" si="0"/>
        <v>3211.6117167825469</v>
      </c>
      <c r="G116" s="100">
        <f t="shared" si="0"/>
        <v>3313.5342327300946</v>
      </c>
      <c r="H116" s="100">
        <f t="shared" si="0"/>
        <v>2989.6057911015737</v>
      </c>
      <c r="I116" s="100">
        <f t="shared" si="0"/>
        <v>2947.6817434986269</v>
      </c>
      <c r="J116" s="100">
        <f t="shared" si="0"/>
        <v>3095.410967771234</v>
      </c>
      <c r="K116" s="100">
        <f t="shared" si="0"/>
        <v>3437.4729939898052</v>
      </c>
      <c r="L116" s="100">
        <f t="shared" si="0"/>
        <v>3538.3450876933166</v>
      </c>
      <c r="M116" s="100">
        <f t="shared" si="0"/>
        <v>3306.314356745911</v>
      </c>
      <c r="N116" s="100">
        <f t="shared" si="0"/>
        <v>3317.600049389217</v>
      </c>
      <c r="O116" s="100">
        <f t="shared" si="0"/>
        <v>3415.0515840398289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D109*pricing!D33*2000</f>
        <v>2479247.2858874998</v>
      </c>
      <c r="E120" s="100">
        <f>E109*pricing!E33*2000</f>
        <v>2329004.7864793283</v>
      </c>
      <c r="F120" s="100">
        <f>F109*pricing!F33*2000</f>
        <v>2568234.5129542504</v>
      </c>
      <c r="G120" s="100">
        <f>G109*pricing!G33*2000</f>
        <v>2853328.6374244466</v>
      </c>
      <c r="H120" s="100">
        <f>H109*pricing!H33*2000</f>
        <v>2929922.0667079939</v>
      </c>
      <c r="I120" s="100">
        <f>I109*pricing!I33*2000</f>
        <v>2577345.0405392214</v>
      </c>
      <c r="J120" s="100">
        <f>J109*pricing!J33*2000</f>
        <v>2376592.0670201201</v>
      </c>
      <c r="K120" s="100">
        <f>K109*pricing!K33*2000</f>
        <v>2929153.8026198042</v>
      </c>
      <c r="L120" s="100">
        <f>L109*pricing!L33*2000</f>
        <v>2788087.045227611</v>
      </c>
      <c r="M120" s="100">
        <f>M109*pricing!M33*2000</f>
        <v>2889980.2183923307</v>
      </c>
      <c r="N120" s="100">
        <f>N109*pricing!N33*2000</f>
        <v>2943512.7253470565</v>
      </c>
      <c r="O120" s="100">
        <f>O109*pricing!O33*2000</f>
        <v>2881998.5310354223</v>
      </c>
    </row>
    <row r="121" spans="2:15">
      <c r="C121" s="99" t="s">
        <v>127</v>
      </c>
      <c r="D121" s="100">
        <f>D110*pricing!D34*2000</f>
        <v>2125818.4914000002</v>
      </c>
      <c r="E121" s="100">
        <f>E110*pricing!E34*2000</f>
        <v>2383125.4568630038</v>
      </c>
      <c r="F121" s="100">
        <f>F110*pricing!F34*2000</f>
        <v>2649349.6750312359</v>
      </c>
      <c r="G121" s="100">
        <f>G110*pricing!G34*2000</f>
        <v>2637917.9074470527</v>
      </c>
      <c r="H121" s="100">
        <f>H110*pricing!H34*2000</f>
        <v>1988885.9954713841</v>
      </c>
      <c r="I121" s="100">
        <f>I110*pricing!I34*2000</f>
        <v>2002581.559389547</v>
      </c>
      <c r="J121" s="100">
        <f>J110*pricing!J34*2000</f>
        <v>2423904.3316963301</v>
      </c>
      <c r="K121" s="100">
        <f>K110*pricing!K34*2000</f>
        <v>2597139.890781248</v>
      </c>
      <c r="L121" s="100">
        <f>L110*pricing!L34*2000</f>
        <v>2504633.3365744674</v>
      </c>
      <c r="M121" s="100">
        <f>M110*pricing!M34*2000</f>
        <v>2283609.0822300604</v>
      </c>
      <c r="N121" s="100">
        <f>N110*pricing!N34*2000</f>
        <v>2573915.4557810109</v>
      </c>
      <c r="O121" s="100">
        <f>O110*pricing!O34*2000</f>
        <v>2661159.9505528416</v>
      </c>
    </row>
    <row r="122" spans="2:15">
      <c r="C122" s="99" t="s">
        <v>128</v>
      </c>
      <c r="D122" s="100">
        <f>D111*pricing!D35*2000</f>
        <v>2512476.62178125</v>
      </c>
      <c r="E122" s="100">
        <f>E111*pricing!E35*2000</f>
        <v>2725405.972215659</v>
      </c>
      <c r="F122" s="100">
        <f>F111*pricing!F35*2000</f>
        <v>3437947.7096298304</v>
      </c>
      <c r="G122" s="100">
        <f>G111*pricing!G35*2000</f>
        <v>2516977.6355396463</v>
      </c>
      <c r="H122" s="100">
        <f>H111*pricing!H35*2000</f>
        <v>2417486.8217613641</v>
      </c>
      <c r="I122" s="100">
        <f>I111*pricing!I35*2000</f>
        <v>3132062.5441137804</v>
      </c>
      <c r="J122" s="100">
        <f>J111*pricing!J35*2000</f>
        <v>2947492.2288396461</v>
      </c>
      <c r="K122" s="100">
        <f>K111*pricing!K35*2000</f>
        <v>3355211.4092872092</v>
      </c>
      <c r="L122" s="100">
        <f>L111*pricing!L35*2000</f>
        <v>3628828.718938312</v>
      </c>
      <c r="M122" s="100">
        <f>M111*pricing!M35*2000</f>
        <v>3457975.6777897486</v>
      </c>
      <c r="N122" s="100">
        <f>N111*pricing!N35*2000</f>
        <v>2912814.9236818487</v>
      </c>
      <c r="O122" s="100">
        <f>O111*pricing!O35*2000</f>
        <v>3223422.0076712579</v>
      </c>
    </row>
    <row r="123" spans="2:15">
      <c r="C123" s="99" t="s">
        <v>129</v>
      </c>
      <c r="D123" s="100">
        <f>D112*pricing!D36*2000</f>
        <v>3046695.6109713432</v>
      </c>
      <c r="E123" s="100">
        <f>E112*pricing!E36*2000</f>
        <v>3446583.0547384499</v>
      </c>
      <c r="F123" s="100">
        <f>F112*pricing!F36*2000</f>
        <v>2918161.1691280133</v>
      </c>
      <c r="G123" s="100">
        <f>G112*pricing!G36*2000</f>
        <v>3467940.0080943266</v>
      </c>
      <c r="H123" s="100">
        <f>H112*pricing!H36*2000</f>
        <v>2513269.677102081</v>
      </c>
      <c r="I123" s="100">
        <f>I112*pricing!I36*2000</f>
        <v>2865651.4563845219</v>
      </c>
      <c r="J123" s="100">
        <f>J112*pricing!J36*2000</f>
        <v>2932782.0081995758</v>
      </c>
      <c r="K123" s="100">
        <f>K112*pricing!K36*2000</f>
        <v>3325535.7701501912</v>
      </c>
      <c r="L123" s="100">
        <f>L112*pricing!L36*2000</f>
        <v>3095254.2895852304</v>
      </c>
      <c r="M123" s="100">
        <f>M112*pricing!M36*2000</f>
        <v>3072580.8718183283</v>
      </c>
      <c r="N123" s="100">
        <f>N112*pricing!N36*2000</f>
        <v>2996488.8425952694</v>
      </c>
      <c r="O123" s="100">
        <f>O112*pricing!O36*2000</f>
        <v>2840471.7526476905</v>
      </c>
    </row>
    <row r="124" spans="2:15">
      <c r="C124" s="99" t="s">
        <v>130</v>
      </c>
      <c r="D124" s="100">
        <f>D113*pricing!D37*2000</f>
        <v>2612770.1361789205</v>
      </c>
      <c r="E124" s="100">
        <f>E113*pricing!E37*2000</f>
        <v>2322611.2266187496</v>
      </c>
      <c r="F124" s="100">
        <f>F113*pricing!F37*2000</f>
        <v>2241534.4486874999</v>
      </c>
      <c r="G124" s="100">
        <f>G113*pricing!G37*2000</f>
        <v>2417995.6712437496</v>
      </c>
      <c r="H124" s="100">
        <f>H113*pricing!H37*2000</f>
        <v>2575380.0048750001</v>
      </c>
      <c r="I124" s="100">
        <f>I113*pricing!I37*2000</f>
        <v>1845689.0034937498</v>
      </c>
      <c r="J124" s="100">
        <f>J113*pricing!J37*2000</f>
        <v>2537226.2270249999</v>
      </c>
      <c r="K124" s="100">
        <f>K113*pricing!K37*2000</f>
        <v>2465687.8935562498</v>
      </c>
      <c r="L124" s="100">
        <f>L113*pricing!L37*2000</f>
        <v>2995071.5612249998</v>
      </c>
      <c r="M124" s="100">
        <f>M113*pricing!M37*2000</f>
        <v>2432303.3379374999</v>
      </c>
      <c r="N124" s="100">
        <f>N113*pricing!N37*2000</f>
        <v>2608764.5604937496</v>
      </c>
      <c r="O124" s="100">
        <f>O113*pricing!O37*2000</f>
        <v>2956917.7833750001</v>
      </c>
    </row>
    <row r="125" spans="2:15">
      <c r="C125" s="99" t="s">
        <v>131</v>
      </c>
      <c r="D125" s="100">
        <f>D114*pricing!D38*2000</f>
        <v>1165307.49061875</v>
      </c>
      <c r="E125" s="100">
        <f>E114*pricing!E38*2000</f>
        <v>1139061.8264156252</v>
      </c>
      <c r="F125" s="100">
        <f>F114*pricing!F38*2000</f>
        <v>1076072.232328125</v>
      </c>
      <c r="G125" s="100">
        <f>G114*pricing!G38*2000</f>
        <v>1238795.3503875001</v>
      </c>
      <c r="H125" s="100">
        <f>H114*pricing!H38*2000</f>
        <v>1123314.4278937499</v>
      </c>
      <c r="I125" s="100">
        <f>I114*pricing!I38*2000</f>
        <v>1076072.232328125</v>
      </c>
      <c r="J125" s="100">
        <f>J114*pricing!J38*2000</f>
        <v>1013082.638240625</v>
      </c>
      <c r="K125" s="100">
        <f>K114*pricing!K38*2000</f>
        <v>1238795.3503875001</v>
      </c>
      <c r="L125" s="100">
        <f>L114*pricing!L38*2000</f>
        <v>1118065.2950531251</v>
      </c>
      <c r="M125" s="100">
        <f>M114*pricing!M38*2000</f>
        <v>1296535.811634375</v>
      </c>
      <c r="N125" s="100">
        <f>N114*pricing!N38*2000</f>
        <v>1359525.4057218751</v>
      </c>
      <c r="O125" s="100">
        <f>O114*pricing!O38*2000</f>
        <v>1296535.811634375</v>
      </c>
    </row>
    <row r="126" spans="2:15">
      <c r="C126" s="99" t="s">
        <v>132</v>
      </c>
      <c r="D126" s="100">
        <f>D115*pricing!D39*2000</f>
        <v>1812613.4149933027</v>
      </c>
      <c r="E126" s="100">
        <f>E115*pricing!E39*2000</f>
        <v>1817976.1765761231</v>
      </c>
      <c r="F126" s="100">
        <f>F115*pricing!F39*2000</f>
        <v>1683907.1370056125</v>
      </c>
      <c r="G126" s="100">
        <f>G115*pricing!G39*2000</f>
        <v>2048574.9246374012</v>
      </c>
      <c r="H126" s="100">
        <f>H115*pricing!H39*2000</f>
        <v>1812613.4149933027</v>
      </c>
      <c r="I126" s="100">
        <f>I115*pricing!I39*2000</f>
        <v>1737534.7528338169</v>
      </c>
      <c r="J126" s="100">
        <f>J115*pricing!J39*2000</f>
        <v>1748260.2759994576</v>
      </c>
      <c r="K126" s="100">
        <f>K115*pricing!K39*2000</f>
        <v>1844789.9844902251</v>
      </c>
      <c r="L126" s="100">
        <f>L115*pricing!L39*2000</f>
        <v>2080751.4941343239</v>
      </c>
      <c r="M126" s="100">
        <f>M115*pricing!M39*2000</f>
        <v>1603465.7132633063</v>
      </c>
      <c r="N126" s="100">
        <f>N115*pricing!N39*2000</f>
        <v>1705358.1833368943</v>
      </c>
      <c r="O126" s="100">
        <f>O115*pricing!O39*2000</f>
        <v>1689269.8985884329</v>
      </c>
    </row>
    <row r="127" spans="2:15">
      <c r="C127" s="99" t="s">
        <v>278</v>
      </c>
      <c r="D127" s="100">
        <f>SUM(D$120:D$126)</f>
        <v>15754929.051831067</v>
      </c>
      <c r="E127" s="100">
        <f t="shared" ref="E127:O127" si="1">SUM(E$120:E$126)</f>
        <v>16163768.499906939</v>
      </c>
      <c r="F127" s="100">
        <f t="shared" si="1"/>
        <v>16575206.884764567</v>
      </c>
      <c r="G127" s="100">
        <f t="shared" si="1"/>
        <v>17181530.134774122</v>
      </c>
      <c r="H127" s="100">
        <f t="shared" si="1"/>
        <v>15360872.408804877</v>
      </c>
      <c r="I127" s="100">
        <f t="shared" si="1"/>
        <v>15236936.589082763</v>
      </c>
      <c r="J127" s="100">
        <f t="shared" si="1"/>
        <v>15979339.777020752</v>
      </c>
      <c r="K127" s="100">
        <f t="shared" si="1"/>
        <v>17756314.101272427</v>
      </c>
      <c r="L127" s="100">
        <f t="shared" si="1"/>
        <v>18210691.740738072</v>
      </c>
      <c r="M127" s="100">
        <f t="shared" si="1"/>
        <v>17036450.71306565</v>
      </c>
      <c r="N127" s="100">
        <f t="shared" si="1"/>
        <v>17100380.096957706</v>
      </c>
      <c r="O127" s="100">
        <f t="shared" si="1"/>
        <v>17549775.735505022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258232.80000000005</v>
      </c>
      <c r="E131" s="106">
        <f>SUM(M$6:M$19)+SUM(O$6:O$19)+SUM(Q$6:Q$19)+SUM(S$6:S$19)</f>
        <v>241721.88294164409</v>
      </c>
      <c r="F131" s="106">
        <f>SUM(U$6:U$19)+SUM(W$6:W$19)+SUM(Y$6:Y$19)+SUM(AA$6:AA$19)</f>
        <v>265881.6726939443</v>
      </c>
      <c r="G131" s="106">
        <f>SUM(AC$6:AC$19)+SUM(AE$6:AE$19)+SUM(AG$6:AG$19)+SUM(AI$6:AI$19)</f>
        <v>296292.84280711721</v>
      </c>
      <c r="H131" s="106">
        <f>SUM(AK$6:AK$19)+SUM(AM$6:AM$19)+SUM(AO$6:AO$19)+SUM(AQ$6:AQ$19)</f>
        <v>303338.5658322667</v>
      </c>
      <c r="I131" s="106">
        <f>SUM(AS$6:AS$19)+SUM(AU$6:AU$19)+SUM(AW$6:AW$19)+SUM(AY$6:AY$19)</f>
        <v>267935.00464730652</v>
      </c>
      <c r="J131" s="106">
        <f>SUM(BA$6:BA$19)+SUM(BC$6:BC$19)+SUM(BE$6:BE$19)+SUM(BG$6:BG$19)</f>
        <v>246615.52531245787</v>
      </c>
      <c r="K131" s="106">
        <f>SUM(BI$6:BI$19)+SUM(BK$6:BK$19)+SUM(BM$6:BM$19)+SUM(BO$6:BO$19)</f>
        <v>304032.22335848521</v>
      </c>
      <c r="L131" s="106">
        <f>SUM(BQ$6:BQ$19)+SUM(BS$6:BS$19)+SUM(BU$6:BU$19)+SUM(BW$6:BW$19)</f>
        <v>289631.43490476889</v>
      </c>
      <c r="M131" s="106">
        <f>SUM(BY$6:BY$19)+SUM(CA$6:CA$19)+SUM(CC$6:CC$19)+SUM(CE$6:CE$19)</f>
        <v>299842.13704096945</v>
      </c>
      <c r="N131" s="106">
        <f>SUM(CG$6:CG$19)+SUM(CI$6:CI$19)+SUM(CK$6:CK$19)+SUM(CM$6:CM$19)</f>
        <v>304822.06041456282</v>
      </c>
      <c r="O131" s="106">
        <f>SUM(CO$6:CO$19)+SUM(CQ$6:CQ$19)+SUM(CS$6:CS$19)+SUM(CU$6:CU$19)</f>
        <v>298925.43143970415</v>
      </c>
    </row>
    <row r="132" spans="2:15">
      <c r="C132" s="105" t="s">
        <v>127</v>
      </c>
      <c r="D132" s="106">
        <f>SUM(E$20:E$36)+SUM(G$20:G$36)+SUM(I$20:I$36)+SUM(K$20:K$36)</f>
        <v>172436.40000000002</v>
      </c>
      <c r="E132" s="106">
        <f>SUM(M$20:M$36)+SUM(O$20:O$36)+SUM(Q$20:Q$36)+SUM(S$20:S$36)</f>
        <v>192214.53062519233</v>
      </c>
      <c r="F132" s="106">
        <f>SUM(U$20:U$36)+SUM(W$20:W$36)+SUM(Y$20:Y$36)+SUM(AA$20:AA$36)</f>
        <v>213115.24198637012</v>
      </c>
      <c r="G132" s="106">
        <f>SUM(AC$20:AC$36)+SUM(AE$20:AE$36)+SUM(AG$20:AG$36)+SUM(AI$20:AI$36)</f>
        <v>213588.84841150683</v>
      </c>
      <c r="H132" s="106">
        <f>SUM(AK$20:AK$36)+SUM(AM$20:AM$36)+SUM(AO$20:AO$36)+SUM(AQ$20:AQ$36)</f>
        <v>160494.65615482317</v>
      </c>
      <c r="I132" s="106">
        <f>SUM(AS$20:AS$36)+SUM(AU$20:AU$36)+SUM(AW$20:AW$36)+SUM(AY$20:AY$36)</f>
        <v>159894.80082421773</v>
      </c>
      <c r="J132" s="106">
        <f>SUM(BA$20:BA$36)+SUM(BC$20:BC$36)+SUM(BE$20:BE$36)+SUM(BG$20:BG$36)</f>
        <v>195991.37332988519</v>
      </c>
      <c r="K132" s="106">
        <f>SUM(BI$20:BI$36)+SUM(BK$20:BK$36)+SUM(BM$20:BM$36)+SUM(BO$20:BO$36)</f>
        <v>210453.15450896579</v>
      </c>
      <c r="L132" s="106">
        <f>SUM(BQ$20:BQ$36)+SUM(BS$20:BS$36)+SUM(BU$20:BU$36)+SUM(BW$20:BW$36)</f>
        <v>203110.73072906773</v>
      </c>
      <c r="M132" s="106">
        <f>SUM(BY$20:BY$36)+SUM(CA$20:CA$36)+SUM(CC$20:CC$36)+SUM(CE$20:CE$36)</f>
        <v>183767.68939590099</v>
      </c>
      <c r="N132" s="106">
        <f>SUM(CG$20:CG$36)+SUM(CI$20:CI$36)+SUM(CK$20:CK$36)+SUM(CM$20:CM$36)</f>
        <v>207318.39360519772</v>
      </c>
      <c r="O132" s="106">
        <f>SUM(CO$20:CO$36)+SUM(CQ$20:CQ$36)+SUM(CS$20:CS$36)+SUM(CU$20:CU$36)</f>
        <v>213959.56497828057</v>
      </c>
    </row>
    <row r="133" spans="2:15">
      <c r="C133" s="105" t="s">
        <v>128</v>
      </c>
      <c r="D133" s="106">
        <f>SUM(E$37:E$48)+SUM(G$37:G$48)+SUM(I$37:I$48)+SUM(K$37:K$48)</f>
        <v>527881.19999999995</v>
      </c>
      <c r="E133" s="106">
        <f>SUM(M$37:M$48)+SUM(O$37:O$48)+SUM(Q$37:Q$48)+SUM(S$37:S$48)</f>
        <v>574097.93366199743</v>
      </c>
      <c r="F133" s="106">
        <f>SUM(U$37:U$48)+SUM(W$37:W$48)+SUM(Y$37:Y$48)+SUM(AA$37:AA$48)</f>
        <v>724413.91714062856</v>
      </c>
      <c r="G133" s="106">
        <f>SUM(AC$37:AC$48)+SUM(AE$37:AE$48)+SUM(AG$37:AG$48)+SUM(AI$37:AI$48)</f>
        <v>531844.26690226386</v>
      </c>
      <c r="H133" s="106">
        <f>SUM(AK$37:AK$48)+SUM(AM$37:AM$48)+SUM(AO$37:AO$48)+SUM(AQ$37:AQ$48)</f>
        <v>512480.85365108412</v>
      </c>
      <c r="I133" s="106">
        <f>SUM(AS$37:AS$48)+SUM(AU$37:AU$48)+SUM(AW$37:AW$48)+SUM(AY$37:AY$48)</f>
        <v>660139.96867665055</v>
      </c>
      <c r="J133" s="106">
        <f>SUM(BA$37:BA$48)+SUM(BC$37:BC$48)+SUM(BE$37:BE$48)+SUM(BG$37:BG$48)</f>
        <v>618090.85337999184</v>
      </c>
      <c r="K133" s="106">
        <f>SUM(BI$37:BI$48)+SUM(BK$37:BK$48)+SUM(BM$37:BM$48)+SUM(BO$37:BO$48)</f>
        <v>707078.43898778106</v>
      </c>
      <c r="L133" s="106">
        <f>SUM(BQ$37:BQ$48)+SUM(BS$37:BS$48)+SUM(BU$37:BU$48)+SUM(BW$37:BW$48)</f>
        <v>764558.36056347215</v>
      </c>
      <c r="M133" s="106">
        <f>SUM(BY$37:BY$48)+SUM(CA$37:CA$48)+SUM(CC$37:CC$48)+SUM(CE$37:CE$48)</f>
        <v>729360.91687582899</v>
      </c>
      <c r="N133" s="106">
        <f>SUM(CG$37:CG$48)+SUM(CI$37:CI$48)+SUM(CK$37:CK$48)+SUM(CM$37:CM$48)</f>
        <v>612391.2900512811</v>
      </c>
      <c r="O133" s="106">
        <f>SUM(CO$37:CO$48)+SUM(CQ$37:CQ$48)+SUM(CS$37:CS$48)+SUM(CU$37:CU$48)</f>
        <v>678397.00532856991</v>
      </c>
    </row>
    <row r="134" spans="2:15">
      <c r="C134" s="105" t="s">
        <v>129</v>
      </c>
      <c r="D134" s="106">
        <f>SUM(E$49:E$70)+SUM(G$49:G$70)+SUM(I$49:I$70)+SUM(K$49:K$70)</f>
        <v>445674.43737264548</v>
      </c>
      <c r="E134" s="106">
        <f>SUM(M$49:M$70)+SUM(O$49:O$70)+SUM(Q$49:Q$70)+SUM(S$49:S$70)</f>
        <v>502389.08475274267</v>
      </c>
      <c r="F134" s="106">
        <f>SUM(U$49:U$70)+SUM(W$49:W$70)+SUM(Y$49:Y$70)+SUM(AA$49:AA$70)</f>
        <v>422508.25850196136</v>
      </c>
      <c r="G134" s="106">
        <f>SUM(AC$49:AC$70)+SUM(AE$49:AE$70)+SUM(AG$49:AG$70)+SUM(AI$49:AI$70)</f>
        <v>507588.97523089591</v>
      </c>
      <c r="H134" s="106">
        <f>SUM(AK$49:AK$70)+SUM(AM$49:AM$70)+SUM(AO$49:AO$70)+SUM(AQ$49:AQ$70)</f>
        <v>364277.21475366672</v>
      </c>
      <c r="I134" s="106">
        <f>SUM(AS$49:AS$70)+SUM(AU$49:AU$70)+SUM(AW$49:AW$70)+SUM(AY$49:AY$70)</f>
        <v>415745.42853100144</v>
      </c>
      <c r="J134" s="106">
        <f>SUM(BA$49:BA$70)+SUM(BC$49:BC$70)+SUM(BE$49:BE$70)+SUM(BG$49:BG$70)</f>
        <v>425776.57371054922</v>
      </c>
      <c r="K134" s="106">
        <f>SUM(BI$49:BI$70)+SUM(BK$49:BK$70)+SUM(BM$49:BM$70)+SUM(BO$49:BO$70)</f>
        <v>484532.52302175446</v>
      </c>
      <c r="L134" s="106">
        <f>SUM(BQ$49:BQ$70)+SUM(BS$49:BS$70)+SUM(BU$49:BU$70)+SUM(BW$49:BW$70)</f>
        <v>451781.23853302735</v>
      </c>
      <c r="M134" s="106">
        <f>SUM(BY$49:BY$70)+SUM(CA$49:CA$70)+SUM(CC$49:CC$70)+SUM(CE$49:CE$70)</f>
        <v>445107.82892482029</v>
      </c>
      <c r="N134" s="106">
        <f>SUM(CG$49:CG$70)+SUM(CI$49:CI$70)+SUM(CK$49:CK$70)+SUM(CM$49:CM$70)</f>
        <v>436177.97566160851</v>
      </c>
      <c r="O134" s="106">
        <f>SUM(CO$49:CO$70)+SUM(CQ$49:CQ$70)+SUM(CS$49:CS$70)+SUM(CU$49:CU$70)</f>
        <v>414247.60075305717</v>
      </c>
    </row>
    <row r="135" spans="2:15">
      <c r="C135" s="105" t="s">
        <v>130</v>
      </c>
      <c r="D135" s="106">
        <f>SUM(E$71:E$86)+SUM(G$71:G$86)+SUM(I$71:I$86)+SUM(K$71:K$86)</f>
        <v>304181.04734782869</v>
      </c>
      <c r="E135" s="106">
        <f>SUM(M$71:M$86)+SUM(O$71:O$86)+SUM(Q$71:Q$86)+SUM(S$71:S$86)</f>
        <v>272377.2</v>
      </c>
      <c r="F135" s="106">
        <f>SUM(U$71:U$86)+SUM(W$71:W$86)+SUM(Y$71:Y$86)+SUM(AA$71:AA$86)</f>
        <v>263150.40000000002</v>
      </c>
      <c r="G135" s="106">
        <f>SUM(AC$71:AC$86)+SUM(AE$71:AE$86)+SUM(AG$71:AG$86)+SUM(AI$71:AI$86)</f>
        <v>284454</v>
      </c>
      <c r="H135" s="106">
        <f>SUM(AK$71:AK$86)+SUM(AM$71:AM$86)+SUM(AO$71:AO$86)+SUM(AQ$71:AQ$86)</f>
        <v>302126.40000000002</v>
      </c>
      <c r="I135" s="106">
        <f>SUM(AS$71:AS$86)+SUM(AU$71:AU$86)+SUM(AW$71:AW$86)+SUM(AY$71:AY$86)</f>
        <v>216483.59999999998</v>
      </c>
      <c r="J135" s="106">
        <f>SUM(BA$71:BA$86)+SUM(BC$71:BC$86)+SUM(BE$71:BE$86)+SUM(BG$71:BG$86)</f>
        <v>296454</v>
      </c>
      <c r="K135" s="106">
        <f>SUM(BI$71:BI$86)+SUM(BK$71:BK$86)+SUM(BM$71:BM$86)+SUM(BO$71:BO$86)</f>
        <v>288745.19999999995</v>
      </c>
      <c r="L135" s="106">
        <f>SUM(BQ$71:BQ$86)+SUM(BS$71:BS$86)+SUM(BU$71:BU$86)+SUM(BW$71:BW$86)</f>
        <v>349452</v>
      </c>
      <c r="M135" s="106">
        <f>SUM(BY$71:BY$86)+SUM(CA$71:CA$86)+SUM(CC$71:CC$86)+SUM(CE$71:CE$86)</f>
        <v>283621.19999999995</v>
      </c>
      <c r="N135" s="106">
        <f>SUM(CG$71:CG$86)+SUM(CI$71:CI$86)+SUM(CK$71:CK$86)+SUM(CM$71:CM$86)</f>
        <v>305023.19999999995</v>
      </c>
      <c r="O135" s="106">
        <f>SUM(CO$71:CO$86)+SUM(CQ$71:CQ$86)+SUM(CS$71:CS$86)+SUM(CU$71:CU$86)</f>
        <v>347430</v>
      </c>
    </row>
    <row r="136" spans="2:15">
      <c r="C136" s="105" t="s">
        <v>131</v>
      </c>
      <c r="D136" s="106">
        <f>SUM(E$87:E$94)+SUM(G$87:G$94)+SUM(I$87:I$94)+SUM(K$87:K$94)</f>
        <v>452611.19999999995</v>
      </c>
      <c r="E136" s="106">
        <f>SUM(M$87:M$94)+SUM(O$87:O$94)+SUM(Q$87:Q$94)+SUM(S$87:S$94)</f>
        <v>441670.79999999993</v>
      </c>
      <c r="F136" s="106">
        <f>SUM(U$87:U$94)+SUM(W$87:W$94)+SUM(Y$87:Y$94)+SUM(AA$87:AA$94)</f>
        <v>415791.6</v>
      </c>
      <c r="G136" s="106">
        <f>SUM(AC$87:AC$94)+SUM(AE$87:AE$94)+SUM(AG$87:AG$94)+SUM(AI$87:AI$94)</f>
        <v>479222.39999999991</v>
      </c>
      <c r="H136" s="106">
        <f>SUM(AK$87:AK$94)+SUM(AM$87:AM$94)+SUM(AO$87:AO$94)+SUM(AQ$87:AQ$94)</f>
        <v>433976.39999999997</v>
      </c>
      <c r="I136" s="106">
        <f>SUM(AS$87:AS$94)+SUM(AU$87:AU$94)+SUM(AW$87:AW$94)+SUM(AY$87:AY$94)</f>
        <v>414377.99999999994</v>
      </c>
      <c r="J136" s="106">
        <f>SUM(BA$87:BA$94)+SUM(BC$87:BC$94)+SUM(BE$87:BE$94)+SUM(BG$87:BG$94)</f>
        <v>393070.8</v>
      </c>
      <c r="K136" s="106">
        <f>SUM(BI$87:BI$94)+SUM(BK$87:BK$94)+SUM(BM$87:BM$94)+SUM(BO$87:BO$94)</f>
        <v>480041.99999999994</v>
      </c>
      <c r="L136" s="106">
        <f>SUM(BQ$87:BQ$94)+SUM(BS$87:BS$94)+SUM(BU$87:BU$94)+SUM(BW$87:BW$94)</f>
        <v>434125.19999999995</v>
      </c>
      <c r="M136" s="106">
        <f>SUM(BY$87:BY$94)+SUM(CA$87:CA$94)+SUM(CC$87:CC$94)+SUM(CE$87:CE$94)</f>
        <v>502305.6</v>
      </c>
      <c r="N136" s="106">
        <f>SUM(CG$87:CG$94)+SUM(CI$87:CI$94)+SUM(CK$87:CK$94)+SUM(CM$87:CM$94)</f>
        <v>526724.39999999991</v>
      </c>
      <c r="O136" s="106">
        <f>SUM(CO$87:CO$94)+SUM(CQ$87:CQ$94)+SUM(CS$87:CS$94)+SUM(CU$87:CU$94)</f>
        <v>501874.79999999993</v>
      </c>
    </row>
    <row r="137" spans="2:15">
      <c r="C137" s="105" t="s">
        <v>132</v>
      </c>
      <c r="D137" s="106">
        <f>SUM(E$95:E$105)+SUM(G$95:G$105)+SUM(I$95:I$105)+SUM(K$95:K$105)</f>
        <v>641610</v>
      </c>
      <c r="E137" s="106">
        <f>SUM(M$95:M$105)+SUM(O$95:O$105)+SUM(Q$95:Q$105)+SUM(S$95:S$105)</f>
        <v>644797.19999999995</v>
      </c>
      <c r="F137" s="106">
        <f>SUM(U$95:U$105)+SUM(W$95:W$105)+SUM(Y$95:Y$105)+SUM(AA$95:AA$105)</f>
        <v>596820</v>
      </c>
      <c r="G137" s="106">
        <f>SUM(AC$95:AC$105)+SUM(AE$95:AE$105)+SUM(AG$95:AG$105)+SUM(AI$95:AI$105)</f>
        <v>724545.59999999986</v>
      </c>
      <c r="H137" s="106">
        <f>SUM(AK$95:AK$105)+SUM(AM$95:AM$105)+SUM(AO$95:AO$105)+SUM(AQ$95:AQ$105)</f>
        <v>636760.79999999993</v>
      </c>
      <c r="I137" s="106">
        <f>SUM(AS$95:AS$105)+SUM(AU$95:AU$105)+SUM(AW$95:AW$105)+SUM(AY$95:AY$105)</f>
        <v>615457.20000000007</v>
      </c>
      <c r="J137" s="106">
        <f>SUM(BA$95:BA$105)+SUM(BC$95:BC$105)+SUM(BE$95:BE$105)+SUM(BG$95:BG$105)</f>
        <v>622428</v>
      </c>
      <c r="K137" s="106">
        <f>SUM(BI$95:BI$105)+SUM(BK$95:BK$105)+SUM(BM$95:BM$105)+SUM(BO$95:BO$105)</f>
        <v>644995.19999999995</v>
      </c>
      <c r="L137" s="106">
        <f>SUM(BQ$95:BQ$105)+SUM(BS$95:BS$105)+SUM(BU$95:BU$105)+SUM(BW$95:BW$105)</f>
        <v>739372.8</v>
      </c>
      <c r="M137" s="106">
        <f>SUM(BY$95:BY$105)+SUM(CA$95:CA$105)+SUM(CC$95:CC$105)+SUM(CE$95:CE$105)</f>
        <v>566083.19999999995</v>
      </c>
      <c r="N137" s="106">
        <f>SUM(CG$95:CG$105)+SUM(CI$95:CI$105)+SUM(CK$95:CK$105)+SUM(CM$95:CM$105)</f>
        <v>599833.19999999995</v>
      </c>
      <c r="O137" s="106">
        <f>SUM(CO$95:CO$105)+SUM(CQ$95:CQ$105)+SUM(CS$95:CS$105)+SUM(CU$95:CU$105)</f>
        <v>595630.79999999993</v>
      </c>
    </row>
    <row r="138" spans="2:15">
      <c r="C138" s="105" t="s">
        <v>278</v>
      </c>
      <c r="D138" s="100">
        <f t="shared" ref="D138:O138" si="2">SUM(D$131:D$137)</f>
        <v>2802627.0847204742</v>
      </c>
      <c r="E138" s="100">
        <f t="shared" si="2"/>
        <v>2869268.6319815768</v>
      </c>
      <c r="F138" s="100">
        <f t="shared" si="2"/>
        <v>2901681.0903229043</v>
      </c>
      <c r="G138" s="100">
        <f t="shared" si="2"/>
        <v>3037536.9333517831</v>
      </c>
      <c r="H138" s="100">
        <f t="shared" si="2"/>
        <v>2713454.8903918406</v>
      </c>
      <c r="I138" s="100">
        <f t="shared" si="2"/>
        <v>2750034.0026791766</v>
      </c>
      <c r="J138" s="100">
        <f t="shared" si="2"/>
        <v>2798427.1257328838</v>
      </c>
      <c r="K138" s="100">
        <f t="shared" si="2"/>
        <v>3119878.7398769865</v>
      </c>
      <c r="L138" s="100">
        <f t="shared" si="2"/>
        <v>3232031.7647303361</v>
      </c>
      <c r="M138" s="100">
        <f t="shared" si="2"/>
        <v>3010088.5722375195</v>
      </c>
      <c r="N138" s="100">
        <f t="shared" si="2"/>
        <v>2992290.5197326504</v>
      </c>
      <c r="O138" s="100">
        <f t="shared" si="2"/>
        <v>3050465.2024996113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/>
  </sheetViews>
  <sheetFormatPr baseColWidth="10" defaultColWidth="8.83203125" defaultRowHeight="12" x14ac:dyDescent="0"/>
  <cols>
    <col min="1" max="2" width="8.83203125" style="100"/>
    <col min="3" max="3" width="14.5" style="100" bestFit="1" customWidth="1"/>
    <col min="4" max="4" width="16.83203125" style="100" bestFit="1" customWidth="1"/>
    <col min="5" max="5" width="22.83203125" style="100" bestFit="1" customWidth="1"/>
    <col min="6" max="16384" width="8.83203125" style="100"/>
  </cols>
  <sheetData>
    <row r="1" spans="1:5">
      <c r="A1" s="99" t="s">
        <v>167</v>
      </c>
      <c r="B1" s="99" t="s">
        <v>168</v>
      </c>
      <c r="C1" s="99" t="s">
        <v>169</v>
      </c>
      <c r="D1" s="99" t="s">
        <v>170</v>
      </c>
      <c r="E1" s="99" t="s">
        <v>171</v>
      </c>
    </row>
    <row r="2" spans="1:5">
      <c r="A2" s="99" t="s">
        <v>126</v>
      </c>
      <c r="B2" s="99" t="s">
        <v>172</v>
      </c>
      <c r="C2" s="100" t="s">
        <v>59</v>
      </c>
      <c r="D2" s="100">
        <v>482</v>
      </c>
      <c r="E2" s="100">
        <v>578.4</v>
      </c>
    </row>
    <row r="3" spans="1:5">
      <c r="B3" s="99" t="s">
        <v>173</v>
      </c>
      <c r="C3" s="100" t="s">
        <v>59</v>
      </c>
      <c r="D3" s="100">
        <v>657</v>
      </c>
      <c r="E3" s="100">
        <v>788.4</v>
      </c>
    </row>
    <row r="4" spans="1:5">
      <c r="B4" s="99" t="s">
        <v>174</v>
      </c>
      <c r="C4" s="100" t="s">
        <v>59</v>
      </c>
      <c r="D4" s="100">
        <v>258</v>
      </c>
      <c r="E4" s="100">
        <v>309.59999999999997</v>
      </c>
    </row>
    <row r="5" spans="1:5">
      <c r="B5" s="99" t="s">
        <v>175</v>
      </c>
      <c r="C5" s="100" t="s">
        <v>59</v>
      </c>
      <c r="D5" s="100">
        <v>585</v>
      </c>
      <c r="E5" s="100">
        <v>702</v>
      </c>
    </row>
    <row r="6" spans="1:5">
      <c r="B6" s="99" t="s">
        <v>176</v>
      </c>
      <c r="C6" s="100" t="s">
        <v>59</v>
      </c>
      <c r="D6" s="100">
        <v>454</v>
      </c>
      <c r="E6" s="100">
        <v>544.79999999999995</v>
      </c>
    </row>
    <row r="7" spans="1:5">
      <c r="B7" s="99" t="s">
        <v>177</v>
      </c>
      <c r="C7" s="100" t="s">
        <v>59</v>
      </c>
      <c r="D7" s="100">
        <v>444</v>
      </c>
      <c r="E7" s="100">
        <v>532.79999999999995</v>
      </c>
    </row>
    <row r="8" spans="1:5">
      <c r="B8" s="99" t="s">
        <v>178</v>
      </c>
      <c r="C8" s="100" t="s">
        <v>59</v>
      </c>
      <c r="D8" s="100">
        <v>469</v>
      </c>
      <c r="E8" s="100">
        <v>562.79999999999995</v>
      </c>
    </row>
    <row r="9" spans="1:5">
      <c r="B9" s="99" t="s">
        <v>179</v>
      </c>
      <c r="C9" s="100" t="s">
        <v>59</v>
      </c>
      <c r="D9" s="100">
        <v>71</v>
      </c>
      <c r="E9" s="100">
        <v>85.2</v>
      </c>
    </row>
    <row r="10" spans="1:5">
      <c r="B10" s="99" t="s">
        <v>180</v>
      </c>
      <c r="C10" s="100" t="s">
        <v>59</v>
      </c>
      <c r="D10" s="100">
        <v>407</v>
      </c>
      <c r="E10" s="100">
        <v>488.4</v>
      </c>
    </row>
    <row r="11" spans="1:5">
      <c r="B11" s="99" t="s">
        <v>181</v>
      </c>
      <c r="C11" s="100" t="s">
        <v>59</v>
      </c>
      <c r="D11" s="100">
        <v>636</v>
      </c>
      <c r="E11" s="100">
        <v>763.19999999999993</v>
      </c>
    </row>
    <row r="12" spans="1:5">
      <c r="B12" s="99" t="s">
        <v>182</v>
      </c>
      <c r="C12" s="100" t="s">
        <v>59</v>
      </c>
      <c r="D12" s="100">
        <v>284</v>
      </c>
      <c r="E12" s="100">
        <v>340.8</v>
      </c>
    </row>
    <row r="13" spans="1:5">
      <c r="B13" s="99" t="s">
        <v>183</v>
      </c>
      <c r="C13" s="100" t="s">
        <v>59</v>
      </c>
      <c r="D13" s="100">
        <v>352</v>
      </c>
      <c r="E13" s="100">
        <v>422.4</v>
      </c>
    </row>
    <row r="14" spans="1:5">
      <c r="B14" s="99" t="s">
        <v>184</v>
      </c>
      <c r="C14" s="100" t="s">
        <v>59</v>
      </c>
      <c r="D14" s="100">
        <v>544</v>
      </c>
      <c r="E14" s="100">
        <v>652.79999999999995</v>
      </c>
    </row>
    <row r="15" spans="1:5">
      <c r="B15" s="99" t="s">
        <v>185</v>
      </c>
      <c r="C15" s="100" t="s">
        <v>59</v>
      </c>
      <c r="D15" s="100">
        <v>275</v>
      </c>
      <c r="E15" s="100">
        <v>330</v>
      </c>
    </row>
    <row r="16" spans="1:5">
      <c r="A16" s="99" t="s">
        <v>127</v>
      </c>
      <c r="B16" s="99" t="s">
        <v>186</v>
      </c>
      <c r="C16" s="100" t="s">
        <v>59</v>
      </c>
      <c r="D16" s="100">
        <v>239</v>
      </c>
      <c r="E16" s="100">
        <v>286.8</v>
      </c>
    </row>
    <row r="17" spans="2:5">
      <c r="B17" s="99" t="s">
        <v>187</v>
      </c>
      <c r="C17" s="100" t="s">
        <v>59</v>
      </c>
      <c r="D17" s="100">
        <v>52</v>
      </c>
      <c r="E17" s="100">
        <v>62.4</v>
      </c>
    </row>
    <row r="18" spans="2:5">
      <c r="B18" s="99" t="s">
        <v>188</v>
      </c>
      <c r="C18" s="100" t="s">
        <v>59</v>
      </c>
      <c r="D18" s="100">
        <v>156</v>
      </c>
      <c r="E18" s="100">
        <v>187.2</v>
      </c>
    </row>
    <row r="19" spans="2:5">
      <c r="B19" s="99" t="s">
        <v>189</v>
      </c>
      <c r="C19" s="100" t="s">
        <v>59</v>
      </c>
      <c r="D19" s="100">
        <v>245</v>
      </c>
      <c r="E19" s="100">
        <v>294</v>
      </c>
    </row>
    <row r="20" spans="2:5">
      <c r="B20" s="99" t="s">
        <v>190</v>
      </c>
      <c r="C20" s="100" t="s">
        <v>59</v>
      </c>
      <c r="D20" s="100">
        <v>306</v>
      </c>
      <c r="E20" s="100">
        <v>367.2</v>
      </c>
    </row>
    <row r="21" spans="2:5">
      <c r="B21" s="99" t="s">
        <v>191</v>
      </c>
      <c r="C21" s="100" t="s">
        <v>59</v>
      </c>
      <c r="D21" s="100">
        <v>442</v>
      </c>
      <c r="E21" s="100">
        <v>530.4</v>
      </c>
    </row>
    <row r="22" spans="2:5">
      <c r="B22" s="99" t="s">
        <v>192</v>
      </c>
      <c r="C22" s="100" t="s">
        <v>59</v>
      </c>
      <c r="D22" s="100">
        <v>405</v>
      </c>
      <c r="E22" s="100">
        <v>486</v>
      </c>
    </row>
    <row r="23" spans="2:5">
      <c r="B23" s="99" t="s">
        <v>193</v>
      </c>
      <c r="C23" s="100" t="s">
        <v>59</v>
      </c>
      <c r="D23" s="100">
        <v>356</v>
      </c>
      <c r="E23" s="100">
        <v>427.2</v>
      </c>
    </row>
    <row r="24" spans="2:5">
      <c r="B24" s="99" t="s">
        <v>194</v>
      </c>
      <c r="C24" s="100" t="s">
        <v>59</v>
      </c>
      <c r="D24" s="100">
        <v>615</v>
      </c>
      <c r="E24" s="100">
        <v>738</v>
      </c>
    </row>
    <row r="25" spans="2:5">
      <c r="B25" s="99" t="s">
        <v>195</v>
      </c>
      <c r="C25" s="100" t="s">
        <v>59</v>
      </c>
      <c r="D25" s="100">
        <v>282</v>
      </c>
      <c r="E25" s="100">
        <v>338.4</v>
      </c>
    </row>
    <row r="26" spans="2:5">
      <c r="B26" s="99" t="s">
        <v>196</v>
      </c>
      <c r="C26" s="100" t="s">
        <v>59</v>
      </c>
      <c r="D26" s="100">
        <v>116</v>
      </c>
      <c r="E26" s="100">
        <v>139.19999999999999</v>
      </c>
    </row>
    <row r="27" spans="2:5">
      <c r="B27" s="99" t="s">
        <v>197</v>
      </c>
      <c r="C27" s="100" t="s">
        <v>59</v>
      </c>
      <c r="D27" s="100">
        <v>284</v>
      </c>
      <c r="E27" s="100">
        <v>340.8</v>
      </c>
    </row>
    <row r="28" spans="2:5">
      <c r="B28" s="99" t="s">
        <v>198</v>
      </c>
      <c r="C28" s="100" t="s">
        <v>59</v>
      </c>
      <c r="D28" s="100">
        <v>700</v>
      </c>
      <c r="E28" s="100">
        <v>840</v>
      </c>
    </row>
    <row r="29" spans="2:5">
      <c r="B29" s="99" t="s">
        <v>199</v>
      </c>
      <c r="C29" s="100" t="s">
        <v>59</v>
      </c>
      <c r="D29" s="100">
        <v>395</v>
      </c>
      <c r="E29" s="100">
        <v>474</v>
      </c>
    </row>
    <row r="30" spans="2:5">
      <c r="B30" s="99" t="s">
        <v>200</v>
      </c>
      <c r="C30" s="100" t="s">
        <v>59</v>
      </c>
      <c r="D30" s="100">
        <v>457</v>
      </c>
      <c r="E30" s="100">
        <v>548.4</v>
      </c>
    </row>
    <row r="31" spans="2:5">
      <c r="B31" s="99" t="s">
        <v>201</v>
      </c>
      <c r="C31" s="100" t="s">
        <v>59</v>
      </c>
      <c r="D31" s="100">
        <v>419</v>
      </c>
      <c r="E31" s="100">
        <v>502.7999999999999</v>
      </c>
    </row>
    <row r="32" spans="2:5">
      <c r="B32" s="99" t="s">
        <v>202</v>
      </c>
      <c r="C32" s="100" t="s">
        <v>59</v>
      </c>
      <c r="D32" s="100">
        <v>634</v>
      </c>
      <c r="E32" s="100">
        <v>760.8</v>
      </c>
    </row>
    <row r="33" spans="1:5">
      <c r="A33" s="99" t="s">
        <v>128</v>
      </c>
      <c r="B33" s="99" t="s">
        <v>203</v>
      </c>
      <c r="C33" s="100" t="s">
        <v>59</v>
      </c>
      <c r="D33" s="100">
        <v>717</v>
      </c>
      <c r="E33" s="100">
        <v>860.4</v>
      </c>
    </row>
    <row r="34" spans="1:5">
      <c r="B34" s="99" t="s">
        <v>204</v>
      </c>
      <c r="C34" s="100" t="s">
        <v>59</v>
      </c>
      <c r="D34" s="100">
        <v>1035</v>
      </c>
      <c r="E34" s="100">
        <v>1242</v>
      </c>
    </row>
    <row r="35" spans="1:5">
      <c r="B35" s="99" t="s">
        <v>205</v>
      </c>
      <c r="C35" s="100" t="s">
        <v>59</v>
      </c>
      <c r="D35" s="100">
        <v>1186</v>
      </c>
      <c r="E35" s="100">
        <v>1423.2</v>
      </c>
    </row>
    <row r="36" spans="1:5">
      <c r="B36" s="99" t="s">
        <v>206</v>
      </c>
      <c r="C36" s="100" t="s">
        <v>59</v>
      </c>
      <c r="D36" s="100">
        <v>604</v>
      </c>
      <c r="E36" s="100">
        <v>724.8</v>
      </c>
    </row>
    <row r="37" spans="1:5">
      <c r="B37" s="99" t="s">
        <v>207</v>
      </c>
      <c r="C37" s="100" t="s">
        <v>59</v>
      </c>
      <c r="D37" s="100">
        <v>550</v>
      </c>
      <c r="E37" s="100">
        <v>660</v>
      </c>
    </row>
    <row r="38" spans="1:5">
      <c r="B38" s="99" t="s">
        <v>208</v>
      </c>
      <c r="C38" s="100" t="s">
        <v>59</v>
      </c>
      <c r="D38" s="100">
        <v>705</v>
      </c>
      <c r="E38" s="100">
        <v>846</v>
      </c>
    </row>
    <row r="39" spans="1:5">
      <c r="B39" s="99" t="s">
        <v>209</v>
      </c>
      <c r="C39" s="100" t="s">
        <v>59</v>
      </c>
      <c r="D39" s="100">
        <v>852</v>
      </c>
      <c r="E39" s="100">
        <v>1022.4</v>
      </c>
    </row>
    <row r="40" spans="1:5">
      <c r="B40" s="99" t="s">
        <v>210</v>
      </c>
      <c r="C40" s="100" t="s">
        <v>59</v>
      </c>
      <c r="D40" s="100">
        <v>852</v>
      </c>
      <c r="E40" s="100">
        <v>1022.4</v>
      </c>
    </row>
    <row r="41" spans="1:5">
      <c r="B41" s="99" t="s">
        <v>211</v>
      </c>
      <c r="C41" s="100" t="s">
        <v>59</v>
      </c>
      <c r="D41" s="100">
        <v>1041</v>
      </c>
      <c r="E41" s="100">
        <v>1249.2</v>
      </c>
    </row>
    <row r="42" spans="1:5">
      <c r="B42" s="99" t="s">
        <v>212</v>
      </c>
      <c r="C42" s="100" t="s">
        <v>59</v>
      </c>
      <c r="D42" s="100">
        <v>1010</v>
      </c>
      <c r="E42" s="100">
        <v>1212</v>
      </c>
    </row>
    <row r="43" spans="1:5">
      <c r="B43" s="99" t="s">
        <v>213</v>
      </c>
      <c r="C43" s="100" t="s">
        <v>59</v>
      </c>
      <c r="D43" s="100">
        <v>1273</v>
      </c>
      <c r="E43" s="100">
        <v>1527.6</v>
      </c>
    </row>
    <row r="44" spans="1:5">
      <c r="B44" s="99" t="s">
        <v>214</v>
      </c>
      <c r="C44" s="100" t="s">
        <v>59</v>
      </c>
      <c r="D44" s="100">
        <v>723</v>
      </c>
      <c r="E44" s="100">
        <v>867.6</v>
      </c>
    </row>
    <row r="45" spans="1:5">
      <c r="A45" s="99" t="s">
        <v>129</v>
      </c>
      <c r="B45" s="99" t="s">
        <v>215</v>
      </c>
      <c r="C45" s="100" t="s">
        <v>22</v>
      </c>
      <c r="D45" s="100">
        <v>821</v>
      </c>
      <c r="E45" s="100">
        <v>985.19999999999993</v>
      </c>
    </row>
    <row r="46" spans="1:5">
      <c r="B46" s="99" t="s">
        <v>216</v>
      </c>
      <c r="C46" s="100" t="s">
        <v>59</v>
      </c>
      <c r="D46" s="100">
        <v>235</v>
      </c>
      <c r="E46" s="100">
        <v>282</v>
      </c>
    </row>
    <row r="47" spans="1:5">
      <c r="B47" s="99" t="s">
        <v>217</v>
      </c>
      <c r="C47" s="100" t="s">
        <v>59</v>
      </c>
      <c r="D47" s="100">
        <v>712</v>
      </c>
      <c r="E47" s="100">
        <v>854.4</v>
      </c>
    </row>
    <row r="48" spans="1:5">
      <c r="B48" s="99" t="s">
        <v>218</v>
      </c>
      <c r="C48" s="100" t="s">
        <v>59</v>
      </c>
      <c r="D48" s="100">
        <v>450</v>
      </c>
      <c r="E48" s="100">
        <v>540</v>
      </c>
    </row>
    <row r="49" spans="2:5">
      <c r="B49" s="99" t="s">
        <v>219</v>
      </c>
      <c r="C49" s="100" t="s">
        <v>59</v>
      </c>
      <c r="D49" s="100">
        <v>339</v>
      </c>
      <c r="E49" s="100">
        <v>406.8</v>
      </c>
    </row>
    <row r="50" spans="2:5">
      <c r="B50" s="99" t="s">
        <v>220</v>
      </c>
      <c r="C50" s="100" t="s">
        <v>59</v>
      </c>
      <c r="D50" s="100">
        <v>279</v>
      </c>
      <c r="E50" s="100">
        <v>334.8</v>
      </c>
    </row>
    <row r="51" spans="2:5">
      <c r="B51" s="99" t="s">
        <v>221</v>
      </c>
      <c r="C51" s="100" t="s">
        <v>59</v>
      </c>
      <c r="D51" s="100">
        <v>553</v>
      </c>
      <c r="E51" s="100">
        <v>663.6</v>
      </c>
    </row>
    <row r="52" spans="2:5">
      <c r="B52" s="99" t="s">
        <v>222</v>
      </c>
      <c r="C52" s="100" t="s">
        <v>22</v>
      </c>
      <c r="D52" s="100">
        <v>959</v>
      </c>
      <c r="E52" s="100">
        <v>1150.8</v>
      </c>
    </row>
    <row r="53" spans="2:5">
      <c r="B53" s="99" t="s">
        <v>223</v>
      </c>
      <c r="C53" s="100" t="s">
        <v>59</v>
      </c>
      <c r="D53" s="100">
        <v>1176</v>
      </c>
      <c r="E53" s="100">
        <v>1411.2</v>
      </c>
    </row>
    <row r="54" spans="2:5">
      <c r="B54" s="99" t="s">
        <v>224</v>
      </c>
      <c r="C54" s="100" t="s">
        <v>22</v>
      </c>
      <c r="D54" s="100">
        <v>981</v>
      </c>
      <c r="E54" s="100">
        <v>1177.2</v>
      </c>
    </row>
    <row r="55" spans="2:5">
      <c r="B55" s="99" t="s">
        <v>225</v>
      </c>
      <c r="C55" s="100" t="s">
        <v>59</v>
      </c>
      <c r="D55" s="100">
        <v>253</v>
      </c>
      <c r="E55" s="100">
        <v>303.59999999999997</v>
      </c>
    </row>
    <row r="56" spans="2:5">
      <c r="B56" s="99" t="s">
        <v>226</v>
      </c>
      <c r="C56" s="100" t="s">
        <v>59</v>
      </c>
      <c r="D56" s="100">
        <v>543</v>
      </c>
      <c r="E56" s="100">
        <v>651.6</v>
      </c>
    </row>
    <row r="57" spans="2:5">
      <c r="B57" s="99" t="s">
        <v>227</v>
      </c>
      <c r="C57" s="100" t="s">
        <v>59</v>
      </c>
      <c r="D57" s="100">
        <v>793</v>
      </c>
      <c r="E57" s="100">
        <v>951.59999999999991</v>
      </c>
    </row>
    <row r="58" spans="2:5">
      <c r="B58" s="99" t="s">
        <v>228</v>
      </c>
      <c r="C58" s="100" t="s">
        <v>59</v>
      </c>
      <c r="D58" s="100">
        <v>1421</v>
      </c>
      <c r="E58" s="100">
        <v>1705.2</v>
      </c>
    </row>
    <row r="59" spans="2:5">
      <c r="B59" s="99" t="s">
        <v>229</v>
      </c>
      <c r="C59" s="100" t="s">
        <v>59</v>
      </c>
      <c r="D59" s="100">
        <v>663</v>
      </c>
      <c r="E59" s="100">
        <v>795.6</v>
      </c>
    </row>
    <row r="60" spans="2:5">
      <c r="B60" s="99" t="s">
        <v>230</v>
      </c>
      <c r="C60" s="100" t="s">
        <v>59</v>
      </c>
      <c r="D60" s="100">
        <v>841</v>
      </c>
      <c r="E60" s="100">
        <v>1009.1999999999998</v>
      </c>
    </row>
    <row r="61" spans="2:5">
      <c r="B61" s="99" t="s">
        <v>231</v>
      </c>
      <c r="C61" s="100" t="s">
        <v>59</v>
      </c>
      <c r="D61" s="100">
        <v>855</v>
      </c>
      <c r="E61" s="100">
        <v>1026</v>
      </c>
    </row>
    <row r="62" spans="2:5">
      <c r="B62" s="99" t="s">
        <v>232</v>
      </c>
      <c r="C62" s="100" t="s">
        <v>59</v>
      </c>
      <c r="D62" s="100">
        <v>992</v>
      </c>
      <c r="E62" s="100">
        <v>1190.3999999999999</v>
      </c>
    </row>
    <row r="63" spans="2:5">
      <c r="B63" s="99" t="s">
        <v>233</v>
      </c>
      <c r="C63" s="100" t="s">
        <v>59</v>
      </c>
      <c r="D63" s="100">
        <v>936</v>
      </c>
      <c r="E63" s="100">
        <v>1123.2</v>
      </c>
    </row>
    <row r="64" spans="2:5">
      <c r="B64" s="99" t="s">
        <v>234</v>
      </c>
      <c r="C64" s="100" t="s">
        <v>59</v>
      </c>
      <c r="D64" s="100">
        <v>861</v>
      </c>
      <c r="E64" s="100">
        <v>1033.2</v>
      </c>
    </row>
    <row r="65" spans="1:5">
      <c r="B65" s="99" t="s">
        <v>235</v>
      </c>
      <c r="C65" s="100" t="s">
        <v>59</v>
      </c>
      <c r="D65" s="100">
        <v>632</v>
      </c>
      <c r="E65" s="100">
        <v>758.4</v>
      </c>
    </row>
    <row r="66" spans="1:5">
      <c r="B66" s="99" t="s">
        <v>236</v>
      </c>
      <c r="C66" s="100" t="s">
        <v>59</v>
      </c>
      <c r="D66" s="100">
        <v>446</v>
      </c>
      <c r="E66" s="100">
        <v>535.19999999999993</v>
      </c>
    </row>
    <row r="67" spans="1:5">
      <c r="A67" s="99" t="s">
        <v>130</v>
      </c>
      <c r="B67" s="99" t="s">
        <v>237</v>
      </c>
      <c r="C67" s="100" t="s">
        <v>22</v>
      </c>
      <c r="D67" s="100">
        <v>470</v>
      </c>
      <c r="E67" s="100">
        <v>564</v>
      </c>
    </row>
    <row r="68" spans="1:5">
      <c r="B68" s="99" t="s">
        <v>238</v>
      </c>
      <c r="C68" s="100" t="s">
        <v>22</v>
      </c>
      <c r="D68" s="100">
        <v>62</v>
      </c>
      <c r="E68" s="100">
        <v>74.399999999999991</v>
      </c>
    </row>
    <row r="69" spans="1:5">
      <c r="B69" s="99" t="s">
        <v>239</v>
      </c>
      <c r="C69" s="100" t="s">
        <v>22</v>
      </c>
      <c r="D69" s="100">
        <v>466</v>
      </c>
      <c r="E69" s="100">
        <v>559.19999999999993</v>
      </c>
    </row>
    <row r="70" spans="1:5">
      <c r="B70" s="99" t="s">
        <v>240</v>
      </c>
      <c r="C70" s="100" t="s">
        <v>22</v>
      </c>
      <c r="D70" s="100">
        <v>336</v>
      </c>
      <c r="E70" s="100">
        <v>403.2</v>
      </c>
    </row>
    <row r="71" spans="1:5">
      <c r="B71" s="99" t="s">
        <v>241</v>
      </c>
      <c r="C71" s="100" t="s">
        <v>22</v>
      </c>
      <c r="D71" s="100">
        <v>536</v>
      </c>
      <c r="E71" s="100">
        <v>643.19999999999993</v>
      </c>
    </row>
    <row r="72" spans="1:5">
      <c r="B72" s="99" t="s">
        <v>242</v>
      </c>
      <c r="C72" s="100" t="s">
        <v>22</v>
      </c>
      <c r="D72" s="100">
        <v>649</v>
      </c>
      <c r="E72" s="100">
        <v>778.8</v>
      </c>
    </row>
    <row r="73" spans="1:5">
      <c r="B73" s="99" t="s">
        <v>243</v>
      </c>
      <c r="C73" s="100" t="s">
        <v>22</v>
      </c>
      <c r="D73" s="100">
        <v>232</v>
      </c>
      <c r="E73" s="100">
        <v>278.39999999999998</v>
      </c>
    </row>
    <row r="74" spans="1:5">
      <c r="B74" s="99" t="s">
        <v>244</v>
      </c>
      <c r="C74" s="100" t="s">
        <v>22</v>
      </c>
      <c r="D74" s="100">
        <v>460</v>
      </c>
      <c r="E74" s="100">
        <v>552</v>
      </c>
    </row>
    <row r="75" spans="1:5">
      <c r="B75" s="99" t="s">
        <v>245</v>
      </c>
      <c r="C75" s="100" t="s">
        <v>22</v>
      </c>
      <c r="D75" s="100">
        <v>631</v>
      </c>
      <c r="E75" s="100">
        <v>757.19999999999993</v>
      </c>
    </row>
    <row r="76" spans="1:5">
      <c r="B76" s="99" t="s">
        <v>246</v>
      </c>
      <c r="C76" s="100" t="s">
        <v>22</v>
      </c>
      <c r="D76" s="100">
        <v>671</v>
      </c>
      <c r="E76" s="100">
        <v>805.19999999999993</v>
      </c>
    </row>
    <row r="77" spans="1:5">
      <c r="B77" s="99" t="s">
        <v>247</v>
      </c>
      <c r="C77" s="100" t="s">
        <v>22</v>
      </c>
      <c r="D77" s="100">
        <v>628</v>
      </c>
      <c r="E77" s="100">
        <v>753.6</v>
      </c>
    </row>
    <row r="78" spans="1:5">
      <c r="B78" s="99" t="s">
        <v>248</v>
      </c>
      <c r="C78" s="100" t="s">
        <v>22</v>
      </c>
      <c r="D78" s="100">
        <v>424</v>
      </c>
      <c r="E78" s="100">
        <v>508.7999999999999</v>
      </c>
    </row>
    <row r="79" spans="1:5">
      <c r="B79" s="99" t="s">
        <v>249</v>
      </c>
      <c r="C79" s="100" t="s">
        <v>22</v>
      </c>
      <c r="D79" s="100">
        <v>717</v>
      </c>
      <c r="E79" s="100">
        <v>860.4</v>
      </c>
    </row>
    <row r="80" spans="1:5">
      <c r="B80" s="99" t="s">
        <v>250</v>
      </c>
      <c r="C80" s="100" t="s">
        <v>22</v>
      </c>
      <c r="D80" s="100">
        <v>651</v>
      </c>
      <c r="E80" s="100">
        <v>781.19999999999993</v>
      </c>
    </row>
    <row r="81" spans="1:5">
      <c r="B81" s="99" t="s">
        <v>251</v>
      </c>
      <c r="C81" s="100" t="s">
        <v>22</v>
      </c>
      <c r="D81" s="100">
        <v>125</v>
      </c>
      <c r="E81" s="100">
        <v>150</v>
      </c>
    </row>
    <row r="82" spans="1:5">
      <c r="B82" s="99" t="s">
        <v>252</v>
      </c>
      <c r="C82" s="100" t="s">
        <v>22</v>
      </c>
      <c r="D82" s="100">
        <v>450</v>
      </c>
      <c r="E82" s="100">
        <v>540</v>
      </c>
    </row>
    <row r="83" spans="1:5">
      <c r="A83" s="99" t="s">
        <v>131</v>
      </c>
      <c r="B83" s="99" t="s">
        <v>253</v>
      </c>
      <c r="C83" s="100" t="s">
        <v>22</v>
      </c>
      <c r="D83" s="100">
        <v>1629</v>
      </c>
      <c r="E83" s="100">
        <v>1954.8</v>
      </c>
    </row>
    <row r="84" spans="1:5">
      <c r="B84" s="99" t="s">
        <v>254</v>
      </c>
      <c r="C84" s="100" t="s">
        <v>22</v>
      </c>
      <c r="D84" s="100">
        <v>1577</v>
      </c>
      <c r="E84" s="100">
        <v>1892.3999999999999</v>
      </c>
    </row>
    <row r="85" spans="1:5">
      <c r="B85" s="99" t="s">
        <v>255</v>
      </c>
      <c r="C85" s="100" t="s">
        <v>22</v>
      </c>
      <c r="D85" s="100">
        <v>1998</v>
      </c>
      <c r="E85" s="100">
        <v>2397.6</v>
      </c>
    </row>
    <row r="86" spans="1:5">
      <c r="B86" s="99" t="s">
        <v>256</v>
      </c>
      <c r="C86" s="100" t="s">
        <v>22</v>
      </c>
      <c r="D86" s="100">
        <v>1831</v>
      </c>
      <c r="E86" s="100">
        <v>2197.1999999999998</v>
      </c>
    </row>
    <row r="87" spans="1:5">
      <c r="B87" s="99" t="s">
        <v>257</v>
      </c>
      <c r="C87" s="100" t="s">
        <v>22</v>
      </c>
      <c r="D87" s="100">
        <v>1914</v>
      </c>
      <c r="E87" s="100">
        <v>2296.7999999999997</v>
      </c>
    </row>
    <row r="88" spans="1:5">
      <c r="B88" s="99" t="s">
        <v>258</v>
      </c>
      <c r="C88" s="100" t="s">
        <v>22</v>
      </c>
      <c r="D88" s="100">
        <v>1184</v>
      </c>
      <c r="E88" s="100">
        <v>1420.8</v>
      </c>
    </row>
    <row r="89" spans="1:5">
      <c r="B89" s="99" t="s">
        <v>259</v>
      </c>
      <c r="C89" s="100" t="s">
        <v>22</v>
      </c>
      <c r="D89" s="100">
        <v>1477</v>
      </c>
      <c r="E89" s="100">
        <v>1772.3999999999999</v>
      </c>
    </row>
    <row r="90" spans="1:5">
      <c r="B90" s="99" t="s">
        <v>260</v>
      </c>
      <c r="C90" s="100" t="s">
        <v>22</v>
      </c>
      <c r="D90" s="100">
        <v>1996</v>
      </c>
      <c r="E90" s="100">
        <v>2395.1999999999998</v>
      </c>
    </row>
    <row r="91" spans="1:5">
      <c r="A91" s="99" t="s">
        <v>132</v>
      </c>
      <c r="B91" s="99" t="s">
        <v>261</v>
      </c>
      <c r="C91" s="100" t="s">
        <v>22</v>
      </c>
      <c r="D91" s="100">
        <v>1444</v>
      </c>
      <c r="E91" s="100">
        <v>1732.8</v>
      </c>
    </row>
    <row r="92" spans="1:5">
      <c r="B92" s="99" t="s">
        <v>262</v>
      </c>
      <c r="C92" s="100" t="s">
        <v>22</v>
      </c>
      <c r="D92" s="100">
        <v>686</v>
      </c>
      <c r="E92" s="100">
        <v>823.19999999999993</v>
      </c>
    </row>
    <row r="93" spans="1:5">
      <c r="B93" s="99" t="s">
        <v>263</v>
      </c>
      <c r="C93" s="100" t="s">
        <v>22</v>
      </c>
      <c r="D93" s="100">
        <v>1524</v>
      </c>
      <c r="E93" s="100">
        <v>1828.8</v>
      </c>
    </row>
    <row r="94" spans="1:5">
      <c r="B94" s="99" t="s">
        <v>264</v>
      </c>
      <c r="C94" s="100" t="s">
        <v>22</v>
      </c>
      <c r="D94" s="100">
        <v>1053</v>
      </c>
      <c r="E94" s="100">
        <v>1263.5999999999999</v>
      </c>
    </row>
    <row r="95" spans="1:5">
      <c r="B95" s="99" t="s">
        <v>265</v>
      </c>
      <c r="C95" s="100" t="s">
        <v>22</v>
      </c>
      <c r="D95" s="100">
        <v>4568</v>
      </c>
      <c r="E95" s="100">
        <v>5481.5999999999995</v>
      </c>
    </row>
    <row r="96" spans="1:5">
      <c r="B96" s="99" t="s">
        <v>266</v>
      </c>
      <c r="C96" s="100" t="s">
        <v>22</v>
      </c>
      <c r="D96" s="100">
        <v>1352</v>
      </c>
      <c r="E96" s="100">
        <v>1622.3999999999999</v>
      </c>
    </row>
    <row r="97" spans="2:5">
      <c r="B97" s="99" t="s">
        <v>267</v>
      </c>
      <c r="C97" s="100" t="s">
        <v>22</v>
      </c>
      <c r="D97" s="100">
        <v>992</v>
      </c>
      <c r="E97" s="100">
        <v>1190.3999999999999</v>
      </c>
    </row>
    <row r="98" spans="2:5">
      <c r="B98" s="99" t="s">
        <v>268</v>
      </c>
      <c r="C98" s="100" t="s">
        <v>22</v>
      </c>
      <c r="D98" s="100">
        <v>1616</v>
      </c>
      <c r="E98" s="100">
        <v>1939.1999999999998</v>
      </c>
    </row>
    <row r="99" spans="2:5">
      <c r="B99" s="99" t="s">
        <v>269</v>
      </c>
      <c r="C99" s="100" t="s">
        <v>22</v>
      </c>
      <c r="D99" s="100">
        <v>1690</v>
      </c>
      <c r="E99" s="100">
        <v>2028</v>
      </c>
    </row>
    <row r="100" spans="2:5">
      <c r="B100" s="99" t="s">
        <v>270</v>
      </c>
      <c r="C100" s="100" t="s">
        <v>22</v>
      </c>
      <c r="D100" s="100">
        <v>1727</v>
      </c>
      <c r="E100" s="100">
        <v>2072.4</v>
      </c>
    </row>
    <row r="101" spans="2:5">
      <c r="B101" s="99" t="s">
        <v>271</v>
      </c>
      <c r="C101" s="100" t="s">
        <v>22</v>
      </c>
      <c r="D101" s="100">
        <v>1665</v>
      </c>
      <c r="E101" s="100">
        <v>1998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H107"/>
  <sheetViews>
    <sheetView showGridLines="0" workbookViewId="0"/>
  </sheetViews>
  <sheetFormatPr baseColWidth="10" defaultColWidth="8.83203125" defaultRowHeight="12" x14ac:dyDescent="0"/>
  <cols>
    <col min="1" max="1" width="4.6640625" style="9" customWidth="1"/>
    <col min="2" max="2" width="8" style="9" bestFit="1" customWidth="1"/>
    <col min="3" max="3" width="15.6640625" style="9" bestFit="1" customWidth="1"/>
    <col min="4" max="4" width="8.6640625" style="9" customWidth="1"/>
    <col min="5" max="5" width="4.5" style="9" customWidth="1"/>
    <col min="6" max="6" width="3.33203125" style="9" bestFit="1" customWidth="1"/>
    <col min="7" max="7" width="8.6640625" style="9" customWidth="1"/>
    <col min="8" max="8" width="9.5" style="9" customWidth="1"/>
    <col min="9" max="16384" width="8.83203125" style="9"/>
  </cols>
  <sheetData>
    <row r="2" spans="2:8">
      <c r="B2" s="8" t="s">
        <v>2</v>
      </c>
    </row>
    <row r="3" spans="2:8">
      <c r="B3" s="10" t="s">
        <v>155</v>
      </c>
    </row>
    <row r="4" spans="2:8">
      <c r="B4" s="11"/>
      <c r="C4" s="12"/>
      <c r="D4" s="12"/>
      <c r="E4" s="12"/>
      <c r="F4" s="12"/>
      <c r="G4" s="12"/>
      <c r="H4" s="12"/>
    </row>
    <row r="5" spans="2:8">
      <c r="B5" s="13" t="s">
        <v>3</v>
      </c>
      <c r="C5" s="13" t="s">
        <v>4</v>
      </c>
      <c r="D5" s="13" t="s">
        <v>151</v>
      </c>
      <c r="E5" s="13"/>
      <c r="F5" s="13"/>
      <c r="G5" s="13" t="s">
        <v>152</v>
      </c>
      <c r="H5" s="13"/>
    </row>
    <row r="6" spans="2:8">
      <c r="B6" s="14" t="s">
        <v>5</v>
      </c>
      <c r="C6" s="84"/>
      <c r="D6" s="15">
        <v>345</v>
      </c>
      <c r="E6" s="15" t="s">
        <v>166</v>
      </c>
      <c r="F6" s="15" t="s">
        <v>6</v>
      </c>
      <c r="G6" s="15">
        <f t="shared" ref="G6:G15" si="0">$D6+$C6</f>
        <v>345</v>
      </c>
      <c r="H6" s="16" t="str">
        <f t="shared" ref="H6:H15" si="1">IF(AND($D6=0, $G6&gt;0),"new", IF(AND($D6&gt;0, $G6=0),"sold",""))</f>
        <v/>
      </c>
    </row>
    <row r="7" spans="2:8">
      <c r="B7" s="14" t="s">
        <v>7</v>
      </c>
      <c r="C7" s="84"/>
      <c r="D7" s="15">
        <v>0</v>
      </c>
      <c r="E7" s="15" t="s">
        <v>166</v>
      </c>
      <c r="F7" s="15" t="s">
        <v>6</v>
      </c>
      <c r="G7" s="15">
        <f t="shared" si="0"/>
        <v>0</v>
      </c>
      <c r="H7" s="17" t="str">
        <f t="shared" si="1"/>
        <v/>
      </c>
    </row>
    <row r="8" spans="2:8">
      <c r="B8" s="14" t="s">
        <v>8</v>
      </c>
      <c r="C8" s="84"/>
      <c r="D8" s="15">
        <v>0</v>
      </c>
      <c r="E8" s="15" t="s">
        <v>166</v>
      </c>
      <c r="F8" s="15" t="s">
        <v>6</v>
      </c>
      <c r="G8" s="15">
        <f t="shared" si="0"/>
        <v>0</v>
      </c>
      <c r="H8" s="17" t="str">
        <f t="shared" si="1"/>
        <v/>
      </c>
    </row>
    <row r="9" spans="2:8">
      <c r="B9" s="14" t="s">
        <v>9</v>
      </c>
      <c r="C9" s="84"/>
      <c r="D9" s="15">
        <v>0</v>
      </c>
      <c r="E9" s="15" t="s">
        <v>166</v>
      </c>
      <c r="F9" s="15" t="s">
        <v>6</v>
      </c>
      <c r="G9" s="15">
        <f t="shared" si="0"/>
        <v>0</v>
      </c>
      <c r="H9" s="17" t="str">
        <f t="shared" si="1"/>
        <v/>
      </c>
    </row>
    <row r="10" spans="2:8">
      <c r="B10" s="14" t="s">
        <v>10</v>
      </c>
      <c r="C10" s="84"/>
      <c r="D10" s="15">
        <v>500</v>
      </c>
      <c r="E10" s="15" t="s">
        <v>166</v>
      </c>
      <c r="F10" s="15" t="s">
        <v>6</v>
      </c>
      <c r="G10" s="15">
        <f t="shared" si="0"/>
        <v>500</v>
      </c>
      <c r="H10" s="17" t="str">
        <f t="shared" si="1"/>
        <v/>
      </c>
    </row>
    <row r="11" spans="2:8">
      <c r="B11" s="14" t="s">
        <v>11</v>
      </c>
      <c r="C11" s="84"/>
      <c r="D11" s="15">
        <v>0</v>
      </c>
      <c r="E11" s="15" t="s">
        <v>166</v>
      </c>
      <c r="F11" s="15" t="s">
        <v>6</v>
      </c>
      <c r="G11" s="15">
        <f t="shared" si="0"/>
        <v>0</v>
      </c>
      <c r="H11" s="17" t="str">
        <f t="shared" si="1"/>
        <v/>
      </c>
    </row>
    <row r="12" spans="2:8">
      <c r="B12" s="14" t="s">
        <v>12</v>
      </c>
      <c r="C12" s="84"/>
      <c r="D12" s="15">
        <v>3589</v>
      </c>
      <c r="E12" s="15" t="s">
        <v>166</v>
      </c>
      <c r="F12" s="15" t="s">
        <v>6</v>
      </c>
      <c r="G12" s="15">
        <f t="shared" si="0"/>
        <v>3589</v>
      </c>
      <c r="H12" s="17" t="str">
        <f t="shared" si="1"/>
        <v/>
      </c>
    </row>
    <row r="13" spans="2:8">
      <c r="B13" s="14" t="s">
        <v>13</v>
      </c>
      <c r="C13" s="84"/>
      <c r="D13" s="15">
        <v>0</v>
      </c>
      <c r="E13" s="15" t="s">
        <v>166</v>
      </c>
      <c r="F13" s="15" t="s">
        <v>6</v>
      </c>
      <c r="G13" s="15">
        <f t="shared" si="0"/>
        <v>0</v>
      </c>
      <c r="H13" s="17" t="str">
        <f t="shared" si="1"/>
        <v/>
      </c>
    </row>
    <row r="14" spans="2:8">
      <c r="B14" s="14" t="s">
        <v>14</v>
      </c>
      <c r="C14" s="84"/>
      <c r="D14" s="15">
        <v>0</v>
      </c>
      <c r="E14" s="15" t="s">
        <v>166</v>
      </c>
      <c r="F14" s="15" t="s">
        <v>6</v>
      </c>
      <c r="G14" s="15">
        <f t="shared" si="0"/>
        <v>0</v>
      </c>
      <c r="H14" s="17" t="str">
        <f t="shared" si="1"/>
        <v/>
      </c>
    </row>
    <row r="15" spans="2:8">
      <c r="B15" s="18" t="s">
        <v>15</v>
      </c>
      <c r="C15" s="84"/>
      <c r="D15" s="15">
        <v>0</v>
      </c>
      <c r="E15" s="15" t="s">
        <v>166</v>
      </c>
      <c r="F15" s="19" t="s">
        <v>6</v>
      </c>
      <c r="G15" s="15">
        <f t="shared" si="0"/>
        <v>0</v>
      </c>
      <c r="H15" s="20" t="str">
        <f t="shared" si="1"/>
        <v/>
      </c>
    </row>
    <row r="16" spans="2:8">
      <c r="B16" s="21"/>
      <c r="C16" s="21"/>
      <c r="D16" s="21">
        <f>COUNTIF($D$6:$D$15,"&gt;0")</f>
        <v>3</v>
      </c>
      <c r="E16" s="21" t="s">
        <v>16</v>
      </c>
      <c r="F16" s="12"/>
      <c r="G16" s="21">
        <f>COUNTIF(G6:G15,"&gt;0")</f>
        <v>3</v>
      </c>
      <c r="H16" s="82" t="s">
        <v>16</v>
      </c>
    </row>
    <row r="18" spans="2:8">
      <c r="B18" s="10" t="s">
        <v>148</v>
      </c>
    </row>
    <row r="19" spans="2:8">
      <c r="B19" s="11"/>
      <c r="C19" s="12"/>
      <c r="D19" s="12"/>
      <c r="E19" s="12"/>
      <c r="F19" s="12"/>
      <c r="G19" s="12"/>
      <c r="H19" s="12"/>
    </row>
    <row r="20" spans="2:8">
      <c r="B20" s="13" t="s">
        <v>3</v>
      </c>
      <c r="C20" s="13" t="s">
        <v>17</v>
      </c>
      <c r="D20" s="13" t="s">
        <v>151</v>
      </c>
      <c r="E20" s="13"/>
      <c r="F20" s="13"/>
      <c r="G20" s="13" t="s">
        <v>152</v>
      </c>
      <c r="H20" s="13"/>
    </row>
    <row r="21" spans="2:8">
      <c r="B21" s="14" t="s">
        <v>5</v>
      </c>
      <c r="C21" s="85"/>
      <c r="D21" s="15">
        <v>11</v>
      </c>
      <c r="E21" s="15"/>
      <c r="F21" s="15" t="s">
        <v>6</v>
      </c>
      <c r="G21" s="15">
        <f t="shared" ref="G21:G30" si="2">$D21+$C21</f>
        <v>11</v>
      </c>
      <c r="H21" s="17"/>
    </row>
    <row r="22" spans="2:8">
      <c r="B22" s="14" t="s">
        <v>7</v>
      </c>
      <c r="C22" s="85"/>
      <c r="D22" s="15">
        <v>0</v>
      </c>
      <c r="E22" s="15"/>
      <c r="F22" s="15" t="s">
        <v>6</v>
      </c>
      <c r="G22" s="15">
        <f t="shared" si="2"/>
        <v>0</v>
      </c>
      <c r="H22" s="17"/>
    </row>
    <row r="23" spans="2:8">
      <c r="B23" s="14" t="s">
        <v>8</v>
      </c>
      <c r="C23" s="85"/>
      <c r="D23" s="15">
        <v>0</v>
      </c>
      <c r="E23" s="15"/>
      <c r="F23" s="15" t="s">
        <v>6</v>
      </c>
      <c r="G23" s="15">
        <f t="shared" si="2"/>
        <v>0</v>
      </c>
      <c r="H23" s="17"/>
    </row>
    <row r="24" spans="2:8">
      <c r="B24" s="14" t="s">
        <v>9</v>
      </c>
      <c r="C24" s="85"/>
      <c r="D24" s="15">
        <v>0</v>
      </c>
      <c r="E24" s="15"/>
      <c r="F24" s="15" t="s">
        <v>6</v>
      </c>
      <c r="G24" s="15">
        <f t="shared" si="2"/>
        <v>0</v>
      </c>
      <c r="H24" s="17"/>
    </row>
    <row r="25" spans="2:8">
      <c r="B25" s="14" t="s">
        <v>10</v>
      </c>
      <c r="C25" s="85"/>
      <c r="D25" s="15">
        <v>22</v>
      </c>
      <c r="E25" s="15"/>
      <c r="F25" s="15" t="s">
        <v>6</v>
      </c>
      <c r="G25" s="15">
        <f t="shared" si="2"/>
        <v>22</v>
      </c>
      <c r="H25" s="17"/>
    </row>
    <row r="26" spans="2:8">
      <c r="B26" s="14" t="s">
        <v>11</v>
      </c>
      <c r="C26" s="85"/>
      <c r="D26" s="15">
        <v>0</v>
      </c>
      <c r="E26" s="15"/>
      <c r="F26" s="15" t="s">
        <v>6</v>
      </c>
      <c r="G26" s="15">
        <f t="shared" si="2"/>
        <v>0</v>
      </c>
      <c r="H26" s="17"/>
    </row>
    <row r="27" spans="2:8">
      <c r="B27" s="14" t="s">
        <v>12</v>
      </c>
      <c r="C27" s="85"/>
      <c r="D27" s="15">
        <v>53</v>
      </c>
      <c r="E27" s="15"/>
      <c r="F27" s="15" t="s">
        <v>6</v>
      </c>
      <c r="G27" s="15">
        <f t="shared" si="2"/>
        <v>53</v>
      </c>
      <c r="H27" s="17"/>
    </row>
    <row r="28" spans="2:8">
      <c r="B28" s="14" t="s">
        <v>13</v>
      </c>
      <c r="C28" s="85"/>
      <c r="D28" s="15">
        <v>0</v>
      </c>
      <c r="E28" s="15"/>
      <c r="F28" s="15" t="s">
        <v>6</v>
      </c>
      <c r="G28" s="15">
        <f t="shared" si="2"/>
        <v>0</v>
      </c>
      <c r="H28" s="17"/>
    </row>
    <row r="29" spans="2:8">
      <c r="B29" s="14" t="s">
        <v>14</v>
      </c>
      <c r="C29" s="85"/>
      <c r="D29" s="15">
        <v>0</v>
      </c>
      <c r="E29" s="15"/>
      <c r="F29" s="15" t="s">
        <v>6</v>
      </c>
      <c r="G29" s="15">
        <f t="shared" si="2"/>
        <v>0</v>
      </c>
      <c r="H29" s="17"/>
    </row>
    <row r="30" spans="2:8">
      <c r="B30" s="18" t="s">
        <v>15</v>
      </c>
      <c r="C30" s="85"/>
      <c r="D30" s="15">
        <v>0</v>
      </c>
      <c r="E30" s="15"/>
      <c r="F30" s="19" t="s">
        <v>6</v>
      </c>
      <c r="G30" s="15">
        <f t="shared" si="2"/>
        <v>0</v>
      </c>
      <c r="H30" s="20"/>
    </row>
    <row r="31" spans="2:8">
      <c r="B31" s="21"/>
      <c r="C31" s="21"/>
      <c r="D31" s="21">
        <f>SUM($D$21:$D$30)</f>
        <v>86</v>
      </c>
      <c r="E31" s="21" t="s">
        <v>18</v>
      </c>
      <c r="F31" s="21"/>
      <c r="G31" s="21"/>
      <c r="H31" s="22"/>
    </row>
    <row r="33" spans="2:8">
      <c r="B33" s="10" t="s">
        <v>156</v>
      </c>
    </row>
    <row r="34" spans="2:8">
      <c r="B34" s="11"/>
      <c r="C34" s="12"/>
      <c r="D34" s="12"/>
      <c r="E34" s="12"/>
      <c r="F34" s="12"/>
      <c r="G34" s="12"/>
      <c r="H34" s="12"/>
    </row>
    <row r="35" spans="2:8">
      <c r="B35" s="13" t="s">
        <v>3</v>
      </c>
      <c r="C35" s="13" t="s">
        <v>4</v>
      </c>
      <c r="D35" s="23" t="s">
        <v>151</v>
      </c>
      <c r="E35" s="23"/>
      <c r="F35" s="23"/>
      <c r="G35" s="24" t="s">
        <v>152</v>
      </c>
      <c r="H35" s="13"/>
    </row>
    <row r="36" spans="2:8">
      <c r="B36" s="25" t="s">
        <v>19</v>
      </c>
      <c r="C36" s="84"/>
      <c r="D36" s="25">
        <v>0</v>
      </c>
      <c r="E36" s="26" t="s">
        <v>166</v>
      </c>
      <c r="F36" s="26" t="s">
        <v>6</v>
      </c>
      <c r="G36" s="15">
        <f t="shared" ref="G36:G67" si="3">$D36+$C36</f>
        <v>0</v>
      </c>
      <c r="H36" s="17" t="str">
        <f t="shared" ref="H36:H67" si="4">IF(AND($D36=0, $G36&gt;0),"new", IF(AND($D36&gt;0, $G36=0),"sold",""))</f>
        <v/>
      </c>
    </row>
    <row r="37" spans="2:8">
      <c r="B37" s="14" t="s">
        <v>20</v>
      </c>
      <c r="C37" s="84"/>
      <c r="D37" s="14">
        <v>0</v>
      </c>
      <c r="E37" s="15" t="s">
        <v>166</v>
      </c>
      <c r="F37" s="15" t="s">
        <v>6</v>
      </c>
      <c r="G37" s="15">
        <f t="shared" si="3"/>
        <v>0</v>
      </c>
      <c r="H37" s="17" t="str">
        <f t="shared" si="4"/>
        <v/>
      </c>
    </row>
    <row r="38" spans="2:8">
      <c r="B38" s="14" t="s">
        <v>21</v>
      </c>
      <c r="C38" s="84"/>
      <c r="D38" s="14">
        <v>0</v>
      </c>
      <c r="E38" s="15" t="s">
        <v>166</v>
      </c>
      <c r="F38" s="15" t="s">
        <v>6</v>
      </c>
      <c r="G38" s="15">
        <f t="shared" si="3"/>
        <v>0</v>
      </c>
      <c r="H38" s="17" t="str">
        <f t="shared" si="4"/>
        <v/>
      </c>
    </row>
    <row r="39" spans="2:8">
      <c r="B39" s="14" t="s">
        <v>22</v>
      </c>
      <c r="C39" s="84">
        <v>4000</v>
      </c>
      <c r="D39" s="14">
        <v>46000</v>
      </c>
      <c r="E39" s="15" t="s">
        <v>166</v>
      </c>
      <c r="F39" s="15" t="s">
        <v>6</v>
      </c>
      <c r="G39" s="15">
        <f t="shared" si="3"/>
        <v>50000</v>
      </c>
      <c r="H39" s="17" t="str">
        <f t="shared" si="4"/>
        <v/>
      </c>
    </row>
    <row r="40" spans="2:8">
      <c r="B40" s="14" t="s">
        <v>23</v>
      </c>
      <c r="C40" s="84"/>
      <c r="D40" s="14">
        <v>0</v>
      </c>
      <c r="E40" s="15" t="s">
        <v>166</v>
      </c>
      <c r="F40" s="15" t="s">
        <v>6</v>
      </c>
      <c r="G40" s="15">
        <f t="shared" si="3"/>
        <v>0</v>
      </c>
      <c r="H40" s="17" t="str">
        <f t="shared" si="4"/>
        <v/>
      </c>
    </row>
    <row r="41" spans="2:8">
      <c r="B41" s="14" t="s">
        <v>24</v>
      </c>
      <c r="C41" s="84"/>
      <c r="D41" s="14">
        <v>0</v>
      </c>
      <c r="E41" s="15" t="s">
        <v>166</v>
      </c>
      <c r="F41" s="15" t="s">
        <v>6</v>
      </c>
      <c r="G41" s="15">
        <f t="shared" si="3"/>
        <v>0</v>
      </c>
      <c r="H41" s="17" t="str">
        <f t="shared" si="4"/>
        <v/>
      </c>
    </row>
    <row r="42" spans="2:8">
      <c r="B42" s="14" t="s">
        <v>25</v>
      </c>
      <c r="C42" s="84"/>
      <c r="D42" s="14">
        <v>0</v>
      </c>
      <c r="E42" s="15" t="s">
        <v>166</v>
      </c>
      <c r="F42" s="15" t="s">
        <v>6</v>
      </c>
      <c r="G42" s="15">
        <f t="shared" si="3"/>
        <v>0</v>
      </c>
      <c r="H42" s="17" t="str">
        <f t="shared" si="4"/>
        <v/>
      </c>
    </row>
    <row r="43" spans="2:8">
      <c r="B43" s="14" t="s">
        <v>26</v>
      </c>
      <c r="C43" s="84"/>
      <c r="D43" s="14">
        <v>0</v>
      </c>
      <c r="E43" s="15" t="s">
        <v>166</v>
      </c>
      <c r="F43" s="15" t="s">
        <v>6</v>
      </c>
      <c r="G43" s="15">
        <f t="shared" si="3"/>
        <v>0</v>
      </c>
      <c r="H43" s="17" t="str">
        <f t="shared" si="4"/>
        <v/>
      </c>
    </row>
    <row r="44" spans="2:8">
      <c r="B44" s="14" t="s">
        <v>27</v>
      </c>
      <c r="C44" s="84"/>
      <c r="D44" s="14">
        <v>0</v>
      </c>
      <c r="E44" s="15" t="s">
        <v>166</v>
      </c>
      <c r="F44" s="15" t="s">
        <v>6</v>
      </c>
      <c r="G44" s="15">
        <f t="shared" si="3"/>
        <v>0</v>
      </c>
      <c r="H44" s="17" t="str">
        <f t="shared" si="4"/>
        <v/>
      </c>
    </row>
    <row r="45" spans="2:8">
      <c r="B45" s="14" t="s">
        <v>28</v>
      </c>
      <c r="C45" s="84"/>
      <c r="D45" s="14">
        <v>0</v>
      </c>
      <c r="E45" s="15" t="s">
        <v>166</v>
      </c>
      <c r="F45" s="15" t="s">
        <v>6</v>
      </c>
      <c r="G45" s="15">
        <f t="shared" si="3"/>
        <v>0</v>
      </c>
      <c r="H45" s="17" t="str">
        <f t="shared" si="4"/>
        <v/>
      </c>
    </row>
    <row r="46" spans="2:8">
      <c r="B46" s="14" t="s">
        <v>29</v>
      </c>
      <c r="C46" s="84"/>
      <c r="D46" s="14">
        <v>0</v>
      </c>
      <c r="E46" s="15" t="s">
        <v>166</v>
      </c>
      <c r="F46" s="15" t="s">
        <v>6</v>
      </c>
      <c r="G46" s="15">
        <f t="shared" si="3"/>
        <v>0</v>
      </c>
      <c r="H46" s="17" t="str">
        <f t="shared" si="4"/>
        <v/>
      </c>
    </row>
    <row r="47" spans="2:8">
      <c r="B47" s="14" t="s">
        <v>30</v>
      </c>
      <c r="C47" s="84"/>
      <c r="D47" s="14">
        <v>0</v>
      </c>
      <c r="E47" s="15" t="s">
        <v>166</v>
      </c>
      <c r="F47" s="15" t="s">
        <v>6</v>
      </c>
      <c r="G47" s="15">
        <f t="shared" si="3"/>
        <v>0</v>
      </c>
      <c r="H47" s="17" t="str">
        <f t="shared" si="4"/>
        <v/>
      </c>
    </row>
    <row r="48" spans="2:8">
      <c r="B48" s="14" t="s">
        <v>31</v>
      </c>
      <c r="C48" s="84"/>
      <c r="D48" s="14">
        <v>0</v>
      </c>
      <c r="E48" s="15" t="s">
        <v>166</v>
      </c>
      <c r="F48" s="15" t="s">
        <v>6</v>
      </c>
      <c r="G48" s="15">
        <f t="shared" si="3"/>
        <v>0</v>
      </c>
      <c r="H48" s="17" t="str">
        <f t="shared" si="4"/>
        <v/>
      </c>
    </row>
    <row r="49" spans="2:8">
      <c r="B49" s="14" t="s">
        <v>32</v>
      </c>
      <c r="C49" s="84"/>
      <c r="D49" s="14">
        <v>0</v>
      </c>
      <c r="E49" s="15" t="s">
        <v>166</v>
      </c>
      <c r="F49" s="15" t="s">
        <v>6</v>
      </c>
      <c r="G49" s="15">
        <f t="shared" si="3"/>
        <v>0</v>
      </c>
      <c r="H49" s="17" t="str">
        <f t="shared" si="4"/>
        <v/>
      </c>
    </row>
    <row r="50" spans="2:8">
      <c r="B50" s="14" t="s">
        <v>33</v>
      </c>
      <c r="C50" s="84"/>
      <c r="D50" s="14">
        <v>0</v>
      </c>
      <c r="E50" s="15" t="s">
        <v>166</v>
      </c>
      <c r="F50" s="15" t="s">
        <v>6</v>
      </c>
      <c r="G50" s="15">
        <f t="shared" si="3"/>
        <v>0</v>
      </c>
      <c r="H50" s="17" t="str">
        <f t="shared" si="4"/>
        <v/>
      </c>
    </row>
    <row r="51" spans="2:8">
      <c r="B51" s="14" t="s">
        <v>34</v>
      </c>
      <c r="C51" s="84"/>
      <c r="D51" s="14">
        <v>0</v>
      </c>
      <c r="E51" s="15" t="s">
        <v>166</v>
      </c>
      <c r="F51" s="15" t="s">
        <v>6</v>
      </c>
      <c r="G51" s="15">
        <f t="shared" si="3"/>
        <v>0</v>
      </c>
      <c r="H51" s="17" t="str">
        <f t="shared" si="4"/>
        <v/>
      </c>
    </row>
    <row r="52" spans="2:8">
      <c r="B52" s="14" t="s">
        <v>35</v>
      </c>
      <c r="C52" s="84"/>
      <c r="D52" s="14">
        <v>0</v>
      </c>
      <c r="E52" s="15" t="s">
        <v>166</v>
      </c>
      <c r="F52" s="15" t="s">
        <v>6</v>
      </c>
      <c r="G52" s="15">
        <f t="shared" si="3"/>
        <v>0</v>
      </c>
      <c r="H52" s="17" t="str">
        <f t="shared" si="4"/>
        <v/>
      </c>
    </row>
    <row r="53" spans="2:8">
      <c r="B53" s="14" t="s">
        <v>36</v>
      </c>
      <c r="C53" s="84"/>
      <c r="D53" s="14">
        <v>0</v>
      </c>
      <c r="E53" s="15" t="s">
        <v>166</v>
      </c>
      <c r="F53" s="15" t="s">
        <v>6</v>
      </c>
      <c r="G53" s="15">
        <f t="shared" si="3"/>
        <v>0</v>
      </c>
      <c r="H53" s="17" t="str">
        <f t="shared" si="4"/>
        <v/>
      </c>
    </row>
    <row r="54" spans="2:8">
      <c r="B54" s="14" t="s">
        <v>37</v>
      </c>
      <c r="C54" s="84"/>
      <c r="D54" s="14">
        <v>0</v>
      </c>
      <c r="E54" s="15" t="s">
        <v>166</v>
      </c>
      <c r="F54" s="15" t="s">
        <v>6</v>
      </c>
      <c r="G54" s="15">
        <f t="shared" si="3"/>
        <v>0</v>
      </c>
      <c r="H54" s="17" t="str">
        <f t="shared" si="4"/>
        <v/>
      </c>
    </row>
    <row r="55" spans="2:8">
      <c r="B55" s="14" t="s">
        <v>38</v>
      </c>
      <c r="C55" s="84"/>
      <c r="D55" s="14">
        <v>0</v>
      </c>
      <c r="E55" s="15" t="s">
        <v>166</v>
      </c>
      <c r="F55" s="15" t="s">
        <v>6</v>
      </c>
      <c r="G55" s="15">
        <f t="shared" si="3"/>
        <v>0</v>
      </c>
      <c r="H55" s="17" t="str">
        <f t="shared" si="4"/>
        <v/>
      </c>
    </row>
    <row r="56" spans="2:8">
      <c r="B56" s="14" t="s">
        <v>39</v>
      </c>
      <c r="C56" s="84"/>
      <c r="D56" s="14">
        <v>0</v>
      </c>
      <c r="E56" s="15" t="s">
        <v>166</v>
      </c>
      <c r="F56" s="15" t="s">
        <v>6</v>
      </c>
      <c r="G56" s="15">
        <f t="shared" si="3"/>
        <v>0</v>
      </c>
      <c r="H56" s="17" t="str">
        <f t="shared" si="4"/>
        <v/>
      </c>
    </row>
    <row r="57" spans="2:8">
      <c r="B57" s="14" t="s">
        <v>40</v>
      </c>
      <c r="C57" s="84"/>
      <c r="D57" s="14">
        <v>0</v>
      </c>
      <c r="E57" s="15" t="s">
        <v>166</v>
      </c>
      <c r="F57" s="15" t="s">
        <v>6</v>
      </c>
      <c r="G57" s="15">
        <f t="shared" si="3"/>
        <v>0</v>
      </c>
      <c r="H57" s="17" t="str">
        <f t="shared" si="4"/>
        <v/>
      </c>
    </row>
    <row r="58" spans="2:8">
      <c r="B58" s="14" t="s">
        <v>41</v>
      </c>
      <c r="C58" s="84"/>
      <c r="D58" s="14">
        <v>0</v>
      </c>
      <c r="E58" s="15" t="s">
        <v>166</v>
      </c>
      <c r="F58" s="15" t="s">
        <v>6</v>
      </c>
      <c r="G58" s="15">
        <f t="shared" si="3"/>
        <v>0</v>
      </c>
      <c r="H58" s="17" t="str">
        <f t="shared" si="4"/>
        <v/>
      </c>
    </row>
    <row r="59" spans="2:8">
      <c r="B59" s="14" t="s">
        <v>42</v>
      </c>
      <c r="C59" s="84"/>
      <c r="D59" s="14">
        <v>0</v>
      </c>
      <c r="E59" s="15" t="s">
        <v>166</v>
      </c>
      <c r="F59" s="15" t="s">
        <v>6</v>
      </c>
      <c r="G59" s="15">
        <f t="shared" si="3"/>
        <v>0</v>
      </c>
      <c r="H59" s="17" t="str">
        <f t="shared" si="4"/>
        <v/>
      </c>
    </row>
    <row r="60" spans="2:8">
      <c r="B60" s="14" t="s">
        <v>43</v>
      </c>
      <c r="C60" s="84"/>
      <c r="D60" s="15">
        <v>0</v>
      </c>
      <c r="E60" s="15" t="s">
        <v>166</v>
      </c>
      <c r="F60" s="15" t="s">
        <v>6</v>
      </c>
      <c r="G60" s="15">
        <f t="shared" si="3"/>
        <v>0</v>
      </c>
      <c r="H60" s="17" t="str">
        <f t="shared" si="4"/>
        <v/>
      </c>
    </row>
    <row r="61" spans="2:8">
      <c r="B61" s="14" t="s">
        <v>44</v>
      </c>
      <c r="C61" s="85"/>
      <c r="D61" s="15">
        <v>0</v>
      </c>
      <c r="E61" s="15" t="s">
        <v>166</v>
      </c>
      <c r="F61" s="15" t="s">
        <v>6</v>
      </c>
      <c r="G61" s="15">
        <f t="shared" si="3"/>
        <v>0</v>
      </c>
      <c r="H61" s="17" t="str">
        <f t="shared" si="4"/>
        <v/>
      </c>
    </row>
    <row r="62" spans="2:8">
      <c r="B62" s="14" t="s">
        <v>45</v>
      </c>
      <c r="C62" s="85"/>
      <c r="D62" s="15">
        <v>0</v>
      </c>
      <c r="E62" s="15" t="s">
        <v>166</v>
      </c>
      <c r="F62" s="15" t="s">
        <v>6</v>
      </c>
      <c r="G62" s="15">
        <f t="shared" si="3"/>
        <v>0</v>
      </c>
      <c r="H62" s="17" t="str">
        <f t="shared" si="4"/>
        <v/>
      </c>
    </row>
    <row r="63" spans="2:8">
      <c r="B63" s="14" t="s">
        <v>46</v>
      </c>
      <c r="C63" s="85"/>
      <c r="D63" s="15">
        <v>0</v>
      </c>
      <c r="E63" s="15" t="s">
        <v>166</v>
      </c>
      <c r="F63" s="15" t="s">
        <v>6</v>
      </c>
      <c r="G63" s="15">
        <f t="shared" si="3"/>
        <v>0</v>
      </c>
      <c r="H63" s="17" t="str">
        <f t="shared" si="4"/>
        <v/>
      </c>
    </row>
    <row r="64" spans="2:8">
      <c r="B64" s="14" t="s">
        <v>47</v>
      </c>
      <c r="C64" s="85"/>
      <c r="D64" s="15">
        <v>0</v>
      </c>
      <c r="E64" s="15" t="s">
        <v>166</v>
      </c>
      <c r="F64" s="15" t="s">
        <v>6</v>
      </c>
      <c r="G64" s="15">
        <f t="shared" si="3"/>
        <v>0</v>
      </c>
      <c r="H64" s="17" t="str">
        <f t="shared" si="4"/>
        <v/>
      </c>
    </row>
    <row r="65" spans="2:8">
      <c r="B65" s="14" t="s">
        <v>48</v>
      </c>
      <c r="C65" s="85"/>
      <c r="D65" s="15">
        <v>0</v>
      </c>
      <c r="E65" s="15" t="s">
        <v>166</v>
      </c>
      <c r="F65" s="15" t="s">
        <v>6</v>
      </c>
      <c r="G65" s="15">
        <f t="shared" si="3"/>
        <v>0</v>
      </c>
      <c r="H65" s="17" t="str">
        <f t="shared" si="4"/>
        <v/>
      </c>
    </row>
    <row r="66" spans="2:8">
      <c r="B66" s="14" t="s">
        <v>49</v>
      </c>
      <c r="C66" s="85"/>
      <c r="D66" s="15">
        <v>0</v>
      </c>
      <c r="E66" s="15" t="s">
        <v>166</v>
      </c>
      <c r="F66" s="15" t="s">
        <v>6</v>
      </c>
      <c r="G66" s="15">
        <f t="shared" si="3"/>
        <v>0</v>
      </c>
      <c r="H66" s="17" t="str">
        <f t="shared" si="4"/>
        <v/>
      </c>
    </row>
    <row r="67" spans="2:8">
      <c r="B67" s="14" t="s">
        <v>50</v>
      </c>
      <c r="C67" s="85"/>
      <c r="D67" s="15">
        <v>0</v>
      </c>
      <c r="E67" s="15" t="s">
        <v>166</v>
      </c>
      <c r="F67" s="15" t="s">
        <v>6</v>
      </c>
      <c r="G67" s="15">
        <f t="shared" si="3"/>
        <v>0</v>
      </c>
      <c r="H67" s="17" t="str">
        <f t="shared" si="4"/>
        <v/>
      </c>
    </row>
    <row r="68" spans="2:8">
      <c r="B68" s="14" t="s">
        <v>51</v>
      </c>
      <c r="C68" s="85"/>
      <c r="D68" s="15">
        <v>0</v>
      </c>
      <c r="E68" s="15" t="s">
        <v>166</v>
      </c>
      <c r="F68" s="15" t="s">
        <v>6</v>
      </c>
      <c r="G68" s="15">
        <f t="shared" ref="G68:G99" si="5">$D68+$C68</f>
        <v>0</v>
      </c>
      <c r="H68" s="17" t="str">
        <f t="shared" ref="H68:H99" si="6">IF(AND($D68=0, $G68&gt;0),"new", IF(AND($D68&gt;0, $G68=0),"sold",""))</f>
        <v/>
      </c>
    </row>
    <row r="69" spans="2:8">
      <c r="B69" s="14" t="s">
        <v>52</v>
      </c>
      <c r="C69" s="85"/>
      <c r="D69" s="15">
        <v>0</v>
      </c>
      <c r="E69" s="15" t="s">
        <v>166</v>
      </c>
      <c r="F69" s="15" t="s">
        <v>6</v>
      </c>
      <c r="G69" s="15">
        <f t="shared" si="5"/>
        <v>0</v>
      </c>
      <c r="H69" s="17" t="str">
        <f t="shared" si="6"/>
        <v/>
      </c>
    </row>
    <row r="70" spans="2:8">
      <c r="B70" s="14" t="s">
        <v>53</v>
      </c>
      <c r="C70" s="85"/>
      <c r="D70" s="15">
        <v>0</v>
      </c>
      <c r="E70" s="15" t="s">
        <v>166</v>
      </c>
      <c r="F70" s="15" t="s">
        <v>6</v>
      </c>
      <c r="G70" s="15">
        <f t="shared" si="5"/>
        <v>0</v>
      </c>
      <c r="H70" s="17" t="str">
        <f t="shared" si="6"/>
        <v/>
      </c>
    </row>
    <row r="71" spans="2:8">
      <c r="B71" s="14" t="s">
        <v>54</v>
      </c>
      <c r="C71" s="85"/>
      <c r="D71" s="15">
        <v>0</v>
      </c>
      <c r="E71" s="15" t="s">
        <v>166</v>
      </c>
      <c r="F71" s="15" t="s">
        <v>6</v>
      </c>
      <c r="G71" s="15">
        <f t="shared" si="5"/>
        <v>0</v>
      </c>
      <c r="H71" s="17" t="str">
        <f t="shared" si="6"/>
        <v/>
      </c>
    </row>
    <row r="72" spans="2:8">
      <c r="B72" s="14" t="s">
        <v>55</v>
      </c>
      <c r="C72" s="85"/>
      <c r="D72" s="15">
        <v>0</v>
      </c>
      <c r="E72" s="15" t="s">
        <v>166</v>
      </c>
      <c r="F72" s="15" t="s">
        <v>6</v>
      </c>
      <c r="G72" s="15">
        <f t="shared" si="5"/>
        <v>0</v>
      </c>
      <c r="H72" s="17" t="str">
        <f t="shared" si="6"/>
        <v/>
      </c>
    </row>
    <row r="73" spans="2:8">
      <c r="B73" s="14" t="s">
        <v>56</v>
      </c>
      <c r="C73" s="85"/>
      <c r="D73" s="15">
        <v>0</v>
      </c>
      <c r="E73" s="15" t="s">
        <v>166</v>
      </c>
      <c r="F73" s="15" t="s">
        <v>6</v>
      </c>
      <c r="G73" s="15">
        <f t="shared" si="5"/>
        <v>0</v>
      </c>
      <c r="H73" s="17" t="str">
        <f t="shared" si="6"/>
        <v/>
      </c>
    </row>
    <row r="74" spans="2:8">
      <c r="B74" s="14" t="s">
        <v>57</v>
      </c>
      <c r="C74" s="85"/>
      <c r="D74" s="15">
        <v>0</v>
      </c>
      <c r="E74" s="15" t="s">
        <v>166</v>
      </c>
      <c r="F74" s="15" t="s">
        <v>6</v>
      </c>
      <c r="G74" s="15">
        <f t="shared" si="5"/>
        <v>0</v>
      </c>
      <c r="H74" s="17" t="str">
        <f t="shared" si="6"/>
        <v/>
      </c>
    </row>
    <row r="75" spans="2:8">
      <c r="B75" s="14" t="s">
        <v>58</v>
      </c>
      <c r="C75" s="85"/>
      <c r="D75" s="15">
        <v>0</v>
      </c>
      <c r="E75" s="15" t="s">
        <v>166</v>
      </c>
      <c r="F75" s="15" t="s">
        <v>6</v>
      </c>
      <c r="G75" s="15">
        <f t="shared" si="5"/>
        <v>0</v>
      </c>
      <c r="H75" s="17" t="str">
        <f t="shared" si="6"/>
        <v/>
      </c>
    </row>
    <row r="76" spans="2:8">
      <c r="B76" s="14" t="s">
        <v>59</v>
      </c>
      <c r="C76" s="85">
        <v>5000</v>
      </c>
      <c r="D76" s="15">
        <v>46000</v>
      </c>
      <c r="E76" s="15" t="s">
        <v>166</v>
      </c>
      <c r="F76" s="15" t="s">
        <v>6</v>
      </c>
      <c r="G76" s="15">
        <f t="shared" si="5"/>
        <v>51000</v>
      </c>
      <c r="H76" s="17" t="str">
        <f t="shared" si="6"/>
        <v/>
      </c>
    </row>
    <row r="77" spans="2:8">
      <c r="B77" s="14" t="s">
        <v>60</v>
      </c>
      <c r="C77" s="85"/>
      <c r="D77" s="15">
        <v>0</v>
      </c>
      <c r="E77" s="15" t="s">
        <v>166</v>
      </c>
      <c r="F77" s="15" t="s">
        <v>6</v>
      </c>
      <c r="G77" s="15">
        <f t="shared" si="5"/>
        <v>0</v>
      </c>
      <c r="H77" s="17" t="str">
        <f t="shared" si="6"/>
        <v/>
      </c>
    </row>
    <row r="78" spans="2:8">
      <c r="B78" s="14" t="s">
        <v>61</v>
      </c>
      <c r="C78" s="85"/>
      <c r="D78" s="15">
        <v>0</v>
      </c>
      <c r="E78" s="15" t="s">
        <v>166</v>
      </c>
      <c r="F78" s="15" t="s">
        <v>6</v>
      </c>
      <c r="G78" s="15">
        <f t="shared" si="5"/>
        <v>0</v>
      </c>
      <c r="H78" s="17" t="str">
        <f t="shared" si="6"/>
        <v/>
      </c>
    </row>
    <row r="79" spans="2:8">
      <c r="B79" s="14" t="s">
        <v>62</v>
      </c>
      <c r="C79" s="85"/>
      <c r="D79" s="15">
        <v>0</v>
      </c>
      <c r="E79" s="15" t="s">
        <v>166</v>
      </c>
      <c r="F79" s="15" t="s">
        <v>6</v>
      </c>
      <c r="G79" s="15">
        <f t="shared" si="5"/>
        <v>0</v>
      </c>
      <c r="H79" s="17" t="str">
        <f t="shared" si="6"/>
        <v/>
      </c>
    </row>
    <row r="80" spans="2:8">
      <c r="B80" s="14" t="s">
        <v>63</v>
      </c>
      <c r="C80" s="85"/>
      <c r="D80" s="15">
        <v>0</v>
      </c>
      <c r="E80" s="15" t="s">
        <v>166</v>
      </c>
      <c r="F80" s="15" t="s">
        <v>6</v>
      </c>
      <c r="G80" s="15">
        <f t="shared" si="5"/>
        <v>0</v>
      </c>
      <c r="H80" s="17" t="str">
        <f t="shared" si="6"/>
        <v/>
      </c>
    </row>
    <row r="81" spans="2:8">
      <c r="B81" s="14" t="s">
        <v>64</v>
      </c>
      <c r="C81" s="85"/>
      <c r="D81" s="15">
        <v>0</v>
      </c>
      <c r="E81" s="15" t="s">
        <v>166</v>
      </c>
      <c r="F81" s="15" t="s">
        <v>6</v>
      </c>
      <c r="G81" s="15">
        <f t="shared" si="5"/>
        <v>0</v>
      </c>
      <c r="H81" s="17" t="str">
        <f t="shared" si="6"/>
        <v/>
      </c>
    </row>
    <row r="82" spans="2:8">
      <c r="B82" s="14" t="s">
        <v>65</v>
      </c>
      <c r="C82" s="85"/>
      <c r="D82" s="15">
        <v>0</v>
      </c>
      <c r="E82" s="15" t="s">
        <v>166</v>
      </c>
      <c r="F82" s="15" t="s">
        <v>6</v>
      </c>
      <c r="G82" s="15">
        <f t="shared" si="5"/>
        <v>0</v>
      </c>
      <c r="H82" s="17" t="str">
        <f t="shared" si="6"/>
        <v/>
      </c>
    </row>
    <row r="83" spans="2:8">
      <c r="B83" s="27" t="s">
        <v>66</v>
      </c>
      <c r="C83" s="85"/>
      <c r="D83" s="14">
        <v>0</v>
      </c>
      <c r="E83" s="15" t="s">
        <v>166</v>
      </c>
      <c r="F83" s="15" t="s">
        <v>6</v>
      </c>
      <c r="G83" s="15">
        <f t="shared" si="5"/>
        <v>0</v>
      </c>
      <c r="H83" s="17" t="str">
        <f t="shared" si="6"/>
        <v/>
      </c>
    </row>
    <row r="84" spans="2:8">
      <c r="B84" s="14" t="s">
        <v>67</v>
      </c>
      <c r="C84" s="85"/>
      <c r="D84" s="15">
        <v>0</v>
      </c>
      <c r="E84" s="15" t="s">
        <v>166</v>
      </c>
      <c r="F84" s="15" t="s">
        <v>6</v>
      </c>
      <c r="G84" s="15">
        <f t="shared" si="5"/>
        <v>0</v>
      </c>
      <c r="H84" s="17" t="str">
        <f t="shared" si="6"/>
        <v/>
      </c>
    </row>
    <row r="85" spans="2:8">
      <c r="B85" s="14" t="s">
        <v>68</v>
      </c>
      <c r="C85" s="85"/>
      <c r="D85" s="15">
        <v>0</v>
      </c>
      <c r="E85" s="15" t="s">
        <v>166</v>
      </c>
      <c r="F85" s="15" t="s">
        <v>6</v>
      </c>
      <c r="G85" s="15">
        <f t="shared" si="5"/>
        <v>0</v>
      </c>
      <c r="H85" s="17" t="str">
        <f t="shared" si="6"/>
        <v/>
      </c>
    </row>
    <row r="86" spans="2:8">
      <c r="B86" s="14" t="s">
        <v>69</v>
      </c>
      <c r="C86" s="85"/>
      <c r="D86" s="15">
        <v>0</v>
      </c>
      <c r="E86" s="15" t="s">
        <v>166</v>
      </c>
      <c r="F86" s="15" t="s">
        <v>6</v>
      </c>
      <c r="G86" s="15">
        <f t="shared" si="5"/>
        <v>0</v>
      </c>
      <c r="H86" s="17" t="str">
        <f t="shared" si="6"/>
        <v/>
      </c>
    </row>
    <row r="87" spans="2:8">
      <c r="B87" s="14" t="s">
        <v>70</v>
      </c>
      <c r="C87" s="85"/>
      <c r="D87" s="15">
        <v>0</v>
      </c>
      <c r="E87" s="15" t="s">
        <v>166</v>
      </c>
      <c r="F87" s="15" t="s">
        <v>6</v>
      </c>
      <c r="G87" s="15">
        <f t="shared" si="5"/>
        <v>0</v>
      </c>
      <c r="H87" s="17" t="str">
        <f t="shared" si="6"/>
        <v/>
      </c>
    </row>
    <row r="88" spans="2:8">
      <c r="B88" s="14" t="s">
        <v>71</v>
      </c>
      <c r="C88" s="85"/>
      <c r="D88" s="15">
        <v>0</v>
      </c>
      <c r="E88" s="15" t="s">
        <v>166</v>
      </c>
      <c r="F88" s="15" t="s">
        <v>6</v>
      </c>
      <c r="G88" s="15">
        <f t="shared" si="5"/>
        <v>0</v>
      </c>
      <c r="H88" s="17" t="str">
        <f t="shared" si="6"/>
        <v/>
      </c>
    </row>
    <row r="89" spans="2:8">
      <c r="B89" s="14" t="s">
        <v>72</v>
      </c>
      <c r="C89" s="85"/>
      <c r="D89" s="15">
        <v>0</v>
      </c>
      <c r="E89" s="15" t="s">
        <v>166</v>
      </c>
      <c r="F89" s="15" t="s">
        <v>6</v>
      </c>
      <c r="G89" s="15">
        <f t="shared" si="5"/>
        <v>0</v>
      </c>
      <c r="H89" s="17" t="str">
        <f t="shared" si="6"/>
        <v/>
      </c>
    </row>
    <row r="90" spans="2:8">
      <c r="B90" s="14" t="s">
        <v>73</v>
      </c>
      <c r="C90" s="85"/>
      <c r="D90" s="15">
        <v>0</v>
      </c>
      <c r="E90" s="15" t="s">
        <v>166</v>
      </c>
      <c r="F90" s="15" t="s">
        <v>6</v>
      </c>
      <c r="G90" s="15">
        <f t="shared" si="5"/>
        <v>0</v>
      </c>
      <c r="H90" s="17" t="str">
        <f t="shared" si="6"/>
        <v/>
      </c>
    </row>
    <row r="91" spans="2:8">
      <c r="B91" s="14" t="s">
        <v>74</v>
      </c>
      <c r="C91" s="85"/>
      <c r="D91" s="15">
        <v>0</v>
      </c>
      <c r="E91" s="15" t="s">
        <v>166</v>
      </c>
      <c r="F91" s="15" t="s">
        <v>6</v>
      </c>
      <c r="G91" s="15">
        <f t="shared" si="5"/>
        <v>0</v>
      </c>
      <c r="H91" s="17" t="str">
        <f t="shared" si="6"/>
        <v/>
      </c>
    </row>
    <row r="92" spans="2:8">
      <c r="B92" s="14" t="s">
        <v>75</v>
      </c>
      <c r="C92" s="85"/>
      <c r="D92" s="15">
        <v>0</v>
      </c>
      <c r="E92" s="15" t="s">
        <v>166</v>
      </c>
      <c r="F92" s="15" t="s">
        <v>6</v>
      </c>
      <c r="G92" s="15">
        <f t="shared" si="5"/>
        <v>0</v>
      </c>
      <c r="H92" s="17" t="str">
        <f t="shared" si="6"/>
        <v/>
      </c>
    </row>
    <row r="93" spans="2:8">
      <c r="B93" s="14" t="s">
        <v>76</v>
      </c>
      <c r="C93" s="85"/>
      <c r="D93" s="15">
        <v>0</v>
      </c>
      <c r="E93" s="15" t="s">
        <v>166</v>
      </c>
      <c r="F93" s="15" t="s">
        <v>6</v>
      </c>
      <c r="G93" s="15">
        <f t="shared" si="5"/>
        <v>0</v>
      </c>
      <c r="H93" s="17" t="str">
        <f t="shared" si="6"/>
        <v/>
      </c>
    </row>
    <row r="94" spans="2:8">
      <c r="B94" s="14" t="s">
        <v>77</v>
      </c>
      <c r="C94" s="85"/>
      <c r="D94" s="15">
        <v>0</v>
      </c>
      <c r="E94" s="15" t="s">
        <v>166</v>
      </c>
      <c r="F94" s="15" t="s">
        <v>6</v>
      </c>
      <c r="G94" s="15">
        <f t="shared" si="5"/>
        <v>0</v>
      </c>
      <c r="H94" s="17" t="str">
        <f t="shared" si="6"/>
        <v/>
      </c>
    </row>
    <row r="95" spans="2:8">
      <c r="B95" s="14" t="s">
        <v>78</v>
      </c>
      <c r="C95" s="85"/>
      <c r="D95" s="15">
        <v>0</v>
      </c>
      <c r="E95" s="15" t="s">
        <v>166</v>
      </c>
      <c r="F95" s="15" t="s">
        <v>6</v>
      </c>
      <c r="G95" s="15">
        <f t="shared" si="5"/>
        <v>0</v>
      </c>
      <c r="H95" s="17" t="str">
        <f t="shared" si="6"/>
        <v/>
      </c>
    </row>
    <row r="96" spans="2:8">
      <c r="B96" s="14" t="s">
        <v>79</v>
      </c>
      <c r="C96" s="85"/>
      <c r="D96" s="15">
        <v>0</v>
      </c>
      <c r="E96" s="15" t="s">
        <v>166</v>
      </c>
      <c r="F96" s="15" t="s">
        <v>6</v>
      </c>
      <c r="G96" s="15">
        <f t="shared" si="5"/>
        <v>0</v>
      </c>
      <c r="H96" s="17" t="str">
        <f t="shared" si="6"/>
        <v/>
      </c>
    </row>
    <row r="97" spans="2:8">
      <c r="B97" s="14" t="s">
        <v>80</v>
      </c>
      <c r="C97" s="85"/>
      <c r="D97" s="15">
        <v>0</v>
      </c>
      <c r="E97" s="15" t="s">
        <v>166</v>
      </c>
      <c r="F97" s="15" t="s">
        <v>6</v>
      </c>
      <c r="G97" s="15">
        <f t="shared" si="5"/>
        <v>0</v>
      </c>
      <c r="H97" s="17" t="str">
        <f t="shared" si="6"/>
        <v/>
      </c>
    </row>
    <row r="98" spans="2:8">
      <c r="B98" s="14" t="s">
        <v>81</v>
      </c>
      <c r="C98" s="85"/>
      <c r="D98" s="15">
        <v>0</v>
      </c>
      <c r="E98" s="15" t="s">
        <v>166</v>
      </c>
      <c r="F98" s="15" t="s">
        <v>6</v>
      </c>
      <c r="G98" s="15">
        <f t="shared" si="5"/>
        <v>0</v>
      </c>
      <c r="H98" s="17" t="str">
        <f t="shared" si="6"/>
        <v/>
      </c>
    </row>
    <row r="99" spans="2:8">
      <c r="B99" s="14" t="s">
        <v>82</v>
      </c>
      <c r="C99" s="85"/>
      <c r="D99" s="15">
        <v>0</v>
      </c>
      <c r="E99" s="15" t="s">
        <v>166</v>
      </c>
      <c r="F99" s="15" t="s">
        <v>6</v>
      </c>
      <c r="G99" s="15">
        <f t="shared" si="5"/>
        <v>0</v>
      </c>
      <c r="H99" s="17" t="str">
        <f t="shared" si="6"/>
        <v/>
      </c>
    </row>
    <row r="100" spans="2:8">
      <c r="B100" s="14" t="s">
        <v>83</v>
      </c>
      <c r="C100" s="85"/>
      <c r="D100" s="15">
        <v>0</v>
      </c>
      <c r="E100" s="15" t="s">
        <v>166</v>
      </c>
      <c r="F100" s="15" t="s">
        <v>6</v>
      </c>
      <c r="G100" s="15">
        <f t="shared" ref="G100:G106" si="7">$D100+$C100</f>
        <v>0</v>
      </c>
      <c r="H100" s="17" t="str">
        <f t="shared" ref="H100:H106" si="8">IF(AND($D100=0, $G100&gt;0),"new", IF(AND($D100&gt;0, $G100=0),"sold",""))</f>
        <v/>
      </c>
    </row>
    <row r="101" spans="2:8">
      <c r="B101" s="14" t="s">
        <v>84</v>
      </c>
      <c r="C101" s="85"/>
      <c r="D101" s="15">
        <v>0</v>
      </c>
      <c r="E101" s="15" t="s">
        <v>166</v>
      </c>
      <c r="F101" s="15" t="s">
        <v>6</v>
      </c>
      <c r="G101" s="15">
        <f t="shared" si="7"/>
        <v>0</v>
      </c>
      <c r="H101" s="17" t="str">
        <f t="shared" si="8"/>
        <v/>
      </c>
    </row>
    <row r="102" spans="2:8">
      <c r="B102" s="14" t="s">
        <v>85</v>
      </c>
      <c r="C102" s="85"/>
      <c r="D102" s="15">
        <v>0</v>
      </c>
      <c r="E102" s="15" t="s">
        <v>166</v>
      </c>
      <c r="F102" s="15" t="s">
        <v>6</v>
      </c>
      <c r="G102" s="15">
        <f t="shared" si="7"/>
        <v>0</v>
      </c>
      <c r="H102" s="17" t="str">
        <f t="shared" si="8"/>
        <v/>
      </c>
    </row>
    <row r="103" spans="2:8">
      <c r="B103" s="14" t="s">
        <v>86</v>
      </c>
      <c r="C103" s="85"/>
      <c r="D103" s="15">
        <v>0</v>
      </c>
      <c r="E103" s="15" t="s">
        <v>166</v>
      </c>
      <c r="F103" s="15" t="s">
        <v>6</v>
      </c>
      <c r="G103" s="15">
        <f t="shared" si="7"/>
        <v>0</v>
      </c>
      <c r="H103" s="17" t="str">
        <f t="shared" si="8"/>
        <v/>
      </c>
    </row>
    <row r="104" spans="2:8">
      <c r="B104" s="14" t="s">
        <v>87</v>
      </c>
      <c r="C104" s="85"/>
      <c r="D104" s="15">
        <v>0</v>
      </c>
      <c r="E104" s="15" t="s">
        <v>166</v>
      </c>
      <c r="F104" s="15" t="s">
        <v>6</v>
      </c>
      <c r="G104" s="15">
        <f t="shared" si="7"/>
        <v>0</v>
      </c>
      <c r="H104" s="17" t="str">
        <f t="shared" si="8"/>
        <v/>
      </c>
    </row>
    <row r="105" spans="2:8">
      <c r="B105" s="14" t="s">
        <v>88</v>
      </c>
      <c r="C105" s="85"/>
      <c r="D105" s="15">
        <v>0</v>
      </c>
      <c r="E105" s="15" t="s">
        <v>166</v>
      </c>
      <c r="F105" s="15" t="s">
        <v>6</v>
      </c>
      <c r="G105" s="15">
        <f t="shared" si="7"/>
        <v>0</v>
      </c>
      <c r="H105" s="17" t="str">
        <f t="shared" si="8"/>
        <v/>
      </c>
    </row>
    <row r="106" spans="2:8">
      <c r="B106" s="18" t="s">
        <v>89</v>
      </c>
      <c r="C106" s="85"/>
      <c r="D106" s="19">
        <v>0</v>
      </c>
      <c r="E106" s="19" t="s">
        <v>166</v>
      </c>
      <c r="F106" s="19" t="s">
        <v>6</v>
      </c>
      <c r="G106" s="19">
        <f t="shared" si="7"/>
        <v>0</v>
      </c>
      <c r="H106" s="20" t="str">
        <f t="shared" si="8"/>
        <v/>
      </c>
    </row>
    <row r="107" spans="2:8">
      <c r="B107" s="12"/>
      <c r="C107" s="12"/>
      <c r="D107" s="12">
        <f>COUNTIF($D$36:$D$106,"&gt;0")</f>
        <v>2</v>
      </c>
      <c r="E107" s="12" t="s">
        <v>90</v>
      </c>
      <c r="F107" s="12"/>
      <c r="G107" s="12">
        <f>COUNTIF(G36:G106,"&gt;0")</f>
        <v>2</v>
      </c>
      <c r="H107" s="83" t="s">
        <v>90</v>
      </c>
    </row>
  </sheetData>
  <phoneticPr fontId="0" type="noConversion"/>
  <dataValidations count="3">
    <dataValidation type="decimal" operator="greaterThanOrEqual" allowBlank="1" showInputMessage="1" showErrorMessage="1" errorTitle="Error" error="This error occurred because user was trying to sell more than owned" promptTitle="Plants" prompt="Enter Capacity (Positive number to buy, Negative number to sell)" sqref="C6:C15">
      <formula1>-D6:D15</formula1>
    </dataValidation>
    <dataValidation type="whole" operator="greaterThanOrEqual" allowBlank="1" showInputMessage="1" showErrorMessage="1" errorTitle="Error" error="This error occurred because a non-integer was entered or user was trying to sell more than owned" promptTitle="TankCars" prompt="Enter Unit of Cars (Positive integer to buy, Negative integer to sell)" sqref="C21:C30">
      <formula1>-D21:D30</formula1>
    </dataValidation>
    <dataValidation type="decimal" operator="greaterThanOrEqual" allowBlank="1" showInputMessage="1" showErrorMessage="1" errorTitle="Error" error="This error occurred because user was trying to sell more than owned" promptTitle="Storages" prompt="Enter Capacity (Positive number to buy, Negative number to sell)" sqref="C36:C106">
      <formula1>-D36:D106</formula1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:AG49"/>
  <sheetViews>
    <sheetView showGridLines="0" workbookViewId="0"/>
  </sheetViews>
  <sheetFormatPr baseColWidth="10" defaultColWidth="8.83203125" defaultRowHeight="12" x14ac:dyDescent="0"/>
  <cols>
    <col min="1" max="1" width="4.6640625" style="29" customWidth="1"/>
    <col min="2" max="2" width="16.6640625" style="29" customWidth="1"/>
    <col min="3" max="14" width="8.6640625" style="29" customWidth="1"/>
    <col min="15" max="16384" width="8.83203125" style="29"/>
  </cols>
  <sheetData>
    <row r="2" spans="2:14">
      <c r="B2" s="28" t="s">
        <v>140</v>
      </c>
    </row>
    <row r="3" spans="2:14">
      <c r="B3" s="30" t="s">
        <v>164</v>
      </c>
    </row>
    <row r="4" spans="2:14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2:14">
      <c r="B5" s="33" t="s">
        <v>91</v>
      </c>
      <c r="C5" s="34" t="s">
        <v>92</v>
      </c>
      <c r="D5" s="34" t="s">
        <v>93</v>
      </c>
      <c r="E5" s="34" t="s">
        <v>94</v>
      </c>
      <c r="F5" s="34" t="s">
        <v>95</v>
      </c>
      <c r="G5" s="34" t="s">
        <v>96</v>
      </c>
      <c r="H5" s="34" t="s">
        <v>97</v>
      </c>
      <c r="I5" s="34" t="s">
        <v>98</v>
      </c>
      <c r="J5" s="34" t="s">
        <v>99</v>
      </c>
      <c r="K5" s="34" t="s">
        <v>100</v>
      </c>
      <c r="L5" s="34" t="s">
        <v>101</v>
      </c>
      <c r="M5" s="34" t="s">
        <v>102</v>
      </c>
      <c r="N5" s="35" t="s">
        <v>103</v>
      </c>
    </row>
    <row r="6" spans="2:14">
      <c r="B6" s="36" t="s">
        <v>104</v>
      </c>
      <c r="C6" s="86">
        <v>1533.0132126095332</v>
      </c>
      <c r="D6" s="87">
        <v>1533.0132126095332</v>
      </c>
      <c r="E6" s="87">
        <v>1533.0132126095332</v>
      </c>
      <c r="F6" s="87">
        <v>1533.0132126095332</v>
      </c>
      <c r="G6" s="87">
        <v>1533.0132126095332</v>
      </c>
      <c r="H6" s="87">
        <v>1533.0132126095332</v>
      </c>
      <c r="I6" s="87">
        <v>1533.0132126095332</v>
      </c>
      <c r="J6" s="87">
        <v>1533.0132126095332</v>
      </c>
      <c r="K6" s="87">
        <v>1533.0132126095332</v>
      </c>
      <c r="L6" s="87">
        <v>1533.0132126095332</v>
      </c>
      <c r="M6" s="87">
        <v>1533.0132126095332</v>
      </c>
      <c r="N6" s="87">
        <v>1533.0132126095332</v>
      </c>
    </row>
    <row r="7" spans="2:14">
      <c r="B7" s="36" t="s">
        <v>105</v>
      </c>
      <c r="C7" s="88">
        <v>1773.4978209017493</v>
      </c>
      <c r="D7" s="89">
        <v>1773.4978209017493</v>
      </c>
      <c r="E7" s="89">
        <v>1773.4978209017493</v>
      </c>
      <c r="F7" s="89">
        <v>1773.4978209017493</v>
      </c>
      <c r="G7" s="89">
        <v>1773.4978209017493</v>
      </c>
      <c r="H7" s="89">
        <v>1773.4978209017493</v>
      </c>
      <c r="I7" s="89">
        <v>1773.4978209017493</v>
      </c>
      <c r="J7" s="89">
        <v>1773.4978209017493</v>
      </c>
      <c r="K7" s="89">
        <v>1773.4978209017493</v>
      </c>
      <c r="L7" s="89">
        <v>1773.4978209017493</v>
      </c>
      <c r="M7" s="89">
        <v>1773.4978209017493</v>
      </c>
      <c r="N7" s="89">
        <v>1773.4978209017493</v>
      </c>
    </row>
    <row r="8" spans="2:14">
      <c r="B8" s="36" t="s">
        <v>106</v>
      </c>
      <c r="C8" s="88">
        <v>1492.7924366725895</v>
      </c>
      <c r="D8" s="89">
        <v>1492.7924366725895</v>
      </c>
      <c r="E8" s="89">
        <v>1492.7924366725895</v>
      </c>
      <c r="F8" s="89">
        <v>1492.7924366725895</v>
      </c>
      <c r="G8" s="89">
        <v>1492.7924366725895</v>
      </c>
      <c r="H8" s="89">
        <v>1492.7924366725895</v>
      </c>
      <c r="I8" s="89">
        <v>1492.7924366725895</v>
      </c>
      <c r="J8" s="89">
        <v>1492.7924366725895</v>
      </c>
      <c r="K8" s="89">
        <v>1492.7924366725895</v>
      </c>
      <c r="L8" s="89">
        <v>1492.7924366725895</v>
      </c>
      <c r="M8" s="89">
        <v>1492.7924366725895</v>
      </c>
      <c r="N8" s="89">
        <v>1492.7924366725895</v>
      </c>
    </row>
    <row r="9" spans="2:14">
      <c r="B9" s="36" t="s">
        <v>107</v>
      </c>
      <c r="C9" s="88">
        <v>1533.0132126095332</v>
      </c>
      <c r="D9" s="89">
        <v>1533.0132126095332</v>
      </c>
      <c r="E9" s="89">
        <v>1533.0132126095332</v>
      </c>
      <c r="F9" s="89">
        <v>1533.0132126095332</v>
      </c>
      <c r="G9" s="89">
        <v>1533.0132126095332</v>
      </c>
      <c r="H9" s="89">
        <v>1533.0132126095332</v>
      </c>
      <c r="I9" s="89">
        <v>1533.0132126095332</v>
      </c>
      <c r="J9" s="89">
        <v>1533.0132126095332</v>
      </c>
      <c r="K9" s="89">
        <v>1533.0132126095332</v>
      </c>
      <c r="L9" s="89">
        <v>1533.0132126095332</v>
      </c>
      <c r="M9" s="89">
        <v>1533.0132126095332</v>
      </c>
      <c r="N9" s="89">
        <v>1533.0132126095332</v>
      </c>
    </row>
    <row r="10" spans="2:14">
      <c r="B10" s="36" t="s">
        <v>108</v>
      </c>
      <c r="C10" s="88">
        <v>1773.4978209017493</v>
      </c>
      <c r="D10" s="89">
        <v>1773.4978209017493</v>
      </c>
      <c r="E10" s="89">
        <v>1773.4978209017493</v>
      </c>
      <c r="F10" s="89">
        <v>1773.4978209017493</v>
      </c>
      <c r="G10" s="89">
        <v>1773.4978209017493</v>
      </c>
      <c r="H10" s="89">
        <v>1773.4978209017493</v>
      </c>
      <c r="I10" s="89">
        <v>1773.4978209017493</v>
      </c>
      <c r="J10" s="89">
        <v>1773.4978209017493</v>
      </c>
      <c r="K10" s="89">
        <v>1773.4978209017493</v>
      </c>
      <c r="L10" s="89">
        <v>1773.4978209017493</v>
      </c>
      <c r="M10" s="89">
        <v>1773.4978209017493</v>
      </c>
      <c r="N10" s="89">
        <v>1773.4978209017493</v>
      </c>
    </row>
    <row r="11" spans="2:14">
      <c r="B11" s="37" t="s">
        <v>109</v>
      </c>
      <c r="C11" s="88">
        <v>1492.7924366725895</v>
      </c>
      <c r="D11" s="89">
        <v>1492.7924366725895</v>
      </c>
      <c r="E11" s="89">
        <v>1492.7924366725895</v>
      </c>
      <c r="F11" s="89">
        <v>1492.7924366725895</v>
      </c>
      <c r="G11" s="89">
        <v>1492.7924366725895</v>
      </c>
      <c r="H11" s="89">
        <v>1492.7924366725895</v>
      </c>
      <c r="I11" s="89">
        <v>1492.7924366725895</v>
      </c>
      <c r="J11" s="89">
        <v>1492.7924366725895</v>
      </c>
      <c r="K11" s="89">
        <v>1492.7924366725895</v>
      </c>
      <c r="L11" s="89">
        <v>1492.7924366725895</v>
      </c>
      <c r="M11" s="89">
        <v>1492.7924366725895</v>
      </c>
      <c r="N11" s="89">
        <v>1492.7924366725895</v>
      </c>
    </row>
    <row r="12" spans="2:14"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</row>
    <row r="14" spans="2:14">
      <c r="B14" s="30" t="s">
        <v>157</v>
      </c>
    </row>
    <row r="15" spans="2:14">
      <c r="B15" s="31"/>
      <c r="C15" s="32"/>
      <c r="D15" s="32"/>
      <c r="E15" s="51"/>
      <c r="F15" s="32"/>
      <c r="G15" s="32"/>
      <c r="H15" s="32"/>
    </row>
    <row r="16" spans="2:14">
      <c r="B16" s="33" t="s">
        <v>139</v>
      </c>
      <c r="C16" s="34" t="s">
        <v>142</v>
      </c>
      <c r="D16" s="34" t="s">
        <v>137</v>
      </c>
      <c r="E16" s="34" t="s">
        <v>142</v>
      </c>
      <c r="F16" s="34" t="s">
        <v>136</v>
      </c>
      <c r="G16" s="34" t="s">
        <v>142</v>
      </c>
      <c r="H16" s="34" t="s">
        <v>135</v>
      </c>
    </row>
    <row r="17" spans="2:33">
      <c r="B17" s="41" t="s">
        <v>104</v>
      </c>
      <c r="C17" s="90">
        <v>1</v>
      </c>
      <c r="D17" s="90">
        <v>1</v>
      </c>
      <c r="E17" s="90">
        <v>1</v>
      </c>
      <c r="F17" s="90">
        <v>5</v>
      </c>
      <c r="G17" s="90">
        <v>1</v>
      </c>
      <c r="H17" s="90">
        <v>10</v>
      </c>
      <c r="I17" s="29" t="s">
        <v>110</v>
      </c>
    </row>
    <row r="18" spans="2:33">
      <c r="B18" s="36" t="s">
        <v>105</v>
      </c>
      <c r="C18" s="91">
        <v>1</v>
      </c>
      <c r="D18" s="91">
        <v>1</v>
      </c>
      <c r="E18" s="91">
        <v>1</v>
      </c>
      <c r="F18" s="91">
        <v>5</v>
      </c>
      <c r="G18" s="91">
        <v>1</v>
      </c>
      <c r="H18" s="91">
        <v>10</v>
      </c>
      <c r="I18" s="29" t="s">
        <v>110</v>
      </c>
    </row>
    <row r="19" spans="2:33">
      <c r="B19" s="36" t="s">
        <v>106</v>
      </c>
      <c r="C19" s="91">
        <v>1</v>
      </c>
      <c r="D19" s="91">
        <v>1</v>
      </c>
      <c r="E19" s="91">
        <v>1</v>
      </c>
      <c r="F19" s="91">
        <v>5</v>
      </c>
      <c r="G19" s="91">
        <v>1</v>
      </c>
      <c r="H19" s="91">
        <v>10</v>
      </c>
      <c r="I19" s="29" t="s">
        <v>110</v>
      </c>
    </row>
    <row r="20" spans="2:33">
      <c r="B20" s="36" t="s">
        <v>107</v>
      </c>
      <c r="C20" s="91">
        <v>1</v>
      </c>
      <c r="D20" s="91">
        <v>1</v>
      </c>
      <c r="E20" s="91">
        <v>1</v>
      </c>
      <c r="F20" s="91">
        <v>5</v>
      </c>
      <c r="G20" s="91">
        <v>1</v>
      </c>
      <c r="H20" s="91">
        <v>10</v>
      </c>
    </row>
    <row r="21" spans="2:33">
      <c r="B21" s="36" t="s">
        <v>108</v>
      </c>
      <c r="C21" s="91">
        <v>1</v>
      </c>
      <c r="D21" s="91">
        <v>1</v>
      </c>
      <c r="E21" s="91">
        <v>1</v>
      </c>
      <c r="F21" s="91">
        <v>5</v>
      </c>
      <c r="G21" s="91">
        <v>1</v>
      </c>
      <c r="H21" s="91">
        <v>10</v>
      </c>
    </row>
    <row r="22" spans="2:33">
      <c r="B22" s="37" t="s">
        <v>109</v>
      </c>
      <c r="C22" s="91">
        <v>1</v>
      </c>
      <c r="D22" s="91">
        <v>1</v>
      </c>
      <c r="E22" s="91">
        <v>1</v>
      </c>
      <c r="F22" s="91">
        <v>5</v>
      </c>
      <c r="G22" s="91">
        <v>1</v>
      </c>
      <c r="H22" s="91">
        <v>10</v>
      </c>
      <c r="K22" s="50"/>
      <c r="L22" s="49"/>
      <c r="M22" s="49"/>
      <c r="N22" s="49"/>
      <c r="O22" s="49"/>
      <c r="P22" s="49"/>
      <c r="Q22" s="49"/>
      <c r="R22" s="49"/>
      <c r="S22" s="49"/>
      <c r="T22" s="49"/>
      <c r="U22" s="50"/>
      <c r="V22" s="49"/>
      <c r="W22" s="50"/>
      <c r="X22" s="49"/>
      <c r="Y22" s="50"/>
      <c r="Z22" s="49"/>
      <c r="AA22" s="50"/>
      <c r="AB22" s="49"/>
      <c r="AC22" s="50"/>
      <c r="AD22" s="49"/>
      <c r="AE22" s="50"/>
      <c r="AF22" s="49"/>
      <c r="AG22" s="50"/>
    </row>
    <row r="23" spans="2:33">
      <c r="B23" s="42"/>
      <c r="C23" s="43"/>
      <c r="D23" s="43"/>
      <c r="E23" s="43"/>
      <c r="F23" s="43"/>
      <c r="G23" s="43"/>
      <c r="H23" s="32"/>
      <c r="K23" s="50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</row>
    <row r="24" spans="2:33">
      <c r="K24" s="49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2:33">
      <c r="K25" s="49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2:33">
      <c r="B26" s="30" t="s">
        <v>154</v>
      </c>
      <c r="K26" s="49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2:33">
      <c r="B27" s="31"/>
      <c r="C27" s="32"/>
      <c r="D27" s="32"/>
      <c r="E27" s="32"/>
      <c r="F27" s="32"/>
      <c r="G27" s="32"/>
      <c r="H27" s="32"/>
      <c r="I27" s="32"/>
      <c r="J27" s="32"/>
      <c r="K27" s="51"/>
      <c r="L27" s="32"/>
      <c r="M27" s="32"/>
      <c r="N27" s="32"/>
      <c r="O27" s="32"/>
      <c r="P27" s="32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2:33">
      <c r="D28" s="45">
        <f>basic_info!$D$5-5</f>
        <v>2008</v>
      </c>
      <c r="E28" s="49"/>
      <c r="F28" s="45">
        <f>basic_info!$D$5-4</f>
        <v>2009</v>
      </c>
      <c r="G28" s="49"/>
      <c r="H28" s="45">
        <f>basic_info!$D$5-3</f>
        <v>2010</v>
      </c>
      <c r="I28" s="49"/>
      <c r="J28" s="45">
        <f>basic_info!$D$5-2</f>
        <v>2011</v>
      </c>
      <c r="K28" s="49"/>
      <c r="L28" s="45">
        <f>basic_info!$D$5-1</f>
        <v>2012</v>
      </c>
      <c r="N28" s="45">
        <f>basic_info!$D$5</f>
        <v>2013</v>
      </c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2:33">
      <c r="B29" s="33" t="s">
        <v>141</v>
      </c>
      <c r="C29" s="33" t="s">
        <v>161</v>
      </c>
      <c r="D29" s="44" t="s">
        <v>159</v>
      </c>
      <c r="E29" s="35" t="s">
        <v>160</v>
      </c>
      <c r="F29" s="44" t="s">
        <v>159</v>
      </c>
      <c r="G29" s="35" t="s">
        <v>160</v>
      </c>
      <c r="H29" s="44" t="s">
        <v>159</v>
      </c>
      <c r="I29" s="35" t="s">
        <v>160</v>
      </c>
      <c r="J29" s="44" t="s">
        <v>159</v>
      </c>
      <c r="K29" s="35" t="s">
        <v>160</v>
      </c>
      <c r="L29" s="44" t="s">
        <v>159</v>
      </c>
      <c r="M29" s="35" t="s">
        <v>160</v>
      </c>
      <c r="N29" s="44" t="s">
        <v>159</v>
      </c>
      <c r="O29" s="35" t="s">
        <v>160</v>
      </c>
      <c r="P29" s="33" t="s">
        <v>150</v>
      </c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2:33">
      <c r="B30" s="41" t="s">
        <v>112</v>
      </c>
      <c r="C30" s="36">
        <f>basic_info!$D$5</f>
        <v>2013</v>
      </c>
      <c r="D30" s="44">
        <v>0.67398288510441784</v>
      </c>
      <c r="E30" s="35">
        <v>300000</v>
      </c>
      <c r="F30" s="47">
        <v>0.7025784495475329</v>
      </c>
      <c r="G30" s="46"/>
      <c r="H30" s="47">
        <v>0.75974471053693216</v>
      </c>
      <c r="I30" s="46"/>
      <c r="J30" s="47">
        <v>0.84022986680849976</v>
      </c>
      <c r="K30" s="46"/>
      <c r="L30" s="47">
        <v>0.83823708022259424</v>
      </c>
      <c r="M30" s="46"/>
      <c r="N30" s="60"/>
      <c r="O30" s="71" t="s">
        <v>162</v>
      </c>
      <c r="P30" s="41">
        <f>M30+K30+I30+E30+G30</f>
        <v>300000</v>
      </c>
      <c r="Q30" s="70"/>
    </row>
    <row r="31" spans="2:33">
      <c r="B31" s="36"/>
      <c r="C31" s="47">
        <f>basic_info!$D$5+1</f>
        <v>2014</v>
      </c>
      <c r="D31" s="76"/>
      <c r="E31" s="75"/>
      <c r="F31" s="69">
        <v>0.71552384896278387</v>
      </c>
      <c r="G31" s="79"/>
      <c r="H31" s="61">
        <v>0.73352858177408109</v>
      </c>
      <c r="I31" s="62"/>
      <c r="J31" s="61">
        <v>0.80596927418180841</v>
      </c>
      <c r="K31" s="62"/>
      <c r="L31" s="61">
        <v>0.7928423142468306</v>
      </c>
      <c r="M31" s="62"/>
      <c r="N31" s="63">
        <v>0.71750585281449886</v>
      </c>
      <c r="O31" s="89"/>
      <c r="P31" s="63">
        <f>O31+M31+K31+I31+G31</f>
        <v>0</v>
      </c>
    </row>
    <row r="32" spans="2:33">
      <c r="B32" s="36"/>
      <c r="C32" s="47">
        <f>basic_info!$D$5+2</f>
        <v>2015</v>
      </c>
      <c r="D32" s="76"/>
      <c r="E32" s="75"/>
      <c r="F32" s="75"/>
      <c r="G32" s="75"/>
      <c r="H32" s="69">
        <v>0.68859153167605403</v>
      </c>
      <c r="I32" s="79"/>
      <c r="J32" s="61">
        <v>0.76378054147734653</v>
      </c>
      <c r="K32" s="62"/>
      <c r="L32" s="61">
        <v>0.76345216251861092</v>
      </c>
      <c r="M32" s="62"/>
      <c r="N32" s="63">
        <v>0.71336651790549455</v>
      </c>
      <c r="O32" s="89"/>
      <c r="P32" s="63">
        <f>O32+M32+K32+I32</f>
        <v>0</v>
      </c>
    </row>
    <row r="33" spans="2:17">
      <c r="B33" s="36"/>
      <c r="C33" s="47">
        <f>basic_info!$D$5+3</f>
        <v>2016</v>
      </c>
      <c r="D33" s="76"/>
      <c r="E33" s="75"/>
      <c r="F33" s="75"/>
      <c r="G33" s="75"/>
      <c r="H33" s="75"/>
      <c r="I33" s="75"/>
      <c r="J33" s="69">
        <v>0.71205421746969233</v>
      </c>
      <c r="K33" s="79"/>
      <c r="L33" s="61">
        <v>0.71138841414852361</v>
      </c>
      <c r="M33" s="62"/>
      <c r="N33" s="63">
        <v>0.70385164023753377</v>
      </c>
      <c r="O33" s="89"/>
      <c r="P33" s="63">
        <f>O33+M33+K33</f>
        <v>0</v>
      </c>
    </row>
    <row r="34" spans="2:17">
      <c r="B34" s="36"/>
      <c r="C34" s="47">
        <f>basic_info!$D$5+4</f>
        <v>2017</v>
      </c>
      <c r="D34" s="76"/>
      <c r="E34" s="75"/>
      <c r="F34" s="75"/>
      <c r="G34" s="75"/>
      <c r="H34" s="75"/>
      <c r="I34" s="75"/>
      <c r="J34" s="75"/>
      <c r="K34" s="75"/>
      <c r="L34" s="69">
        <v>0.64779822950959209</v>
      </c>
      <c r="M34" s="79"/>
      <c r="N34" s="63">
        <v>0.70324457323394596</v>
      </c>
      <c r="O34" s="89"/>
      <c r="P34" s="63">
        <f>O34+M34</f>
        <v>0</v>
      </c>
    </row>
    <row r="35" spans="2:17">
      <c r="B35" s="37"/>
      <c r="C35" s="72">
        <f>basic_info!$D$5+5</f>
        <v>2018</v>
      </c>
      <c r="D35" s="77"/>
      <c r="E35" s="78"/>
      <c r="F35" s="78"/>
      <c r="G35" s="78"/>
      <c r="H35" s="78"/>
      <c r="I35" s="78"/>
      <c r="J35" s="78"/>
      <c r="K35" s="78"/>
      <c r="L35" s="80"/>
      <c r="M35" s="81"/>
      <c r="N35" s="64">
        <v>0.68883503439426419</v>
      </c>
      <c r="O35" s="89"/>
      <c r="P35" s="65">
        <f>O35</f>
        <v>0</v>
      </c>
    </row>
    <row r="36" spans="2:17">
      <c r="B36" s="41" t="s">
        <v>113</v>
      </c>
      <c r="C36" s="36">
        <f>basic_info!$D$5</f>
        <v>2013</v>
      </c>
      <c r="D36" s="44">
        <v>0.92318454591929922</v>
      </c>
      <c r="E36" s="35">
        <v>200000</v>
      </c>
      <c r="F36" s="73">
        <v>1.0932932166591005</v>
      </c>
      <c r="G36" s="74"/>
      <c r="H36" s="73">
        <v>1.0797159727823964</v>
      </c>
      <c r="I36" s="74"/>
      <c r="J36" s="73">
        <v>1.0226750667195514</v>
      </c>
      <c r="K36" s="74"/>
      <c r="L36" s="66">
        <v>1.0004541227640709</v>
      </c>
      <c r="M36" s="67"/>
      <c r="N36" s="68"/>
      <c r="O36" s="71" t="s">
        <v>162</v>
      </c>
      <c r="P36" s="41">
        <f>M36+K36+I36+E36+G36</f>
        <v>200000</v>
      </c>
      <c r="Q36" s="70"/>
    </row>
    <row r="37" spans="2:17">
      <c r="B37" s="36"/>
      <c r="C37" s="47">
        <f>basic_info!$D$5+1</f>
        <v>2014</v>
      </c>
      <c r="D37" s="76"/>
      <c r="E37" s="75"/>
      <c r="F37" s="69">
        <v>1.023757758513093</v>
      </c>
      <c r="G37" s="79"/>
      <c r="H37" s="61">
        <v>1.057380701748182</v>
      </c>
      <c r="I37" s="62"/>
      <c r="J37" s="61">
        <v>1.0326319130993309</v>
      </c>
      <c r="K37" s="62"/>
      <c r="L37" s="61">
        <v>0.98761410383669901</v>
      </c>
      <c r="M37" s="62"/>
      <c r="N37" s="61">
        <v>1.220323087273776</v>
      </c>
      <c r="O37" s="89"/>
      <c r="P37" s="63">
        <f>O37+M37+K37+I37+G37</f>
        <v>0</v>
      </c>
    </row>
    <row r="38" spans="2:17">
      <c r="B38" s="36"/>
      <c r="C38" s="47">
        <f>basic_info!$D$5+2</f>
        <v>2015</v>
      </c>
      <c r="D38" s="76"/>
      <c r="E38" s="75"/>
      <c r="F38" s="75"/>
      <c r="G38" s="75"/>
      <c r="H38" s="69">
        <v>0.96417330466210838</v>
      </c>
      <c r="I38" s="79"/>
      <c r="J38" s="61">
        <v>1.0068793309599473</v>
      </c>
      <c r="K38" s="62"/>
      <c r="L38" s="61">
        <v>0.92888160054944402</v>
      </c>
      <c r="M38" s="62"/>
      <c r="N38" s="61">
        <v>1.1965873199126678</v>
      </c>
      <c r="O38" s="89"/>
      <c r="P38" s="63">
        <f>O38+M38+K38+I38</f>
        <v>0</v>
      </c>
    </row>
    <row r="39" spans="2:17">
      <c r="B39" s="36"/>
      <c r="C39" s="47">
        <f>basic_info!$D$5+3</f>
        <v>2016</v>
      </c>
      <c r="D39" s="76"/>
      <c r="E39" s="75"/>
      <c r="F39" s="75"/>
      <c r="G39" s="75"/>
      <c r="H39" s="75"/>
      <c r="I39" s="75"/>
      <c r="J39" s="69">
        <v>0.98247019918262957</v>
      </c>
      <c r="K39" s="79"/>
      <c r="L39" s="61">
        <v>0.89159402523119113</v>
      </c>
      <c r="M39" s="62"/>
      <c r="N39" s="61">
        <v>1.0960048363700774</v>
      </c>
      <c r="O39" s="89"/>
      <c r="P39" s="63">
        <f>O39+M39+K39</f>
        <v>0</v>
      </c>
    </row>
    <row r="40" spans="2:17">
      <c r="B40" s="36"/>
      <c r="C40" s="47">
        <f>basic_info!$D$5+4</f>
        <v>2017</v>
      </c>
      <c r="D40" s="76"/>
      <c r="E40" s="75"/>
      <c r="F40" s="75"/>
      <c r="G40" s="75"/>
      <c r="H40" s="75"/>
      <c r="I40" s="75"/>
      <c r="J40" s="75"/>
      <c r="K40" s="75"/>
      <c r="L40" s="69">
        <v>0.88621167258918288</v>
      </c>
      <c r="M40" s="79"/>
      <c r="N40" s="61">
        <v>1.056931589689706</v>
      </c>
      <c r="O40" s="89"/>
      <c r="P40" s="63">
        <f>O40+M40</f>
        <v>0</v>
      </c>
    </row>
    <row r="41" spans="2:17">
      <c r="B41" s="37"/>
      <c r="C41" s="72">
        <f>basic_info!$D$5+5</f>
        <v>2018</v>
      </c>
      <c r="D41" s="77"/>
      <c r="E41" s="78"/>
      <c r="F41" s="78"/>
      <c r="G41" s="78"/>
      <c r="H41" s="78"/>
      <c r="I41" s="78"/>
      <c r="J41" s="78"/>
      <c r="K41" s="78"/>
      <c r="L41" s="80"/>
      <c r="M41" s="81"/>
      <c r="N41" s="69">
        <v>1.0197174708992243</v>
      </c>
      <c r="O41" s="89"/>
      <c r="P41" s="64">
        <f>O41</f>
        <v>0</v>
      </c>
    </row>
    <row r="42" spans="2:17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50"/>
    </row>
    <row r="44" spans="2:17">
      <c r="B44" s="30" t="s">
        <v>153</v>
      </c>
    </row>
    <row r="45" spans="2:17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2:17">
      <c r="B46" s="33" t="s">
        <v>149</v>
      </c>
      <c r="C46" s="34" t="s">
        <v>92</v>
      </c>
      <c r="D46" s="34" t="s">
        <v>93</v>
      </c>
      <c r="E46" s="34" t="s">
        <v>94</v>
      </c>
      <c r="F46" s="34" t="s">
        <v>95</v>
      </c>
      <c r="G46" s="34" t="s">
        <v>96</v>
      </c>
      <c r="H46" s="34" t="s">
        <v>97</v>
      </c>
      <c r="I46" s="34" t="s">
        <v>98</v>
      </c>
      <c r="J46" s="34" t="s">
        <v>99</v>
      </c>
      <c r="K46" s="34" t="s">
        <v>100</v>
      </c>
      <c r="L46" s="34" t="s">
        <v>101</v>
      </c>
      <c r="M46" s="34" t="s">
        <v>102</v>
      </c>
      <c r="N46" s="35" t="s">
        <v>103</v>
      </c>
      <c r="O46" s="33" t="s">
        <v>150</v>
      </c>
    </row>
    <row r="47" spans="2:17">
      <c r="B47" s="41" t="s">
        <v>112</v>
      </c>
      <c r="C47" s="92">
        <v>8.3333333333333321</v>
      </c>
      <c r="D47" s="92">
        <v>8.3333333333333321</v>
      </c>
      <c r="E47" s="92">
        <v>8.3333333333333321</v>
      </c>
      <c r="F47" s="92">
        <v>8.3333333333333321</v>
      </c>
      <c r="G47" s="92">
        <v>8.3333333333333321</v>
      </c>
      <c r="H47" s="92">
        <v>8.3333333333333321</v>
      </c>
      <c r="I47" s="92">
        <v>8.3333333333333321</v>
      </c>
      <c r="J47" s="92">
        <v>8.3333333333333321</v>
      </c>
      <c r="K47" s="92">
        <v>8.3333333333333321</v>
      </c>
      <c r="L47" s="92">
        <v>8.3333333333333321</v>
      </c>
      <c r="M47" s="92">
        <v>8.3333333333333321</v>
      </c>
      <c r="N47" s="92">
        <v>8.3333333333333321</v>
      </c>
      <c r="O47" s="33">
        <f>SUM(C47:N47)</f>
        <v>99.999999999999957</v>
      </c>
    </row>
    <row r="48" spans="2:17">
      <c r="B48" s="37" t="s">
        <v>113</v>
      </c>
      <c r="C48" s="92">
        <v>8.3333333333333321</v>
      </c>
      <c r="D48" s="92">
        <v>8.3333333333333321</v>
      </c>
      <c r="E48" s="92">
        <v>8.3333333333333321</v>
      </c>
      <c r="F48" s="92">
        <v>8.3333333333333321</v>
      </c>
      <c r="G48" s="92">
        <v>8.3333333333333321</v>
      </c>
      <c r="H48" s="92">
        <v>8.3333333333333321</v>
      </c>
      <c r="I48" s="92">
        <v>8.3333333333333321</v>
      </c>
      <c r="J48" s="92">
        <v>8.3333333333333321</v>
      </c>
      <c r="K48" s="92">
        <v>8.3333333333333321</v>
      </c>
      <c r="L48" s="92">
        <v>8.3333333333333321</v>
      </c>
      <c r="M48" s="92">
        <v>8.3333333333333321</v>
      </c>
      <c r="N48" s="92">
        <v>8.3333333333333321</v>
      </c>
      <c r="O48" s="33">
        <f>SUM(C48:N48)</f>
        <v>99.999999999999957</v>
      </c>
    </row>
    <row r="49" spans="2:15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</sheetData>
  <phoneticPr fontId="0" type="noConversion"/>
  <dataValidations count="8"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6:N11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0 &lt; real price &lt;= price 1" sqref="C17:C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1 &lt; real price &lt;= price 2" sqref="E17:E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2 &lt; real price &lt;= price 3 (Note: quantity multiplier = 0 if real price &gt; price 3)" sqref="G17:G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Prices" prompt="Enter prices (Note Unit: $/lb)" sqref="D17:D22 F17:F22 H17:H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31:O35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37:O41">
      <formula1>0</formula1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47:N48">
      <formula1>0</formula1>
      <formula2>100</formula2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2:X63"/>
  <sheetViews>
    <sheetView showGridLines="0" workbookViewId="0">
      <selection activeCell="B34" sqref="B34"/>
    </sheetView>
  </sheetViews>
  <sheetFormatPr baseColWidth="10" defaultColWidth="8.83203125" defaultRowHeight="12" x14ac:dyDescent="0"/>
  <cols>
    <col min="1" max="1" width="4.6640625" style="29" customWidth="1"/>
    <col min="2" max="2" width="17.33203125" style="29" customWidth="1"/>
    <col min="3" max="16384" width="8.83203125" style="29"/>
  </cols>
  <sheetData>
    <row r="2" spans="2:17">
      <c r="B2" s="28" t="s">
        <v>114</v>
      </c>
    </row>
    <row r="3" spans="2:17">
      <c r="B3" s="30" t="s">
        <v>144</v>
      </c>
    </row>
    <row r="4" spans="2:17">
      <c r="B4" s="48"/>
      <c r="C4" s="48"/>
      <c r="D4" s="48"/>
      <c r="E4" s="48"/>
      <c r="F4" s="48"/>
      <c r="G4" s="48"/>
      <c r="H4" s="48"/>
      <c r="I4" s="49"/>
      <c r="J4" s="49"/>
      <c r="K4" s="49"/>
      <c r="L4" s="49"/>
      <c r="M4" s="49"/>
      <c r="N4" s="49"/>
    </row>
    <row r="5" spans="2:17">
      <c r="B5" s="45" t="s">
        <v>115</v>
      </c>
      <c r="C5" s="45" t="s">
        <v>5</v>
      </c>
      <c r="D5" s="45" t="s">
        <v>10</v>
      </c>
      <c r="E5" s="45" t="s">
        <v>12</v>
      </c>
      <c r="F5" s="45" t="s">
        <v>22</v>
      </c>
      <c r="G5" s="45" t="s">
        <v>59</v>
      </c>
      <c r="H5" s="45" t="s">
        <v>150</v>
      </c>
      <c r="I5" s="50"/>
      <c r="J5" s="50"/>
      <c r="K5" s="50"/>
      <c r="L5" s="50"/>
      <c r="M5" s="50"/>
      <c r="N5" s="50"/>
      <c r="O5" s="50"/>
      <c r="P5" s="50"/>
      <c r="Q5" s="50"/>
    </row>
    <row r="6" spans="2:17">
      <c r="B6" s="45" t="s">
        <v>163</v>
      </c>
      <c r="C6" s="93">
        <v>6.1514075115444777</v>
      </c>
      <c r="D6" s="93">
        <v>0</v>
      </c>
      <c r="E6" s="93">
        <v>16.468523285245563</v>
      </c>
      <c r="F6" s="93">
        <v>20.797427550119647</v>
      </c>
      <c r="G6" s="93">
        <v>56.582641653090313</v>
      </c>
      <c r="H6" s="97">
        <f>SUM($C$6:$G$6)</f>
        <v>100</v>
      </c>
      <c r="I6" s="49"/>
      <c r="J6" s="49"/>
      <c r="K6" s="49"/>
      <c r="L6" s="49"/>
      <c r="M6" s="49"/>
      <c r="N6" s="49"/>
      <c r="O6" s="50"/>
      <c r="P6" s="50"/>
      <c r="Q6" s="50"/>
    </row>
    <row r="7" spans="2:17">
      <c r="B7" s="45" t="s">
        <v>105</v>
      </c>
      <c r="C7" s="93">
        <v>0</v>
      </c>
      <c r="D7" s="93">
        <v>35.682010557853047</v>
      </c>
      <c r="E7" s="93">
        <v>0</v>
      </c>
      <c r="F7" s="93">
        <v>0</v>
      </c>
      <c r="G7" s="93">
        <v>64.317989442146953</v>
      </c>
      <c r="H7" s="97">
        <f>SUM($C$7:$G$7)</f>
        <v>100</v>
      </c>
      <c r="I7" s="49"/>
      <c r="J7" s="49"/>
      <c r="K7" s="49"/>
      <c r="L7" s="49"/>
      <c r="M7" s="49"/>
      <c r="N7" s="49"/>
      <c r="O7" s="50"/>
      <c r="P7" s="50"/>
      <c r="Q7" s="50"/>
    </row>
    <row r="8" spans="2:17">
      <c r="B8" s="45" t="s">
        <v>106</v>
      </c>
      <c r="C8" s="93">
        <v>0</v>
      </c>
      <c r="D8" s="93">
        <v>20.933921710948479</v>
      </c>
      <c r="E8" s="93">
        <v>0</v>
      </c>
      <c r="F8" s="93">
        <v>0</v>
      </c>
      <c r="G8" s="93">
        <v>79.066078289051518</v>
      </c>
      <c r="H8" s="97">
        <f>SUM($C$8:$G$8)</f>
        <v>100</v>
      </c>
      <c r="I8" s="49"/>
      <c r="J8" s="49"/>
      <c r="K8" s="49"/>
      <c r="L8" s="49"/>
      <c r="M8" s="49"/>
      <c r="N8" s="49"/>
      <c r="O8" s="50"/>
      <c r="P8" s="50"/>
      <c r="Q8" s="50"/>
    </row>
    <row r="9" spans="2:17">
      <c r="B9" s="45" t="s">
        <v>107</v>
      </c>
      <c r="C9" s="93">
        <v>0</v>
      </c>
      <c r="D9" s="93">
        <v>20.933921710948479</v>
      </c>
      <c r="E9" s="93">
        <v>0</v>
      </c>
      <c r="F9" s="93">
        <v>0</v>
      </c>
      <c r="G9" s="93">
        <v>79.066078289051518</v>
      </c>
      <c r="H9" s="97">
        <f>SUM($C$9:$G$9)</f>
        <v>100</v>
      </c>
      <c r="I9" s="49"/>
      <c r="J9" s="49"/>
      <c r="K9" s="49"/>
      <c r="L9" s="49"/>
      <c r="M9" s="49"/>
      <c r="N9" s="49"/>
      <c r="O9" s="50"/>
      <c r="P9" s="50"/>
      <c r="Q9" s="50"/>
    </row>
    <row r="10" spans="2:17">
      <c r="B10" s="45" t="s">
        <v>108</v>
      </c>
      <c r="C10" s="93">
        <v>6.1514075115444777</v>
      </c>
      <c r="D10" s="93">
        <v>0</v>
      </c>
      <c r="E10" s="93">
        <v>16.468523285245563</v>
      </c>
      <c r="F10" s="93">
        <v>20.797427550119647</v>
      </c>
      <c r="G10" s="93">
        <v>56.582641653090313</v>
      </c>
      <c r="H10" s="97">
        <f>SUM($C$10:$G$10)</f>
        <v>100</v>
      </c>
      <c r="I10" s="49"/>
      <c r="J10" s="49"/>
      <c r="K10" s="49"/>
      <c r="L10" s="49"/>
      <c r="M10" s="49"/>
      <c r="N10" s="49"/>
      <c r="O10" s="50"/>
      <c r="P10" s="50"/>
      <c r="Q10" s="50"/>
    </row>
    <row r="11" spans="2:17">
      <c r="B11" s="45" t="s">
        <v>109</v>
      </c>
      <c r="C11" s="94">
        <v>6.1514075115444777</v>
      </c>
      <c r="D11" s="94">
        <v>0</v>
      </c>
      <c r="E11" s="94">
        <v>16.468523285245563</v>
      </c>
      <c r="F11" s="94">
        <v>20.797427550119647</v>
      </c>
      <c r="G11" s="94">
        <v>56.582641653090313</v>
      </c>
      <c r="H11" s="96">
        <f>SUM($C$11:$G$11)</f>
        <v>100</v>
      </c>
      <c r="I11" s="49"/>
      <c r="J11" s="49"/>
      <c r="K11" s="49"/>
      <c r="L11" s="49"/>
      <c r="M11" s="49"/>
      <c r="N11" s="49"/>
      <c r="O11" s="50"/>
      <c r="P11" s="50"/>
      <c r="Q11" s="50"/>
    </row>
    <row r="12" spans="2:17">
      <c r="B12" s="51"/>
      <c r="C12" s="51"/>
      <c r="D12" s="51"/>
      <c r="E12" s="51"/>
      <c r="F12" s="51"/>
      <c r="G12" s="51"/>
      <c r="H12" s="51"/>
      <c r="I12" s="49"/>
      <c r="J12" s="49"/>
      <c r="K12" s="49"/>
      <c r="L12" s="49"/>
      <c r="M12" s="49"/>
      <c r="N12" s="49"/>
      <c r="O12" s="50"/>
      <c r="P12" s="50"/>
      <c r="Q12" s="50"/>
    </row>
    <row r="13" spans="2:17">
      <c r="C13" s="49"/>
      <c r="D13" s="49"/>
      <c r="E13" s="49"/>
      <c r="F13" s="49"/>
      <c r="G13" s="49"/>
      <c r="H13" s="49"/>
      <c r="I13" s="50"/>
      <c r="J13" s="50"/>
      <c r="K13" s="50"/>
    </row>
    <row r="14" spans="2:17">
      <c r="B14" s="52" t="s">
        <v>116</v>
      </c>
      <c r="C14" s="49"/>
      <c r="D14" s="49"/>
      <c r="E14" s="49"/>
      <c r="F14" s="49"/>
      <c r="G14" s="49"/>
      <c r="H14" s="49"/>
      <c r="I14" s="50"/>
      <c r="J14" s="50"/>
      <c r="K14" s="50"/>
    </row>
    <row r="15" spans="2:17">
      <c r="B15" s="53" t="s">
        <v>117</v>
      </c>
      <c r="C15" s="50"/>
      <c r="D15" s="50"/>
      <c r="E15" s="50"/>
      <c r="F15" s="50"/>
      <c r="G15" s="50"/>
      <c r="H15" s="50"/>
      <c r="I15" s="50"/>
      <c r="J15" s="50"/>
      <c r="K15" s="50"/>
    </row>
    <row r="16" spans="2:17">
      <c r="B16" s="31"/>
      <c r="C16" s="31"/>
      <c r="D16" s="31"/>
      <c r="E16" s="31"/>
      <c r="F16" s="31"/>
      <c r="G16" s="31"/>
      <c r="H16" s="31"/>
      <c r="I16" s="50"/>
      <c r="J16" s="50"/>
      <c r="K16" s="50"/>
      <c r="L16" s="50"/>
      <c r="O16" s="50"/>
      <c r="P16" s="50"/>
      <c r="Q16" s="50"/>
    </row>
    <row r="17" spans="2:18">
      <c r="B17" s="45" t="s">
        <v>118</v>
      </c>
      <c r="C17" s="45" t="s">
        <v>5</v>
      </c>
      <c r="D17" s="45"/>
      <c r="E17" s="45" t="s">
        <v>10</v>
      </c>
      <c r="F17" s="45"/>
      <c r="G17" s="45" t="s">
        <v>12</v>
      </c>
      <c r="H17" s="45"/>
      <c r="I17" s="50"/>
      <c r="J17" s="50"/>
      <c r="K17" s="50"/>
      <c r="L17" s="50"/>
      <c r="O17" s="50"/>
      <c r="P17" s="50"/>
      <c r="Q17" s="50"/>
    </row>
    <row r="18" spans="2:18">
      <c r="B18" s="45" t="s">
        <v>119</v>
      </c>
      <c r="C18" s="45" t="s">
        <v>133</v>
      </c>
      <c r="D18" s="45" t="s">
        <v>123</v>
      </c>
      <c r="E18" s="45" t="s">
        <v>133</v>
      </c>
      <c r="F18" s="45" t="s">
        <v>123</v>
      </c>
      <c r="G18" s="45" t="s">
        <v>133</v>
      </c>
      <c r="H18" s="45" t="s">
        <v>123</v>
      </c>
      <c r="I18" s="50"/>
      <c r="J18" s="50"/>
      <c r="K18" s="50"/>
      <c r="L18" s="50"/>
      <c r="M18" s="50"/>
      <c r="O18" s="50"/>
      <c r="P18" s="50"/>
      <c r="Q18" s="50"/>
    </row>
    <row r="19" spans="2:18">
      <c r="B19" s="45" t="s">
        <v>120</v>
      </c>
      <c r="C19" s="94">
        <v>80</v>
      </c>
      <c r="D19" s="44">
        <f>100-$C$19</f>
        <v>20</v>
      </c>
      <c r="E19" s="94">
        <v>80</v>
      </c>
      <c r="F19" s="44">
        <f>100-$E$19</f>
        <v>20</v>
      </c>
      <c r="G19" s="94">
        <v>80</v>
      </c>
      <c r="H19" s="33">
        <f>100-$G$19</f>
        <v>20</v>
      </c>
      <c r="O19" s="50"/>
      <c r="P19" s="50"/>
      <c r="Q19" s="50"/>
    </row>
    <row r="20" spans="2:18">
      <c r="B20" s="54"/>
      <c r="C20" s="54"/>
      <c r="D20" s="54"/>
      <c r="E20" s="54"/>
      <c r="F20" s="54"/>
      <c r="G20" s="54"/>
      <c r="H20" s="54"/>
      <c r="I20" s="50"/>
      <c r="J20" s="50"/>
      <c r="K20" s="50"/>
      <c r="L20" s="50"/>
      <c r="O20" s="50"/>
      <c r="P20" s="50"/>
      <c r="Q20" s="50"/>
    </row>
    <row r="21" spans="2:18">
      <c r="I21" s="50"/>
      <c r="J21" s="50"/>
      <c r="K21" s="50"/>
    </row>
    <row r="22" spans="2:18">
      <c r="B22" s="52" t="s">
        <v>114</v>
      </c>
      <c r="I22" s="50"/>
      <c r="J22" s="50"/>
      <c r="K22" s="50"/>
    </row>
    <row r="23" spans="2:18">
      <c r="B23" s="55" t="s">
        <v>145</v>
      </c>
      <c r="I23" s="50"/>
      <c r="J23" s="50"/>
      <c r="K23" s="50"/>
    </row>
    <row r="24" spans="2:18">
      <c r="B24" s="31"/>
      <c r="C24" s="31"/>
      <c r="D24" s="31"/>
      <c r="E24" s="31"/>
      <c r="F24" s="31"/>
      <c r="G24" s="31"/>
      <c r="H24" s="31"/>
      <c r="I24" s="31"/>
      <c r="P24" s="50"/>
      <c r="Q24" s="50"/>
      <c r="R24" s="50"/>
    </row>
    <row r="25" spans="2:18">
      <c r="B25" s="45" t="s">
        <v>121</v>
      </c>
      <c r="C25" s="45" t="s">
        <v>122</v>
      </c>
      <c r="D25" s="45" t="s">
        <v>5</v>
      </c>
      <c r="E25" s="45"/>
      <c r="F25" s="45" t="s">
        <v>10</v>
      </c>
      <c r="G25" s="45"/>
      <c r="H25" s="45" t="s">
        <v>12</v>
      </c>
      <c r="I25" s="45"/>
      <c r="P25" s="50"/>
      <c r="Q25" s="50"/>
      <c r="R25" s="50"/>
    </row>
    <row r="26" spans="2:18">
      <c r="B26" s="45" t="s">
        <v>119</v>
      </c>
      <c r="C26" s="45" t="s">
        <v>123</v>
      </c>
      <c r="D26" s="45" t="s">
        <v>133</v>
      </c>
      <c r="E26" s="45" t="s">
        <v>123</v>
      </c>
      <c r="F26" s="45" t="s">
        <v>133</v>
      </c>
      <c r="G26" s="45" t="s">
        <v>123</v>
      </c>
      <c r="H26" s="45" t="s">
        <v>133</v>
      </c>
      <c r="I26" s="45" t="s">
        <v>123</v>
      </c>
      <c r="P26" s="50"/>
      <c r="Q26" s="50"/>
      <c r="R26" s="50"/>
    </row>
    <row r="27" spans="2:18">
      <c r="B27" s="45" t="s">
        <v>22</v>
      </c>
      <c r="C27" s="93">
        <v>79.681137340958401</v>
      </c>
      <c r="D27" s="93">
        <v>100</v>
      </c>
      <c r="E27" s="93">
        <v>100</v>
      </c>
      <c r="F27" s="93">
        <v>66.942399834518028</v>
      </c>
      <c r="G27" s="93">
        <v>100</v>
      </c>
      <c r="H27" s="93">
        <v>100</v>
      </c>
      <c r="I27" s="95">
        <v>100</v>
      </c>
      <c r="P27" s="50"/>
      <c r="Q27" s="50"/>
      <c r="R27" s="50"/>
    </row>
    <row r="28" spans="2:18">
      <c r="B28" s="45" t="s">
        <v>59</v>
      </c>
      <c r="C28" s="93">
        <v>20.318862659041606</v>
      </c>
      <c r="D28" s="93">
        <v>0</v>
      </c>
      <c r="E28" s="93">
        <v>0</v>
      </c>
      <c r="F28" s="93">
        <v>33.057600165481979</v>
      </c>
      <c r="G28" s="93">
        <v>0</v>
      </c>
      <c r="H28" s="93">
        <v>0</v>
      </c>
      <c r="I28" s="95">
        <v>0</v>
      </c>
      <c r="P28" s="50"/>
      <c r="Q28" s="50"/>
      <c r="R28" s="50"/>
    </row>
    <row r="29" spans="2:18">
      <c r="B29" s="45" t="s">
        <v>150</v>
      </c>
      <c r="C29" s="98">
        <f>SUM($C$27:$C$28)</f>
        <v>100</v>
      </c>
      <c r="D29" s="98">
        <f>SUM($D$27:$D$28)</f>
        <v>100</v>
      </c>
      <c r="E29" s="98">
        <f>SUM($E$27:$E$28)</f>
        <v>100</v>
      </c>
      <c r="F29" s="98">
        <f>SUM($F$27:$F$28)</f>
        <v>100</v>
      </c>
      <c r="G29" s="98">
        <f>SUM($G$27:$G$28)</f>
        <v>100</v>
      </c>
      <c r="H29" s="98">
        <f>SUM($H$27:$H$28)</f>
        <v>100</v>
      </c>
      <c r="I29" s="96">
        <f>SUM($I$27:$I$28)</f>
        <v>100</v>
      </c>
      <c r="P29" s="50"/>
      <c r="Q29" s="50"/>
      <c r="R29" s="50"/>
    </row>
    <row r="30" spans="2:18">
      <c r="B30" s="54"/>
      <c r="C30" s="54"/>
      <c r="D30" s="54"/>
      <c r="E30" s="54"/>
      <c r="F30" s="54"/>
      <c r="G30" s="54"/>
      <c r="H30" s="54"/>
      <c r="I30" s="54"/>
      <c r="P30" s="50"/>
      <c r="Q30" s="50"/>
      <c r="R30" s="50"/>
    </row>
    <row r="31" spans="2:18">
      <c r="I31" s="50"/>
      <c r="J31" s="50"/>
      <c r="K31" s="50"/>
    </row>
    <row r="32" spans="2:18">
      <c r="B32" s="52" t="s">
        <v>124</v>
      </c>
      <c r="C32" s="50"/>
      <c r="D32" s="50"/>
      <c r="E32" s="50"/>
      <c r="F32" s="50"/>
      <c r="G32" s="50"/>
      <c r="H32" s="50"/>
      <c r="I32" s="50"/>
      <c r="J32" s="50"/>
      <c r="K32" s="50"/>
    </row>
    <row r="33" spans="2:14">
      <c r="B33" s="53" t="s">
        <v>143</v>
      </c>
      <c r="C33" s="50"/>
      <c r="D33" s="50"/>
      <c r="E33" s="50"/>
      <c r="F33" s="50"/>
      <c r="G33" s="50"/>
      <c r="H33" s="50"/>
      <c r="I33" s="50"/>
      <c r="J33" s="50"/>
      <c r="K33" s="50"/>
    </row>
    <row r="34" spans="2:14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2:14">
      <c r="B35" s="45" t="s">
        <v>147</v>
      </c>
      <c r="C35" s="45" t="s">
        <v>92</v>
      </c>
      <c r="D35" s="45" t="s">
        <v>93</v>
      </c>
      <c r="E35" s="45" t="s">
        <v>94</v>
      </c>
      <c r="F35" s="45" t="s">
        <v>95</v>
      </c>
      <c r="G35" s="45" t="s">
        <v>96</v>
      </c>
      <c r="H35" s="45" t="s">
        <v>97</v>
      </c>
      <c r="I35" s="45" t="s">
        <v>98</v>
      </c>
      <c r="J35" s="45" t="s">
        <v>99</v>
      </c>
      <c r="K35" s="45" t="s">
        <v>100</v>
      </c>
      <c r="L35" s="45" t="s">
        <v>101</v>
      </c>
      <c r="M35" s="45" t="s">
        <v>102</v>
      </c>
      <c r="N35" s="45" t="s">
        <v>103</v>
      </c>
    </row>
    <row r="36" spans="2:14">
      <c r="B36" s="45" t="s">
        <v>22</v>
      </c>
      <c r="C36" s="93">
        <v>38.306341113842322</v>
      </c>
      <c r="D36" s="93">
        <v>38.306341113842322</v>
      </c>
      <c r="E36" s="93">
        <v>38.306341113842322</v>
      </c>
      <c r="F36" s="93">
        <v>38.306341113842322</v>
      </c>
      <c r="G36" s="93">
        <v>38.306341113842322</v>
      </c>
      <c r="H36" s="93">
        <v>38.306341113842322</v>
      </c>
      <c r="I36" s="93">
        <v>38.306341113842322</v>
      </c>
      <c r="J36" s="93">
        <v>38.306341113842322</v>
      </c>
      <c r="K36" s="93">
        <v>38.306341113842322</v>
      </c>
      <c r="L36" s="93">
        <v>38.306341113842322</v>
      </c>
      <c r="M36" s="93">
        <v>38.306341113842322</v>
      </c>
      <c r="N36" s="95">
        <v>38.306341113842322</v>
      </c>
    </row>
    <row r="37" spans="2:14">
      <c r="B37" s="45" t="s">
        <v>59</v>
      </c>
      <c r="C37" s="94">
        <v>33.1483782973865</v>
      </c>
      <c r="D37" s="94">
        <v>33.1483782973865</v>
      </c>
      <c r="E37" s="94">
        <v>33.1483782973865</v>
      </c>
      <c r="F37" s="94">
        <v>33.1483782973865</v>
      </c>
      <c r="G37" s="94">
        <v>33.1483782973865</v>
      </c>
      <c r="H37" s="94">
        <v>33.1483782973865</v>
      </c>
      <c r="I37" s="94">
        <v>33.1483782973865</v>
      </c>
      <c r="J37" s="94">
        <v>33.1483782973865</v>
      </c>
      <c r="K37" s="94">
        <v>33.1483782973865</v>
      </c>
      <c r="L37" s="94">
        <v>33.1483782973865</v>
      </c>
      <c r="M37" s="94">
        <v>33.1483782973865</v>
      </c>
      <c r="N37" s="89">
        <v>33.1483782973865</v>
      </c>
    </row>
    <row r="38" spans="2:14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2:14">
      <c r="I39" s="50"/>
      <c r="J39" s="50"/>
      <c r="K39" s="50"/>
    </row>
    <row r="40" spans="2:14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2:14">
      <c r="B43" s="56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4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4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  <row r="46" spans="2:14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</row>
    <row r="47" spans="2:14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</row>
    <row r="49" spans="9:24">
      <c r="P49" s="50"/>
      <c r="Q49" s="50"/>
      <c r="R49" s="50"/>
      <c r="S49" s="50"/>
      <c r="T49" s="50"/>
      <c r="U49" s="50"/>
      <c r="V49" s="50"/>
      <c r="W49" s="50"/>
      <c r="X49" s="50"/>
    </row>
    <row r="61" spans="9:24">
      <c r="I61" s="50"/>
      <c r="J61" s="50"/>
    </row>
    <row r="62" spans="9:24">
      <c r="I62" s="50"/>
      <c r="J62" s="50"/>
    </row>
    <row r="63" spans="9:24">
      <c r="I63" s="50"/>
      <c r="J63" s="50"/>
    </row>
  </sheetData>
  <phoneticPr fontId="0" type="noConversion"/>
  <dataValidations count="2">
    <dataValidation type="decimal" allowBlank="1" showInputMessage="1" showErrorMessage="1" errorTitle="Error" error="You must enter a number between 0 and 100 (inclusive)" promptTitle="Percentage" prompt="Enter a number between 0 and 100 (inclusive)" sqref="C6:G11 C19 E19 G19 C27:I28">
      <formula1>0</formula1>
      <formula2>100</formula2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36:N37">
      <formula1>0</formula1>
      <formula2>100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O41"/>
  <sheetViews>
    <sheetView showGridLines="0" workbookViewId="0"/>
  </sheetViews>
  <sheetFormatPr baseColWidth="10" defaultColWidth="8.83203125" defaultRowHeight="12" x14ac:dyDescent="0"/>
  <cols>
    <col min="1" max="2" width="4.6640625" style="29" customWidth="1"/>
    <col min="3" max="3" width="12.6640625" style="29" customWidth="1"/>
    <col min="4" max="15" width="8.6640625" style="29" customWidth="1"/>
    <col min="16" max="16384" width="8.83203125" style="29"/>
  </cols>
  <sheetData>
    <row r="2" spans="2:15">
      <c r="C2" s="28" t="s">
        <v>158</v>
      </c>
    </row>
    <row r="3" spans="2:15">
      <c r="C3" s="30" t="s">
        <v>138</v>
      </c>
    </row>
    <row r="4" spans="2:15">
      <c r="C4" s="57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2:15">
      <c r="B5" s="58" t="s">
        <v>125</v>
      </c>
      <c r="C5" s="59" t="s">
        <v>146</v>
      </c>
      <c r="D5" s="34" t="s">
        <v>92</v>
      </c>
      <c r="E5" s="34" t="s">
        <v>93</v>
      </c>
      <c r="F5" s="34" t="s">
        <v>94</v>
      </c>
      <c r="G5" s="34" t="s">
        <v>95</v>
      </c>
      <c r="H5" s="34" t="s">
        <v>96</v>
      </c>
      <c r="I5" s="34" t="s">
        <v>97</v>
      </c>
      <c r="J5" s="34" t="s">
        <v>98</v>
      </c>
      <c r="K5" s="34" t="s">
        <v>99</v>
      </c>
      <c r="L5" s="34" t="s">
        <v>100</v>
      </c>
      <c r="M5" s="34" t="s">
        <v>101</v>
      </c>
      <c r="N5" s="34" t="s">
        <v>102</v>
      </c>
      <c r="O5" s="35" t="s">
        <v>103</v>
      </c>
    </row>
    <row r="6" spans="2:15">
      <c r="C6" s="41" t="s">
        <v>126</v>
      </c>
      <c r="D6" s="89">
        <v>3.4853800894222946</v>
      </c>
      <c r="E6" s="89">
        <v>3.4853800894222946</v>
      </c>
      <c r="F6" s="89">
        <v>3.4853800894222946</v>
      </c>
      <c r="G6" s="89">
        <v>3.4853800894222946</v>
      </c>
      <c r="H6" s="89">
        <v>3.4853800894222946</v>
      </c>
      <c r="I6" s="89">
        <v>3.4853800894222946</v>
      </c>
      <c r="J6" s="89">
        <v>3.4853800894222946</v>
      </c>
      <c r="K6" s="89">
        <v>3.4853800894222946</v>
      </c>
      <c r="L6" s="89">
        <v>3.4853800894222946</v>
      </c>
      <c r="M6" s="89">
        <v>3.4853800894222946</v>
      </c>
      <c r="N6" s="89">
        <v>3.4853800894222946</v>
      </c>
      <c r="O6" s="89">
        <v>3.4853800894222946</v>
      </c>
    </row>
    <row r="7" spans="2:15">
      <c r="C7" s="36" t="s">
        <v>127</v>
      </c>
      <c r="D7" s="89">
        <v>2.9011861165223229</v>
      </c>
      <c r="E7" s="89">
        <v>2.9011861165223229</v>
      </c>
      <c r="F7" s="89">
        <v>2.9011861165223229</v>
      </c>
      <c r="G7" s="89">
        <v>2.9011861165223229</v>
      </c>
      <c r="H7" s="89">
        <v>2.9011861165223229</v>
      </c>
      <c r="I7" s="89">
        <v>2.9011861165223229</v>
      </c>
      <c r="J7" s="89">
        <v>2.9011861165223229</v>
      </c>
      <c r="K7" s="89">
        <v>2.9011861165223229</v>
      </c>
      <c r="L7" s="89">
        <v>2.9011861165223229</v>
      </c>
      <c r="M7" s="89">
        <v>2.9011861165223229</v>
      </c>
      <c r="N7" s="89">
        <v>2.9011861165223229</v>
      </c>
      <c r="O7" s="89">
        <v>2.9011861165223229</v>
      </c>
    </row>
    <row r="8" spans="2:15">
      <c r="C8" s="36" t="s">
        <v>128</v>
      </c>
      <c r="D8" s="89">
        <v>2.6607618264554058</v>
      </c>
      <c r="E8" s="89">
        <v>2.6607618264554058</v>
      </c>
      <c r="F8" s="89">
        <v>2.6607618264554058</v>
      </c>
      <c r="G8" s="89">
        <v>2.6607618264554058</v>
      </c>
      <c r="H8" s="89">
        <v>2.6607618264554058</v>
      </c>
      <c r="I8" s="89">
        <v>2.6607618264554058</v>
      </c>
      <c r="J8" s="89">
        <v>2.6607618264554058</v>
      </c>
      <c r="K8" s="89">
        <v>2.6607618264554058</v>
      </c>
      <c r="L8" s="89">
        <v>2.6607618264554058</v>
      </c>
      <c r="M8" s="89">
        <v>2.6607618264554058</v>
      </c>
      <c r="N8" s="89">
        <v>2.6607618264554058</v>
      </c>
      <c r="O8" s="89">
        <v>2.6607618264554058</v>
      </c>
    </row>
    <row r="9" spans="2:15">
      <c r="C9" s="36" t="s">
        <v>129</v>
      </c>
      <c r="D9" s="89">
        <v>2.6237069377135533</v>
      </c>
      <c r="E9" s="89">
        <v>2.6237069377135533</v>
      </c>
      <c r="F9" s="89">
        <v>2.6237069377135533</v>
      </c>
      <c r="G9" s="89">
        <v>2.6237069377135533</v>
      </c>
      <c r="H9" s="89">
        <v>2.6237069377135533</v>
      </c>
      <c r="I9" s="89">
        <v>2.6237069377135533</v>
      </c>
      <c r="J9" s="89">
        <v>2.6237069377135533</v>
      </c>
      <c r="K9" s="89">
        <v>2.6237069377135533</v>
      </c>
      <c r="L9" s="89">
        <v>2.6237069377135533</v>
      </c>
      <c r="M9" s="89">
        <v>2.6237069377135533</v>
      </c>
      <c r="N9" s="89">
        <v>2.6237069377135533</v>
      </c>
      <c r="O9" s="89">
        <v>2.6237069377135533</v>
      </c>
    </row>
    <row r="10" spans="2:15">
      <c r="C10" s="36" t="s">
        <v>130</v>
      </c>
      <c r="D10" s="89">
        <v>2.4100333784047572</v>
      </c>
      <c r="E10" s="89">
        <v>2.4100333784047572</v>
      </c>
      <c r="F10" s="89">
        <v>2.4100333784047572</v>
      </c>
      <c r="G10" s="89">
        <v>2.4100333784047572</v>
      </c>
      <c r="H10" s="89">
        <v>2.4100333784047572</v>
      </c>
      <c r="I10" s="89">
        <v>2.4100333784047572</v>
      </c>
      <c r="J10" s="89">
        <v>2.4100333784047572</v>
      </c>
      <c r="K10" s="89">
        <v>2.4100333784047572</v>
      </c>
      <c r="L10" s="89">
        <v>2.4100333784047572</v>
      </c>
      <c r="M10" s="89">
        <v>2.4100333784047572</v>
      </c>
      <c r="N10" s="89">
        <v>2.4100333784047572</v>
      </c>
      <c r="O10" s="89">
        <v>2.4100333784047572</v>
      </c>
    </row>
    <row r="11" spans="2:15">
      <c r="C11" s="36" t="s">
        <v>131</v>
      </c>
      <c r="D11" s="89">
        <v>2.7</v>
      </c>
      <c r="E11" s="89">
        <v>2.7</v>
      </c>
      <c r="F11" s="89">
        <v>2.7</v>
      </c>
      <c r="G11" s="89">
        <v>2.7</v>
      </c>
      <c r="H11" s="89">
        <v>2.7</v>
      </c>
      <c r="I11" s="89">
        <v>2.7</v>
      </c>
      <c r="J11" s="89">
        <v>2.7</v>
      </c>
      <c r="K11" s="89">
        <v>2.7</v>
      </c>
      <c r="L11" s="89">
        <v>2.7</v>
      </c>
      <c r="M11" s="89">
        <v>2.7</v>
      </c>
      <c r="N11" s="89">
        <v>2.7</v>
      </c>
      <c r="O11" s="89">
        <v>2.7</v>
      </c>
    </row>
    <row r="12" spans="2:15">
      <c r="C12" s="37" t="s">
        <v>132</v>
      </c>
      <c r="D12" s="89">
        <v>3.062505651111354</v>
      </c>
      <c r="E12" s="89">
        <v>3.062505651111354</v>
      </c>
      <c r="F12" s="89">
        <v>3.062505651111354</v>
      </c>
      <c r="G12" s="89">
        <v>3.062505651111354</v>
      </c>
      <c r="H12" s="89">
        <v>3.062505651111354</v>
      </c>
      <c r="I12" s="89">
        <v>3.062505651111354</v>
      </c>
      <c r="J12" s="89">
        <v>3.062505651111354</v>
      </c>
      <c r="K12" s="89">
        <v>3.062505651111354</v>
      </c>
      <c r="L12" s="89">
        <v>3.062505651111354</v>
      </c>
      <c r="M12" s="89">
        <v>3.062505651111354</v>
      </c>
      <c r="N12" s="89">
        <v>3.062505651111354</v>
      </c>
      <c r="O12" s="89">
        <v>3.062505651111354</v>
      </c>
    </row>
    <row r="13" spans="2:15">
      <c r="C13" s="57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2:15">
      <c r="B14" s="58" t="s">
        <v>133</v>
      </c>
      <c r="C14" s="59" t="s">
        <v>146</v>
      </c>
      <c r="D14" s="34" t="s">
        <v>92</v>
      </c>
      <c r="E14" s="34" t="s">
        <v>93</v>
      </c>
      <c r="F14" s="34" t="s">
        <v>94</v>
      </c>
      <c r="G14" s="34" t="s">
        <v>95</v>
      </c>
      <c r="H14" s="34" t="s">
        <v>96</v>
      </c>
      <c r="I14" s="34" t="s">
        <v>97</v>
      </c>
      <c r="J14" s="34" t="s">
        <v>98</v>
      </c>
      <c r="K14" s="34" t="s">
        <v>99</v>
      </c>
      <c r="L14" s="34" t="s">
        <v>100</v>
      </c>
      <c r="M14" s="34" t="s">
        <v>101</v>
      </c>
      <c r="N14" s="34" t="s">
        <v>102</v>
      </c>
      <c r="O14" s="35" t="s">
        <v>103</v>
      </c>
    </row>
    <row r="15" spans="2:15">
      <c r="C15" s="41" t="s">
        <v>126</v>
      </c>
      <c r="D15" s="89">
        <v>3.95</v>
      </c>
      <c r="E15" s="89">
        <v>3.95</v>
      </c>
      <c r="F15" s="89">
        <v>3.95</v>
      </c>
      <c r="G15" s="89">
        <v>3.95</v>
      </c>
      <c r="H15" s="89">
        <v>3.95</v>
      </c>
      <c r="I15" s="89">
        <v>3.95</v>
      </c>
      <c r="J15" s="89">
        <v>3.95</v>
      </c>
      <c r="K15" s="89">
        <v>3.95</v>
      </c>
      <c r="L15" s="89">
        <v>3.95</v>
      </c>
      <c r="M15" s="89">
        <v>3.95</v>
      </c>
      <c r="N15" s="89">
        <v>3.95</v>
      </c>
      <c r="O15" s="89">
        <v>3.95</v>
      </c>
    </row>
    <row r="16" spans="2:15">
      <c r="C16" s="36" t="s">
        <v>127</v>
      </c>
      <c r="D16" s="89">
        <v>3.8337898487811204</v>
      </c>
      <c r="E16" s="89">
        <v>3.8337898487811204</v>
      </c>
      <c r="F16" s="89">
        <v>3.8337898487811204</v>
      </c>
      <c r="G16" s="89">
        <v>3.8337898487811204</v>
      </c>
      <c r="H16" s="89">
        <v>3.8337898487811204</v>
      </c>
      <c r="I16" s="89">
        <v>3.8337898487811204</v>
      </c>
      <c r="J16" s="89">
        <v>3.8337898487811204</v>
      </c>
      <c r="K16" s="89">
        <v>3.8337898487811204</v>
      </c>
      <c r="L16" s="89">
        <v>3.8337898487811204</v>
      </c>
      <c r="M16" s="89">
        <v>3.8337898487811204</v>
      </c>
      <c r="N16" s="89">
        <v>3.8337898487811204</v>
      </c>
      <c r="O16" s="89">
        <v>3.8337898487811204</v>
      </c>
    </row>
    <row r="17" spans="2:15">
      <c r="C17" s="36" t="s">
        <v>128</v>
      </c>
      <c r="D17" s="89">
        <v>3.0022604778535729</v>
      </c>
      <c r="E17" s="89">
        <v>3.0022604778535729</v>
      </c>
      <c r="F17" s="89">
        <v>3.0022604778535729</v>
      </c>
      <c r="G17" s="89">
        <v>3.0022604778535729</v>
      </c>
      <c r="H17" s="89">
        <v>3.0022604778535729</v>
      </c>
      <c r="I17" s="89">
        <v>3.0022604778535729</v>
      </c>
      <c r="J17" s="89">
        <v>3.0022604778535729</v>
      </c>
      <c r="K17" s="89">
        <v>3.0022604778535729</v>
      </c>
      <c r="L17" s="89">
        <v>3.0022604778535729</v>
      </c>
      <c r="M17" s="89">
        <v>3.0022604778535729</v>
      </c>
      <c r="N17" s="89">
        <v>3.0022604778535729</v>
      </c>
      <c r="O17" s="89">
        <v>3.0022604778535729</v>
      </c>
    </row>
    <row r="18" spans="2:15">
      <c r="C18" s="36" t="s">
        <v>129</v>
      </c>
      <c r="D18" s="89">
        <v>3.1141301388125635</v>
      </c>
      <c r="E18" s="89">
        <v>3.1141301388125635</v>
      </c>
      <c r="F18" s="89">
        <v>3.1141301388125635</v>
      </c>
      <c r="G18" s="89">
        <v>3.1141301388125635</v>
      </c>
      <c r="H18" s="89">
        <v>3.1141301388125635</v>
      </c>
      <c r="I18" s="89">
        <v>3.1141301388125635</v>
      </c>
      <c r="J18" s="89">
        <v>3.1141301388125635</v>
      </c>
      <c r="K18" s="89">
        <v>3.1141301388125635</v>
      </c>
      <c r="L18" s="89">
        <v>3.1141301388125635</v>
      </c>
      <c r="M18" s="89">
        <v>3.1141301388125635</v>
      </c>
      <c r="N18" s="89">
        <v>3.1141301388125635</v>
      </c>
      <c r="O18" s="89">
        <v>3.1141301388125635</v>
      </c>
    </row>
    <row r="19" spans="2:15">
      <c r="C19" s="36" t="s">
        <v>130</v>
      </c>
      <c r="D19" s="89">
        <v>2.8008500243250185</v>
      </c>
      <c r="E19" s="89">
        <v>2.8008500243250185</v>
      </c>
      <c r="F19" s="89">
        <v>2.8008500243250185</v>
      </c>
      <c r="G19" s="89">
        <v>2.8008500243250185</v>
      </c>
      <c r="H19" s="89">
        <v>2.8008500243250185</v>
      </c>
      <c r="I19" s="89">
        <v>2.8008500243250185</v>
      </c>
      <c r="J19" s="89">
        <v>2.8008500243250185</v>
      </c>
      <c r="K19" s="89">
        <v>2.8008500243250185</v>
      </c>
      <c r="L19" s="89">
        <v>2.8008500243250185</v>
      </c>
      <c r="M19" s="89">
        <v>2.8008500243250185</v>
      </c>
      <c r="N19" s="89">
        <v>2.8008500243250185</v>
      </c>
      <c r="O19" s="89">
        <v>2.8008500243250185</v>
      </c>
    </row>
    <row r="20" spans="2:15">
      <c r="C20" s="36" t="s">
        <v>131</v>
      </c>
      <c r="D20" s="89">
        <v>2.9249999999999998</v>
      </c>
      <c r="E20" s="89">
        <v>2.9249999999999998</v>
      </c>
      <c r="F20" s="89">
        <v>2.9249999999999998</v>
      </c>
      <c r="G20" s="89">
        <v>2.9249999999999998</v>
      </c>
      <c r="H20" s="89">
        <v>2.9249999999999998</v>
      </c>
      <c r="I20" s="89">
        <v>2.9249999999999998</v>
      </c>
      <c r="J20" s="89">
        <v>2.9249999999999998</v>
      </c>
      <c r="K20" s="89">
        <v>2.9249999999999998</v>
      </c>
      <c r="L20" s="89">
        <v>2.9249999999999998</v>
      </c>
      <c r="M20" s="89">
        <v>2.9249999999999998</v>
      </c>
      <c r="N20" s="89">
        <v>2.9249999999999998</v>
      </c>
      <c r="O20" s="89">
        <v>2.9249999999999998</v>
      </c>
    </row>
    <row r="21" spans="2:15">
      <c r="C21" s="37" t="s">
        <v>132</v>
      </c>
      <c r="D21" s="89">
        <v>3.3833909680420562</v>
      </c>
      <c r="E21" s="89">
        <v>3.3833909680420562</v>
      </c>
      <c r="F21" s="89">
        <v>3.3833909680420562</v>
      </c>
      <c r="G21" s="89">
        <v>3.3833909680420562</v>
      </c>
      <c r="H21" s="89">
        <v>3.3833909680420562</v>
      </c>
      <c r="I21" s="89">
        <v>3.3833909680420562</v>
      </c>
      <c r="J21" s="89">
        <v>3.3833909680420562</v>
      </c>
      <c r="K21" s="89">
        <v>3.3833909680420562</v>
      </c>
      <c r="L21" s="89">
        <v>3.3833909680420562</v>
      </c>
      <c r="M21" s="89">
        <v>3.3833909680420562</v>
      </c>
      <c r="N21" s="89">
        <v>3.3833909680420562</v>
      </c>
      <c r="O21" s="89">
        <v>3.3833909680420562</v>
      </c>
    </row>
    <row r="22" spans="2:15">
      <c r="C22" s="57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2:15">
      <c r="B23" s="58" t="s">
        <v>134</v>
      </c>
      <c r="C23" s="59" t="s">
        <v>146</v>
      </c>
      <c r="D23" s="34" t="s">
        <v>92</v>
      </c>
      <c r="E23" s="34" t="s">
        <v>93</v>
      </c>
      <c r="F23" s="34" t="s">
        <v>94</v>
      </c>
      <c r="G23" s="34" t="s">
        <v>95</v>
      </c>
      <c r="H23" s="34" t="s">
        <v>96</v>
      </c>
      <c r="I23" s="34" t="s">
        <v>97</v>
      </c>
      <c r="J23" s="34" t="s">
        <v>98</v>
      </c>
      <c r="K23" s="34" t="s">
        <v>99</v>
      </c>
      <c r="L23" s="34" t="s">
        <v>100</v>
      </c>
      <c r="M23" s="34" t="s">
        <v>101</v>
      </c>
      <c r="N23" s="34" t="s">
        <v>102</v>
      </c>
      <c r="O23" s="35" t="s">
        <v>103</v>
      </c>
    </row>
    <row r="24" spans="2:15">
      <c r="C24" s="41" t="s">
        <v>126</v>
      </c>
      <c r="D24" s="89">
        <v>2.4074999999999998</v>
      </c>
      <c r="E24" s="89">
        <v>2.4074999999999998</v>
      </c>
      <c r="F24" s="89">
        <v>2.4074999999999998</v>
      </c>
      <c r="G24" s="89">
        <v>2.4074999999999998</v>
      </c>
      <c r="H24" s="89">
        <v>2.4074999999999998</v>
      </c>
      <c r="I24" s="89">
        <v>2.4074999999999998</v>
      </c>
      <c r="J24" s="89">
        <v>2.4074999999999998</v>
      </c>
      <c r="K24" s="89">
        <v>2.4074999999999998</v>
      </c>
      <c r="L24" s="89">
        <v>2.4074999999999998</v>
      </c>
      <c r="M24" s="89">
        <v>2.4074999999999998</v>
      </c>
      <c r="N24" s="89">
        <v>2.4074999999999998</v>
      </c>
      <c r="O24" s="89">
        <v>2.4074999999999998</v>
      </c>
    </row>
    <row r="25" spans="2:15">
      <c r="C25" s="36" t="s">
        <v>127</v>
      </c>
      <c r="D25" s="89">
        <v>2.4074999999999998</v>
      </c>
      <c r="E25" s="89">
        <v>2.4074999999999998</v>
      </c>
      <c r="F25" s="89">
        <v>2.4074999999999998</v>
      </c>
      <c r="G25" s="89">
        <v>2.4074999999999998</v>
      </c>
      <c r="H25" s="89">
        <v>2.4074999999999998</v>
      </c>
      <c r="I25" s="89">
        <v>2.4074999999999998</v>
      </c>
      <c r="J25" s="89">
        <v>2.4074999999999998</v>
      </c>
      <c r="K25" s="89">
        <v>2.4074999999999998</v>
      </c>
      <c r="L25" s="89">
        <v>2.4074999999999998</v>
      </c>
      <c r="M25" s="89">
        <v>2.4074999999999998</v>
      </c>
      <c r="N25" s="89">
        <v>2.4074999999999998</v>
      </c>
      <c r="O25" s="89">
        <v>2.4074999999999998</v>
      </c>
    </row>
    <row r="26" spans="2:15">
      <c r="C26" s="36" t="s">
        <v>128</v>
      </c>
      <c r="D26" s="89">
        <v>2.7637499999999999</v>
      </c>
      <c r="E26" s="89">
        <v>2.7637499999999999</v>
      </c>
      <c r="F26" s="89">
        <v>2.7637499999999999</v>
      </c>
      <c r="G26" s="89">
        <v>2.7637499999999999</v>
      </c>
      <c r="H26" s="89">
        <v>2.7637499999999999</v>
      </c>
      <c r="I26" s="89">
        <v>2.7637499999999999</v>
      </c>
      <c r="J26" s="89">
        <v>2.7637499999999999</v>
      </c>
      <c r="K26" s="89">
        <v>2.7637499999999999</v>
      </c>
      <c r="L26" s="89">
        <v>2.7637499999999999</v>
      </c>
      <c r="M26" s="89">
        <v>2.7637499999999999</v>
      </c>
      <c r="N26" s="89">
        <v>2.7637499999999999</v>
      </c>
      <c r="O26" s="89">
        <v>2.7637499999999999</v>
      </c>
    </row>
    <row r="27" spans="2:15">
      <c r="C27" s="36" t="s">
        <v>129</v>
      </c>
      <c r="D27" s="89">
        <v>2.835</v>
      </c>
      <c r="E27" s="89">
        <v>2.835</v>
      </c>
      <c r="F27" s="89">
        <v>2.835</v>
      </c>
      <c r="G27" s="89">
        <v>2.835</v>
      </c>
      <c r="H27" s="89">
        <v>2.835</v>
      </c>
      <c r="I27" s="89">
        <v>2.835</v>
      </c>
      <c r="J27" s="89">
        <v>2.835</v>
      </c>
      <c r="K27" s="89">
        <v>2.835</v>
      </c>
      <c r="L27" s="89">
        <v>2.835</v>
      </c>
      <c r="M27" s="89">
        <v>2.835</v>
      </c>
      <c r="N27" s="89">
        <v>2.835</v>
      </c>
      <c r="O27" s="89">
        <v>2.835</v>
      </c>
    </row>
    <row r="28" spans="2:15">
      <c r="C28" s="36" t="s">
        <v>130</v>
      </c>
      <c r="D28" s="89">
        <v>2.835</v>
      </c>
      <c r="E28" s="89">
        <v>2.835</v>
      </c>
      <c r="F28" s="89">
        <v>2.835</v>
      </c>
      <c r="G28" s="89">
        <v>2.835</v>
      </c>
      <c r="H28" s="89">
        <v>2.835</v>
      </c>
      <c r="I28" s="89">
        <v>2.835</v>
      </c>
      <c r="J28" s="89">
        <v>2.835</v>
      </c>
      <c r="K28" s="89">
        <v>2.835</v>
      </c>
      <c r="L28" s="89">
        <v>2.835</v>
      </c>
      <c r="M28" s="89">
        <v>2.835</v>
      </c>
      <c r="N28" s="89">
        <v>2.835</v>
      </c>
      <c r="O28" s="89">
        <v>2.835</v>
      </c>
    </row>
    <row r="29" spans="2:15">
      <c r="C29" s="36" t="s">
        <v>131</v>
      </c>
      <c r="D29" s="89">
        <v>3.2792023673613788</v>
      </c>
      <c r="E29" s="89">
        <v>3.2792023673613788</v>
      </c>
      <c r="F29" s="89">
        <v>3.2792023673613788</v>
      </c>
      <c r="G29" s="89">
        <v>3.2792023673613788</v>
      </c>
      <c r="H29" s="89">
        <v>3.2792023673613788</v>
      </c>
      <c r="I29" s="89">
        <v>3.2792023673613788</v>
      </c>
      <c r="J29" s="89">
        <v>3.2792023673613788</v>
      </c>
      <c r="K29" s="89">
        <v>3.2792023673613788</v>
      </c>
      <c r="L29" s="89">
        <v>3.2792023673613788</v>
      </c>
      <c r="M29" s="89">
        <v>3.2792023673613788</v>
      </c>
      <c r="N29" s="89">
        <v>3.2792023673613788</v>
      </c>
      <c r="O29" s="89">
        <v>3.2792023673613788</v>
      </c>
    </row>
    <row r="30" spans="2:15">
      <c r="C30" s="37" t="s">
        <v>132</v>
      </c>
      <c r="D30" s="89">
        <v>2.625</v>
      </c>
      <c r="E30" s="89">
        <v>2.625</v>
      </c>
      <c r="F30" s="89">
        <v>2.625</v>
      </c>
      <c r="G30" s="89">
        <v>2.625</v>
      </c>
      <c r="H30" s="89">
        <v>2.625</v>
      </c>
      <c r="I30" s="89">
        <v>2.625</v>
      </c>
      <c r="J30" s="89">
        <v>2.625</v>
      </c>
      <c r="K30" s="89">
        <v>2.625</v>
      </c>
      <c r="L30" s="89">
        <v>2.625</v>
      </c>
      <c r="M30" s="89">
        <v>2.625</v>
      </c>
      <c r="N30" s="89">
        <v>2.625</v>
      </c>
      <c r="O30" s="89">
        <v>2.625</v>
      </c>
    </row>
    <row r="31" spans="2:15">
      <c r="C31" s="57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2:15">
      <c r="B32" s="58" t="s">
        <v>123</v>
      </c>
      <c r="C32" s="59" t="s">
        <v>146</v>
      </c>
      <c r="D32" s="34" t="s">
        <v>92</v>
      </c>
      <c r="E32" s="34" t="s">
        <v>93</v>
      </c>
      <c r="F32" s="34" t="s">
        <v>94</v>
      </c>
      <c r="G32" s="34" t="s">
        <v>95</v>
      </c>
      <c r="H32" s="34" t="s">
        <v>96</v>
      </c>
      <c r="I32" s="34" t="s">
        <v>97</v>
      </c>
      <c r="J32" s="34" t="s">
        <v>98</v>
      </c>
      <c r="K32" s="34" t="s">
        <v>99</v>
      </c>
      <c r="L32" s="34" t="s">
        <v>100</v>
      </c>
      <c r="M32" s="34" t="s">
        <v>101</v>
      </c>
      <c r="N32" s="34" t="s">
        <v>102</v>
      </c>
      <c r="O32" s="35" t="s">
        <v>103</v>
      </c>
    </row>
    <row r="33" spans="3:15">
      <c r="C33" s="41" t="s">
        <v>126</v>
      </c>
      <c r="D33" s="89">
        <v>2.4258779705357143</v>
      </c>
      <c r="E33" s="89">
        <v>2.4258779705357143</v>
      </c>
      <c r="F33" s="89">
        <v>2.4258779705357143</v>
      </c>
      <c r="G33" s="89">
        <v>2.4258779705357143</v>
      </c>
      <c r="H33" s="89">
        <v>2.4258779705357143</v>
      </c>
      <c r="I33" s="89">
        <v>2.4258779705357143</v>
      </c>
      <c r="J33" s="89">
        <v>2.4258779705357143</v>
      </c>
      <c r="K33" s="89">
        <v>2.4258779705357143</v>
      </c>
      <c r="L33" s="89">
        <v>2.4258779705357143</v>
      </c>
      <c r="M33" s="89">
        <v>2.4258779705357143</v>
      </c>
      <c r="N33" s="89">
        <v>2.4258779705357143</v>
      </c>
      <c r="O33" s="89">
        <v>2.4258779705357143</v>
      </c>
    </row>
    <row r="34" spans="3:15">
      <c r="C34" s="36" t="s">
        <v>127</v>
      </c>
      <c r="D34" s="89">
        <v>2.6440528500000005</v>
      </c>
      <c r="E34" s="89">
        <v>2.6440528500000005</v>
      </c>
      <c r="F34" s="89">
        <v>2.6440528500000005</v>
      </c>
      <c r="G34" s="89">
        <v>2.6440528500000005</v>
      </c>
      <c r="H34" s="89">
        <v>2.6440528500000005</v>
      </c>
      <c r="I34" s="89">
        <v>2.6440528500000005</v>
      </c>
      <c r="J34" s="89">
        <v>2.6440528500000005</v>
      </c>
      <c r="K34" s="89">
        <v>2.6440528500000005</v>
      </c>
      <c r="L34" s="89">
        <v>2.6440528500000005</v>
      </c>
      <c r="M34" s="89">
        <v>2.6440528500000005</v>
      </c>
      <c r="N34" s="89">
        <v>2.6440528500000005</v>
      </c>
      <c r="O34" s="89">
        <v>2.6440528500000005</v>
      </c>
    </row>
    <row r="35" spans="3:15">
      <c r="C35" s="36" t="s">
        <v>128</v>
      </c>
      <c r="D35" s="89">
        <v>2.4876006156249999</v>
      </c>
      <c r="E35" s="89">
        <v>2.4876006156249999</v>
      </c>
      <c r="F35" s="89">
        <v>2.4876006156249999</v>
      </c>
      <c r="G35" s="89">
        <v>2.4876006156249999</v>
      </c>
      <c r="H35" s="89">
        <v>2.4876006156249999</v>
      </c>
      <c r="I35" s="89">
        <v>2.4876006156249999</v>
      </c>
      <c r="J35" s="89">
        <v>2.4876006156249999</v>
      </c>
      <c r="K35" s="89">
        <v>2.4876006156249999</v>
      </c>
      <c r="L35" s="89">
        <v>2.4876006156249999</v>
      </c>
      <c r="M35" s="89">
        <v>2.4876006156249999</v>
      </c>
      <c r="N35" s="89">
        <v>2.4876006156249999</v>
      </c>
      <c r="O35" s="89">
        <v>2.4876006156249999</v>
      </c>
    </row>
    <row r="36" spans="3:15">
      <c r="C36" s="36" t="s">
        <v>129</v>
      </c>
      <c r="D36" s="89">
        <v>2.9108722789772723</v>
      </c>
      <c r="E36" s="89">
        <v>2.9108722789772723</v>
      </c>
      <c r="F36" s="89">
        <v>2.9108722789772723</v>
      </c>
      <c r="G36" s="89">
        <v>2.9108722789772723</v>
      </c>
      <c r="H36" s="89">
        <v>2.9108722789772723</v>
      </c>
      <c r="I36" s="89">
        <v>2.9108722789772723</v>
      </c>
      <c r="J36" s="89">
        <v>2.9108722789772723</v>
      </c>
      <c r="K36" s="89">
        <v>2.9108722789772723</v>
      </c>
      <c r="L36" s="89">
        <v>2.9108722789772723</v>
      </c>
      <c r="M36" s="89">
        <v>2.9108722789772723</v>
      </c>
      <c r="N36" s="89">
        <v>2.9108722789772723</v>
      </c>
      <c r="O36" s="89">
        <v>2.9108722789772723</v>
      </c>
    </row>
    <row r="37" spans="3:15">
      <c r="C37" s="36" t="s">
        <v>130</v>
      </c>
      <c r="D37" s="89">
        <v>2.3846111156249998</v>
      </c>
      <c r="E37" s="89">
        <v>2.3846111156249998</v>
      </c>
      <c r="F37" s="89">
        <v>2.3846111156249998</v>
      </c>
      <c r="G37" s="89">
        <v>2.3846111156249998</v>
      </c>
      <c r="H37" s="89">
        <v>2.3846111156249998</v>
      </c>
      <c r="I37" s="89">
        <v>2.3846111156249998</v>
      </c>
      <c r="J37" s="89">
        <v>2.3846111156249998</v>
      </c>
      <c r="K37" s="89">
        <v>2.3846111156249998</v>
      </c>
      <c r="L37" s="89">
        <v>2.3846111156249998</v>
      </c>
      <c r="M37" s="89">
        <v>2.3846111156249998</v>
      </c>
      <c r="N37" s="89">
        <v>2.3846111156249998</v>
      </c>
      <c r="O37" s="89">
        <v>2.3846111156249998</v>
      </c>
    </row>
    <row r="38" spans="3:15">
      <c r="C38" s="36" t="s">
        <v>131</v>
      </c>
      <c r="D38" s="89">
        <v>2.6245664203125001</v>
      </c>
      <c r="E38" s="89">
        <v>2.6245664203125001</v>
      </c>
      <c r="F38" s="89">
        <v>2.6245664203125001</v>
      </c>
      <c r="G38" s="89">
        <v>2.6245664203125001</v>
      </c>
      <c r="H38" s="89">
        <v>2.6245664203125001</v>
      </c>
      <c r="I38" s="89">
        <v>2.6245664203125001</v>
      </c>
      <c r="J38" s="89">
        <v>2.6245664203125001</v>
      </c>
      <c r="K38" s="89">
        <v>2.6245664203125001</v>
      </c>
      <c r="L38" s="89">
        <v>2.6245664203125001</v>
      </c>
      <c r="M38" s="89">
        <v>2.6245664203125001</v>
      </c>
      <c r="N38" s="89">
        <v>2.6245664203125001</v>
      </c>
      <c r="O38" s="89">
        <v>2.6245664203125001</v>
      </c>
    </row>
    <row r="39" spans="3:15">
      <c r="C39" s="37" t="s">
        <v>132</v>
      </c>
      <c r="D39" s="89">
        <v>2.681380791410211</v>
      </c>
      <c r="E39" s="89">
        <v>2.681380791410211</v>
      </c>
      <c r="F39" s="89">
        <v>2.681380791410211</v>
      </c>
      <c r="G39" s="89">
        <v>2.681380791410211</v>
      </c>
      <c r="H39" s="89">
        <v>2.681380791410211</v>
      </c>
      <c r="I39" s="89">
        <v>2.681380791410211</v>
      </c>
      <c r="J39" s="89">
        <v>2.681380791410211</v>
      </c>
      <c r="K39" s="89">
        <v>2.681380791410211</v>
      </c>
      <c r="L39" s="89">
        <v>2.681380791410211</v>
      </c>
      <c r="M39" s="89">
        <v>2.681380791410211</v>
      </c>
      <c r="N39" s="89">
        <v>2.681380791410211</v>
      </c>
      <c r="O39" s="89">
        <v>2.681380791410211</v>
      </c>
    </row>
    <row r="40" spans="3:15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3:15"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</sheetData>
  <phoneticPr fontId="0" type="noConversion"/>
  <dataValidations count="1">
    <dataValidation type="decimal" allowBlank="1" showInputMessage="1" showErrorMessage="1" errorTitle="Error" error="You must enter a number between 0 and 4 (inclusive)" promptTitle="Pricing" prompt="Enter a number between 0 and 4 (inclusive)" sqref="D6:O12 D15:O21 D24:O30 D33:O39">
      <formula1>0</formula1>
      <formula2>4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0"/>
  <sheetViews>
    <sheetView showGridLines="0" tabSelected="1" workbookViewId="0"/>
  </sheetViews>
  <sheetFormatPr baseColWidth="10" defaultColWidth="8.83203125" defaultRowHeight="12" x14ac:dyDescent="0"/>
  <cols>
    <col min="1" max="1" width="4.6640625" style="100" customWidth="1"/>
    <col min="2" max="6" width="8.83203125" style="100"/>
    <col min="7" max="7" width="2.6640625" style="100" customWidth="1"/>
    <col min="8" max="8" width="11.1640625" style="100" customWidth="1"/>
    <col min="9" max="10" width="8.83203125" style="100"/>
    <col min="11" max="12" width="4.6640625" style="100" customWidth="1"/>
    <col min="13" max="17" width="8.83203125" style="100"/>
    <col min="18" max="18" width="2.6640625" style="100" customWidth="1"/>
    <col min="19" max="19" width="14.6640625" style="100" customWidth="1"/>
    <col min="20" max="20" width="16.6640625" style="100" customWidth="1"/>
    <col min="21" max="21" width="4.6640625" style="100" customWidth="1"/>
    <col min="22" max="16384" width="8.83203125" style="100"/>
  </cols>
  <sheetData>
    <row r="1" spans="1:20">
      <c r="A1" s="179"/>
    </row>
    <row r="2" spans="1:20" ht="15">
      <c r="C2" s="207" t="s">
        <v>165</v>
      </c>
      <c r="D2" s="207"/>
      <c r="E2" s="207"/>
      <c r="F2" s="207"/>
      <c r="G2" s="207"/>
      <c r="H2" s="207"/>
    </row>
    <row r="3" spans="1:20" ht="15">
      <c r="C3" s="180" t="s">
        <v>413</v>
      </c>
      <c r="D3" s="180"/>
      <c r="E3" s="180"/>
      <c r="F3" s="180"/>
      <c r="G3" s="180"/>
    </row>
    <row r="5" spans="1:20" ht="15">
      <c r="A5" s="181" t="s">
        <v>352</v>
      </c>
      <c r="B5" s="182"/>
      <c r="G5" s="183"/>
      <c r="L5" s="181" t="s">
        <v>353</v>
      </c>
      <c r="M5" s="182"/>
      <c r="R5" s="183"/>
    </row>
    <row r="6" spans="1:20">
      <c r="A6" s="184" t="s">
        <v>354</v>
      </c>
      <c r="B6" s="182"/>
      <c r="G6" s="185"/>
      <c r="H6" s="110"/>
      <c r="L6" s="184" t="s">
        <v>355</v>
      </c>
      <c r="M6" s="182"/>
      <c r="S6" s="125"/>
    </row>
    <row r="7" spans="1:20">
      <c r="A7" s="182"/>
      <c r="B7" s="182" t="s">
        <v>356</v>
      </c>
      <c r="G7" s="185"/>
      <c r="H7" s="186">
        <f>SUM(ORA!$D$116:$O$116)</f>
        <v>33773.154132899937</v>
      </c>
      <c r="L7" s="182"/>
      <c r="M7" s="182" t="s">
        <v>356</v>
      </c>
      <c r="S7" s="187">
        <f>SUM(ORA!$D$127:$O$127)</f>
        <v>187393901.648141</v>
      </c>
    </row>
    <row r="8" spans="1:20">
      <c r="A8" s="182"/>
      <c r="B8" s="182" t="s">
        <v>357</v>
      </c>
      <c r="G8" s="185"/>
      <c r="H8" s="188">
        <f>SUM(POJ!$D$116:$O$116)</f>
        <v>32102.921782839661</v>
      </c>
      <c r="L8" s="182"/>
      <c r="M8" s="182" t="s">
        <v>357</v>
      </c>
      <c r="S8" s="189">
        <f>SUM(POJ!$D$127:$O$127)</f>
        <v>198865538.74362195</v>
      </c>
    </row>
    <row r="9" spans="1:20">
      <c r="A9" s="182"/>
      <c r="B9" s="182" t="s">
        <v>358</v>
      </c>
      <c r="G9" s="185"/>
      <c r="H9" s="188">
        <f>SUM(ROJ!$D$116:$O$116)</f>
        <v>50480.665518763388</v>
      </c>
      <c r="L9" s="182"/>
      <c r="M9" s="182" t="s">
        <v>358</v>
      </c>
      <c r="S9" s="189">
        <f>SUM(ROJ!$D$127:$O$127)</f>
        <v>265764501.22425929</v>
      </c>
    </row>
    <row r="10" spans="1:20">
      <c r="A10" s="182"/>
      <c r="B10" s="182" t="s">
        <v>359</v>
      </c>
      <c r="G10" s="185"/>
      <c r="H10" s="190">
        <f>SUM(FCOJ!$D$116:$O$116)</f>
        <v>38735.306891951594</v>
      </c>
      <c r="L10" s="182"/>
      <c r="M10" s="182" t="s">
        <v>359</v>
      </c>
      <c r="S10" s="191">
        <f>SUM(FCOJ!$D$127:$O$127)</f>
        <v>199906195.73372397</v>
      </c>
    </row>
    <row r="11" spans="1:20">
      <c r="A11" s="182"/>
      <c r="B11" s="182"/>
      <c r="G11" s="185"/>
      <c r="M11" s="182" t="s">
        <v>360</v>
      </c>
      <c r="T11" s="192">
        <f>SUM($S$7:$S$10)</f>
        <v>851930137.34974623</v>
      </c>
    </row>
    <row r="12" spans="1:20">
      <c r="A12" s="184" t="s">
        <v>361</v>
      </c>
      <c r="B12" s="182"/>
      <c r="G12" s="185"/>
    </row>
    <row r="13" spans="1:20">
      <c r="A13" s="182"/>
      <c r="B13" s="182" t="s">
        <v>362</v>
      </c>
      <c r="G13" s="185"/>
      <c r="H13" s="193">
        <f>SUM(grove!$C$48:$AX$53)</f>
        <v>457616.33051601151</v>
      </c>
      <c r="L13" s="184" t="s">
        <v>363</v>
      </c>
      <c r="M13" s="182"/>
    </row>
    <row r="14" spans="1:20">
      <c r="A14" s="182"/>
      <c r="B14" s="182" t="s">
        <v>364</v>
      </c>
      <c r="G14" s="185"/>
      <c r="H14" s="186">
        <f>raw_materials!$P$30</f>
        <v>300000</v>
      </c>
      <c r="L14" s="182"/>
      <c r="M14" s="182" t="s">
        <v>365</v>
      </c>
      <c r="S14" s="187">
        <f>SUM(grove!$C$58:$AX$63)</f>
        <v>669350567.70896721</v>
      </c>
    </row>
    <row r="15" spans="1:20">
      <c r="A15" s="182"/>
      <c r="B15" s="182" t="s">
        <v>366</v>
      </c>
      <c r="G15" s="185"/>
      <c r="H15" s="190">
        <f>raw_materials!$P$36</f>
        <v>200000</v>
      </c>
      <c r="L15" s="182"/>
      <c r="M15" s="182" t="s">
        <v>367</v>
      </c>
      <c r="S15" s="189">
        <f>(raw_materials!D30*raw_materials!E30+raw_materials!F30*raw_materials!G30+raw_materials!H30*raw_materials!I30+raw_materials!J30*raw_materials!K30+raw_materials!L30*raw_materials!M30)*2000</f>
        <v>404389731.06265068</v>
      </c>
    </row>
    <row r="16" spans="1:20">
      <c r="A16" s="182"/>
      <c r="B16" s="182" t="s">
        <v>368</v>
      </c>
      <c r="G16" s="185"/>
      <c r="H16" s="194">
        <v>100453.1282826063</v>
      </c>
      <c r="L16" s="182"/>
      <c r="M16" s="182" t="s">
        <v>369</v>
      </c>
      <c r="S16" s="189">
        <f>(raw_materials!D36*raw_materials!E36+raw_materials!F36*raw_materials!G36+raw_materials!H36*raw_materials!I36+raw_materials!J36*raw_materials!K36+raw_materials!L36*raw_materials!M36)*2000</f>
        <v>369273818.36771971</v>
      </c>
    </row>
    <row r="17" spans="1:21">
      <c r="A17" s="182"/>
      <c r="B17" s="182" t="s">
        <v>370</v>
      </c>
      <c r="G17" s="185"/>
      <c r="H17" s="195">
        <v>25113.282070651563</v>
      </c>
      <c r="L17" s="182"/>
      <c r="M17" s="182" t="s">
        <v>371</v>
      </c>
      <c r="S17" s="189">
        <v>224666979.68064794</v>
      </c>
    </row>
    <row r="18" spans="1:21">
      <c r="A18" s="182"/>
      <c r="B18" s="182" t="s">
        <v>372</v>
      </c>
      <c r="G18" s="185"/>
      <c r="H18" s="196">
        <v>189480.42694709834</v>
      </c>
      <c r="L18" s="182"/>
      <c r="M18" s="182" t="s">
        <v>373</v>
      </c>
      <c r="S18" s="191">
        <v>61721462.34018711</v>
      </c>
    </row>
    <row r="19" spans="1:21">
      <c r="A19" s="182"/>
      <c r="B19" s="182" t="s">
        <v>374</v>
      </c>
      <c r="G19" s="185"/>
      <c r="H19" s="195">
        <v>442279.24444016273</v>
      </c>
      <c r="L19" s="182"/>
      <c r="M19" s="182" t="s">
        <v>375</v>
      </c>
      <c r="S19" s="197" t="s">
        <v>376</v>
      </c>
      <c r="T19" s="198">
        <f>SUM($S$14:$S$18)</f>
        <v>1729402559.1601725</v>
      </c>
      <c r="U19" s="100" t="s">
        <v>377</v>
      </c>
    </row>
    <row r="20" spans="1:21">
      <c r="A20" s="182"/>
      <c r="B20" s="182" t="s">
        <v>378</v>
      </c>
      <c r="G20" s="185"/>
      <c r="H20" s="190">
        <v>338819.52593665617</v>
      </c>
      <c r="L20" s="182"/>
      <c r="M20" s="182"/>
    </row>
    <row r="21" spans="1:21">
      <c r="A21" s="182"/>
      <c r="B21" s="182"/>
      <c r="G21" s="185"/>
      <c r="L21" s="184" t="s">
        <v>379</v>
      </c>
      <c r="M21" s="182"/>
      <c r="S21" s="125"/>
    </row>
    <row r="22" spans="1:21">
      <c r="A22" s="184" t="s">
        <v>380</v>
      </c>
      <c r="B22" s="182"/>
      <c r="G22" s="185"/>
      <c r="L22" s="182"/>
      <c r="M22" s="182" t="s">
        <v>381</v>
      </c>
      <c r="S22" s="189">
        <v>200906256.56521255</v>
      </c>
    </row>
    <row r="23" spans="1:21">
      <c r="A23" s="182"/>
      <c r="B23" s="182" t="s">
        <v>382</v>
      </c>
      <c r="G23" s="185"/>
      <c r="H23" s="186">
        <f>SUM(raw_materials!$O$31:$O$35)</f>
        <v>0</v>
      </c>
      <c r="L23" s="182"/>
      <c r="M23" s="182" t="s">
        <v>383</v>
      </c>
      <c r="S23" s="189">
        <v>25113282.070651561</v>
      </c>
    </row>
    <row r="24" spans="1:21">
      <c r="A24" s="182"/>
      <c r="B24" s="182" t="s">
        <v>384</v>
      </c>
      <c r="G24" s="185"/>
      <c r="H24" s="190">
        <f>SUM(raw_materials!$O$37:$O$41)</f>
        <v>0</v>
      </c>
      <c r="L24" s="182"/>
      <c r="M24" s="182" t="s">
        <v>385</v>
      </c>
      <c r="S24" s="191">
        <v>123162277.51561396</v>
      </c>
    </row>
    <row r="25" spans="1:21">
      <c r="A25" s="182"/>
      <c r="B25" s="182"/>
      <c r="G25" s="185"/>
      <c r="L25" s="182"/>
      <c r="M25" s="182" t="s">
        <v>386</v>
      </c>
      <c r="S25" s="197" t="s">
        <v>376</v>
      </c>
      <c r="T25" s="198">
        <f>SUM($S$22:$S$24)</f>
        <v>349181816.15147805</v>
      </c>
      <c r="U25" s="100" t="s">
        <v>377</v>
      </c>
    </row>
    <row r="26" spans="1:21">
      <c r="A26" s="184" t="s">
        <v>387</v>
      </c>
      <c r="B26" s="182"/>
      <c r="G26" s="185"/>
      <c r="L26" s="182"/>
      <c r="M26" s="182"/>
    </row>
    <row r="27" spans="1:21">
      <c r="A27" s="182"/>
      <c r="B27" s="182" t="s">
        <v>388</v>
      </c>
      <c r="G27" s="185"/>
      <c r="H27" s="186">
        <f>SUMIF(facilities!$C$6:$C$15,"&gt;0",facilities!$C$6:$C$15)</f>
        <v>0</v>
      </c>
      <c r="L27" s="184" t="s">
        <v>389</v>
      </c>
      <c r="M27" s="182"/>
    </row>
    <row r="28" spans="1:21">
      <c r="A28" s="182"/>
      <c r="B28" s="182" t="s">
        <v>390</v>
      </c>
      <c r="G28" s="185"/>
      <c r="H28" s="188">
        <f>SUMIF(facilities!$C$36:$C$106,"&gt;0",facilities!$C$36:$C$106)</f>
        <v>9000</v>
      </c>
      <c r="L28" s="182"/>
      <c r="M28" s="182" t="s">
        <v>391</v>
      </c>
      <c r="S28" s="187">
        <v>94073580</v>
      </c>
    </row>
    <row r="29" spans="1:21">
      <c r="A29" s="182"/>
      <c r="B29" s="182" t="s">
        <v>392</v>
      </c>
      <c r="G29" s="185"/>
      <c r="H29" s="188">
        <f>SUMIF(facilities!$C$6:$C$15,"&lt;0",facilities!$C$6:$C$15)</f>
        <v>0</v>
      </c>
      <c r="L29" s="182"/>
      <c r="M29" s="182" t="s">
        <v>393</v>
      </c>
      <c r="S29" s="189">
        <v>56671506.806998596</v>
      </c>
    </row>
    <row r="30" spans="1:21">
      <c r="A30" s="182"/>
      <c r="B30" s="182" t="s">
        <v>394</v>
      </c>
      <c r="G30" s="185"/>
      <c r="H30" s="190">
        <f>SUMIF(facilities!$C$36:$C$106,"&lt;0",facilities!$C$36:$C$106)</f>
        <v>0</v>
      </c>
      <c r="L30" s="182"/>
      <c r="M30" s="182" t="s">
        <v>395</v>
      </c>
      <c r="S30" s="189">
        <v>230069744.31968242</v>
      </c>
    </row>
    <row r="31" spans="1:21">
      <c r="L31" s="182"/>
      <c r="M31" s="182" t="s">
        <v>396</v>
      </c>
      <c r="S31" s="191">
        <f>SUM(ORA!D138:O138)+SUM(POJ!D138:O138)+SUM(ROJ!D138:O138)+SUM(FCOJ!D138:O138)</f>
        <v>142255302.44796425</v>
      </c>
    </row>
    <row r="32" spans="1:21">
      <c r="A32" s="184" t="s">
        <v>397</v>
      </c>
      <c r="B32" s="182"/>
      <c r="G32" s="185"/>
      <c r="L32" s="182"/>
      <c r="M32" s="182" t="s">
        <v>398</v>
      </c>
      <c r="S32" s="113" t="s">
        <v>376</v>
      </c>
      <c r="T32" s="198">
        <f>SUM($S$28:$S$31)</f>
        <v>523070133.57464528</v>
      </c>
      <c r="U32" s="100" t="s">
        <v>377</v>
      </c>
    </row>
    <row r="33" spans="1:21">
      <c r="A33" s="182"/>
      <c r="B33" s="182" t="s">
        <v>399</v>
      </c>
      <c r="G33" s="185"/>
      <c r="H33" s="186">
        <f>COUNTIF(facilities!$H$6:$H$15,"=new")</f>
        <v>0</v>
      </c>
      <c r="M33" s="182"/>
    </row>
    <row r="34" spans="1:21">
      <c r="A34" s="182"/>
      <c r="B34" s="182" t="s">
        <v>400</v>
      </c>
      <c r="G34" s="185"/>
      <c r="H34" s="188">
        <f>COUNTIF(facilities!$H$36:$H$106,"=new")</f>
        <v>0</v>
      </c>
      <c r="L34" s="184" t="s">
        <v>401</v>
      </c>
      <c r="M34" s="182"/>
    </row>
    <row r="35" spans="1:21">
      <c r="B35" s="182" t="s">
        <v>18</v>
      </c>
      <c r="H35" s="190">
        <f>SUMIF(facilities!$C$21:$C$30,"&gt;0",facilities!$C$21:$C$30)</f>
        <v>0</v>
      </c>
      <c r="L35" s="182"/>
      <c r="M35" s="182" t="s">
        <v>402</v>
      </c>
      <c r="S35" s="187">
        <v>35085000</v>
      </c>
    </row>
    <row r="36" spans="1:21">
      <c r="L36" s="182"/>
      <c r="M36" s="182" t="s">
        <v>403</v>
      </c>
      <c r="S36" s="189">
        <f>H33*12000000-H38*70/100*12000000</f>
        <v>0</v>
      </c>
    </row>
    <row r="37" spans="1:21">
      <c r="A37" s="184" t="s">
        <v>404</v>
      </c>
      <c r="L37" s="182"/>
      <c r="M37" s="182" t="s">
        <v>405</v>
      </c>
      <c r="S37" s="189">
        <f>H27*8000+H29*70/100*8000</f>
        <v>0</v>
      </c>
    </row>
    <row r="38" spans="1:21">
      <c r="B38" s="182" t="s">
        <v>399</v>
      </c>
      <c r="H38" s="186">
        <f>COUNTIF(facilities!$H$6:$H$15,"=sold")</f>
        <v>0</v>
      </c>
      <c r="L38" s="182"/>
      <c r="M38" s="182" t="s">
        <v>406</v>
      </c>
      <c r="S38" s="189">
        <v>74800000</v>
      </c>
    </row>
    <row r="39" spans="1:21">
      <c r="B39" s="182" t="s">
        <v>400</v>
      </c>
      <c r="H39" s="188">
        <f>COUNTIF(facilities!$H$36:$H$106,"=sold")</f>
        <v>0</v>
      </c>
      <c r="L39" s="182"/>
      <c r="M39" s="182" t="s">
        <v>407</v>
      </c>
      <c r="S39" s="189">
        <f>H34*9000000-H39*80/100*9000000</f>
        <v>0</v>
      </c>
    </row>
    <row r="40" spans="1:21">
      <c r="B40" s="182" t="s">
        <v>18</v>
      </c>
      <c r="H40" s="190">
        <f>-SUMIF(facilities!$C$21:$C$30,"&lt;0",facilities!$C$21:$C$30)</f>
        <v>0</v>
      </c>
      <c r="L40" s="182"/>
      <c r="M40" s="182" t="s">
        <v>408</v>
      </c>
      <c r="S40" s="189">
        <f>H28*6000+H30*80/100*6000</f>
        <v>54000000</v>
      </c>
    </row>
    <row r="41" spans="1:21">
      <c r="L41" s="182"/>
      <c r="M41" s="182" t="s">
        <v>409</v>
      </c>
      <c r="S41" s="189">
        <v>20900</v>
      </c>
    </row>
    <row r="42" spans="1:21">
      <c r="L42" s="182"/>
      <c r="M42" s="182" t="s">
        <v>410</v>
      </c>
      <c r="S42" s="191">
        <f>H35*100000-H40*60/100*100000</f>
        <v>0</v>
      </c>
    </row>
    <row r="43" spans="1:21">
      <c r="L43" s="182"/>
      <c r="M43" s="182" t="s">
        <v>411</v>
      </c>
      <c r="S43" s="177" t="s">
        <v>376</v>
      </c>
      <c r="T43" s="198">
        <f>SUM($S$35:$S$42)</f>
        <v>163905900</v>
      </c>
      <c r="U43" s="100" t="s">
        <v>377</v>
      </c>
    </row>
    <row r="44" spans="1:21">
      <c r="L44" s="182"/>
      <c r="S44" s="110"/>
    </row>
    <row r="45" spans="1:21" ht="13" thickBot="1">
      <c r="L45" s="199" t="s">
        <v>412</v>
      </c>
      <c r="M45" s="182"/>
      <c r="T45" s="200">
        <f>$T$11-$T$19-$T$25-$T$32-$T$43</f>
        <v>-1913630271.5365496</v>
      </c>
    </row>
    <row r="46" spans="1:21" ht="13" thickTop="1">
      <c r="M46" s="182"/>
    </row>
    <row r="316" spans="1:1">
      <c r="A316" s="179"/>
    </row>
    <row r="317" spans="1:1">
      <c r="A317" s="179"/>
    </row>
    <row r="318" spans="1:1">
      <c r="A318" s="179"/>
    </row>
    <row r="319" spans="1:1">
      <c r="A319" s="179"/>
    </row>
    <row r="320" spans="1:1">
      <c r="A320" s="179"/>
    </row>
    <row r="321" spans="1:1">
      <c r="A321" s="179"/>
    </row>
    <row r="322" spans="1:1">
      <c r="A322" s="179"/>
    </row>
    <row r="323" spans="1:1">
      <c r="A323" s="179"/>
    </row>
    <row r="325" spans="1:1">
      <c r="A325" s="179"/>
    </row>
    <row r="326" spans="1:1">
      <c r="A326" s="179"/>
    </row>
    <row r="327" spans="1:1">
      <c r="A327" s="179"/>
    </row>
    <row r="328" spans="1:1">
      <c r="A328" s="179"/>
    </row>
    <row r="329" spans="1:1">
      <c r="A329" s="179"/>
    </row>
    <row r="330" spans="1:1">
      <c r="A330" s="179"/>
    </row>
    <row r="331" spans="1:1">
      <c r="A331" s="179"/>
    </row>
    <row r="332" spans="1:1">
      <c r="A332" s="179"/>
    </row>
    <row r="334" spans="1:1">
      <c r="A334" s="179"/>
    </row>
    <row r="335" spans="1:1">
      <c r="A335" s="179"/>
    </row>
    <row r="336" spans="1:1">
      <c r="A336" s="179"/>
    </row>
    <row r="337" spans="1:1">
      <c r="A337" s="179"/>
    </row>
    <row r="338" spans="1:1">
      <c r="A338" s="179"/>
    </row>
    <row r="339" spans="1:1">
      <c r="A339" s="179"/>
    </row>
    <row r="340" spans="1:1">
      <c r="A340" s="179"/>
    </row>
    <row r="341" spans="1:1">
      <c r="A341" s="179"/>
    </row>
    <row r="343" spans="1:1">
      <c r="A343" s="179"/>
    </row>
    <row r="344" spans="1:1">
      <c r="A344" s="179"/>
    </row>
    <row r="345" spans="1:1">
      <c r="A345" s="179"/>
    </row>
    <row r="346" spans="1:1">
      <c r="A346" s="179"/>
    </row>
    <row r="347" spans="1:1">
      <c r="A347" s="179"/>
    </row>
    <row r="348" spans="1:1">
      <c r="A348" s="179"/>
    </row>
    <row r="349" spans="1:1">
      <c r="A349" s="179"/>
    </row>
    <row r="350" spans="1:1">
      <c r="A350" s="179"/>
    </row>
  </sheetData>
  <mergeCells count="1">
    <mergeCell ref="C2:H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3"/>
  <sheetViews>
    <sheetView workbookViewId="0">
      <selection activeCell="C38" sqref="C38:AX43"/>
    </sheetView>
  </sheetViews>
  <sheetFormatPr baseColWidth="10" defaultColWidth="8.83203125" defaultRowHeight="12" x14ac:dyDescent="0"/>
  <cols>
    <col min="1" max="1" width="4.6640625" style="100" customWidth="1"/>
    <col min="2" max="2" width="15.6640625" style="100" customWidth="1"/>
    <col min="3" max="16384" width="8.83203125" style="100"/>
  </cols>
  <sheetData>
    <row r="2" spans="2:14">
      <c r="B2" s="102" t="s">
        <v>313</v>
      </c>
    </row>
    <row r="3" spans="2:14">
      <c r="B3" s="103" t="s">
        <v>314</v>
      </c>
    </row>
    <row r="4" spans="2:14">
      <c r="B4" s="170" t="s">
        <v>91</v>
      </c>
      <c r="C4" s="170" t="s">
        <v>92</v>
      </c>
      <c r="D4" s="170" t="s">
        <v>93</v>
      </c>
      <c r="E4" s="170" t="s">
        <v>94</v>
      </c>
      <c r="F4" s="170" t="s">
        <v>95</v>
      </c>
      <c r="G4" s="170" t="s">
        <v>96</v>
      </c>
      <c r="H4" s="170" t="s">
        <v>97</v>
      </c>
      <c r="I4" s="170" t="s">
        <v>98</v>
      </c>
      <c r="J4" s="170" t="s">
        <v>99</v>
      </c>
      <c r="K4" s="170" t="s">
        <v>100</v>
      </c>
      <c r="L4" s="170" t="s">
        <v>101</v>
      </c>
      <c r="M4" s="170" t="s">
        <v>102</v>
      </c>
      <c r="N4" s="170" t="s">
        <v>103</v>
      </c>
    </row>
    <row r="5" spans="2:14">
      <c r="B5" s="171" t="s">
        <v>104</v>
      </c>
      <c r="C5" s="100">
        <v>0.84279738959036588</v>
      </c>
      <c r="D5" s="100">
        <v>0.84130128707866458</v>
      </c>
      <c r="E5" s="100">
        <v>0.9753874913449514</v>
      </c>
      <c r="F5" s="100">
        <v>0.54234113984447585</v>
      </c>
      <c r="G5" s="100">
        <v>0.60759375175966268</v>
      </c>
      <c r="H5" s="100">
        <v>0.64676309793838871</v>
      </c>
      <c r="I5" s="100">
        <v>1.0909784422248763</v>
      </c>
      <c r="J5" s="100">
        <v>0.48103094830793963</v>
      </c>
      <c r="K5" s="100">
        <v>0.60242820656418805</v>
      </c>
      <c r="L5" s="100">
        <v>0.60141595471077414</v>
      </c>
      <c r="M5" s="100">
        <v>0.55153896743057784</v>
      </c>
      <c r="N5" s="100">
        <v>0.58900571968846183</v>
      </c>
    </row>
    <row r="6" spans="2:14">
      <c r="B6" s="171" t="s">
        <v>105</v>
      </c>
      <c r="C6" s="100">
        <v>0.73234345306913129</v>
      </c>
      <c r="D6" s="100">
        <v>0.74031252349789589</v>
      </c>
      <c r="E6" s="100">
        <v>0.64222016468789345</v>
      </c>
      <c r="F6" s="100">
        <v>0.68425117097671295</v>
      </c>
      <c r="G6" s="100">
        <v>0.64477016419917954</v>
      </c>
      <c r="H6" s="100">
        <v>0.72180148587301651</v>
      </c>
      <c r="I6" s="100">
        <v>0.66074602279574512</v>
      </c>
      <c r="J6" s="100">
        <v>0.621641052510015</v>
      </c>
      <c r="K6" s="100">
        <v>0.66749622303438261</v>
      </c>
      <c r="L6" s="100">
        <v>0.66831769065318047</v>
      </c>
      <c r="M6" s="100">
        <v>0.77335820198597494</v>
      </c>
      <c r="N6" s="100">
        <v>0.64024881652003629</v>
      </c>
    </row>
    <row r="7" spans="2:14">
      <c r="B7" s="171" t="s">
        <v>106</v>
      </c>
      <c r="C7" s="100">
        <v>0.77129878093603232</v>
      </c>
      <c r="D7" s="100">
        <v>0.78722740141033654</v>
      </c>
      <c r="E7" s="100">
        <v>0.84006710757499159</v>
      </c>
      <c r="F7" s="100">
        <v>0.72775353397699949</v>
      </c>
      <c r="G7" s="100">
        <v>0.78699278219159641</v>
      </c>
      <c r="H7" s="100">
        <v>0.77494637505125152</v>
      </c>
      <c r="I7" s="100">
        <v>0.75005305869384886</v>
      </c>
      <c r="J7" s="100">
        <v>0.70548266229991907</v>
      </c>
      <c r="K7" s="100">
        <v>0.70580388894614465</v>
      </c>
      <c r="L7" s="100">
        <v>0.71537295429978609</v>
      </c>
      <c r="M7" s="100">
        <v>0.76699449974674572</v>
      </c>
      <c r="N7" s="100">
        <v>0.74468895079021402</v>
      </c>
    </row>
    <row r="8" spans="2:14">
      <c r="B8" s="171" t="s">
        <v>107</v>
      </c>
      <c r="C8" s="100">
        <v>0.75095521935617093</v>
      </c>
      <c r="D8" s="100">
        <v>0.71382371838215919</v>
      </c>
      <c r="E8" s="100">
        <v>0.76882861346193276</v>
      </c>
      <c r="F8" s="100">
        <v>0.72411391435367822</v>
      </c>
      <c r="G8" s="100">
        <v>0.72107854744128952</v>
      </c>
      <c r="H8" s="100">
        <v>0.69944821742974528</v>
      </c>
      <c r="I8" s="100">
        <v>0.68705664956030721</v>
      </c>
      <c r="J8" s="100">
        <v>0.68286165618799466</v>
      </c>
      <c r="K8" s="100">
        <v>0.77985868547760906</v>
      </c>
      <c r="L8" s="100">
        <v>0.72104848892720674</v>
      </c>
      <c r="M8" s="100">
        <v>0.688461021866562</v>
      </c>
      <c r="N8" s="100">
        <v>0.74889900086394579</v>
      </c>
    </row>
    <row r="9" spans="2:14">
      <c r="B9" s="171" t="s">
        <v>108</v>
      </c>
      <c r="C9" s="100">
        <v>2.0122313356399535</v>
      </c>
      <c r="D9" s="100">
        <v>2.0243734395503998</v>
      </c>
      <c r="E9" s="100">
        <v>2.0229263758659362</v>
      </c>
      <c r="F9" s="100">
        <v>2.0410798227787019</v>
      </c>
      <c r="G9" s="100">
        <v>2.0889327144622802</v>
      </c>
      <c r="H9" s="100">
        <v>2.1071843421459198</v>
      </c>
      <c r="I9" s="100">
        <v>2.0607485508918764</v>
      </c>
      <c r="J9" s="100">
        <v>2.0938486492633821</v>
      </c>
      <c r="K9" s="100">
        <v>2.05692018032074</v>
      </c>
      <c r="L9" s="100">
        <v>2.0493401086330416</v>
      </c>
      <c r="M9" s="100">
        <v>2.0209267592430114</v>
      </c>
      <c r="N9" s="100">
        <v>2.0783775007724761</v>
      </c>
    </row>
    <row r="10" spans="2:14">
      <c r="B10" s="171" t="s">
        <v>109</v>
      </c>
      <c r="C10" s="100">
        <v>0.62314319610595703</v>
      </c>
      <c r="D10" s="100">
        <v>0.64624235033988953</v>
      </c>
      <c r="E10" s="100">
        <v>0.60850616693496706</v>
      </c>
      <c r="F10" s="100">
        <v>0.64578087925910954</v>
      </c>
      <c r="G10" s="100">
        <v>0.60550825595855717</v>
      </c>
      <c r="H10" s="100">
        <v>0.68042158484458926</v>
      </c>
      <c r="I10" s="100">
        <v>0.68714522123336796</v>
      </c>
      <c r="J10" s="100">
        <v>0.69133344292640686</v>
      </c>
      <c r="K10" s="100">
        <v>0.64944138526916506</v>
      </c>
      <c r="L10" s="100">
        <v>0.6318497359752655</v>
      </c>
      <c r="M10" s="100">
        <v>0.60817815065383918</v>
      </c>
      <c r="N10" s="100">
        <v>0.62728250622749326</v>
      </c>
    </row>
    <row r="11" spans="2:14">
      <c r="B11" s="172"/>
      <c r="C11" s="101"/>
      <c r="D11" s="101"/>
      <c r="E11" s="101"/>
      <c r="F11" s="101"/>
      <c r="G11" s="101"/>
    </row>
    <row r="12" spans="2:14">
      <c r="B12" s="104" t="s">
        <v>315</v>
      </c>
      <c r="C12" s="101"/>
      <c r="D12" s="101"/>
      <c r="E12" s="101"/>
      <c r="F12" s="101"/>
      <c r="G12" s="101"/>
    </row>
    <row r="13" spans="2:14">
      <c r="B13" s="171" t="s">
        <v>316</v>
      </c>
      <c r="C13" s="171" t="s">
        <v>92</v>
      </c>
      <c r="D13" s="171" t="s">
        <v>93</v>
      </c>
      <c r="E13" s="170" t="s">
        <v>94</v>
      </c>
      <c r="F13" s="170" t="s">
        <v>95</v>
      </c>
      <c r="G13" s="170" t="s">
        <v>96</v>
      </c>
      <c r="H13" s="170" t="s">
        <v>97</v>
      </c>
      <c r="I13" s="170" t="s">
        <v>98</v>
      </c>
      <c r="J13" s="170" t="s">
        <v>99</v>
      </c>
      <c r="K13" s="170" t="s">
        <v>100</v>
      </c>
      <c r="L13" s="170" t="s">
        <v>101</v>
      </c>
      <c r="M13" s="170" t="s">
        <v>102</v>
      </c>
      <c r="N13" s="170" t="s">
        <v>103</v>
      </c>
    </row>
    <row r="14" spans="2:14">
      <c r="B14" s="170" t="s">
        <v>317</v>
      </c>
      <c r="C14" s="101">
        <v>0.36786274389733636</v>
      </c>
      <c r="D14" s="101">
        <v>0.36922820390590155</v>
      </c>
      <c r="E14" s="101">
        <v>0.37058982175950167</v>
      </c>
      <c r="F14" s="101">
        <v>0.37194376611429353</v>
      </c>
      <c r="G14" s="101">
        <v>0.3732862272182576</v>
      </c>
      <c r="H14" s="100">
        <v>0.37461342763114397</v>
      </c>
      <c r="I14" s="100">
        <v>0.37592163285349883</v>
      </c>
      <c r="J14" s="100">
        <v>0.3772071618348638</v>
      </c>
      <c r="K14" s="100">
        <v>0.37846639733157933</v>
      </c>
      <c r="L14" s="100">
        <v>0.37969579608504683</v>
      </c>
      <c r="M14" s="100">
        <v>0.38089189879181196</v>
      </c>
      <c r="N14" s="100">
        <v>0.38205133983741152</v>
      </c>
    </row>
    <row r="15" spans="2:14">
      <c r="B15" s="170" t="s">
        <v>318</v>
      </c>
      <c r="C15" s="100">
        <v>1.1693814261380255</v>
      </c>
      <c r="D15" s="100">
        <v>1.1724818518861759</v>
      </c>
      <c r="E15" s="100">
        <v>1.1755735536027858</v>
      </c>
      <c r="F15" s="100">
        <v>1.1786478318041449</v>
      </c>
      <c r="G15" s="100">
        <v>1.1816960360331317</v>
      </c>
      <c r="H15" s="100">
        <v>1.1847095892000183</v>
      </c>
      <c r="I15" s="100">
        <v>1.1876800117168347</v>
      </c>
      <c r="J15" s="100">
        <v>1.190598945357378</v>
      </c>
      <c r="K15" s="100">
        <v>1.1934581767757364</v>
      </c>
      <c r="L15" s="100">
        <v>1.1962496606171418</v>
      </c>
      <c r="M15" s="100">
        <v>1.1989655421561285</v>
      </c>
      <c r="N15" s="100">
        <v>1.2015981793982962</v>
      </c>
    </row>
    <row r="16" spans="2:14">
      <c r="B16" s="101"/>
    </row>
    <row r="17" spans="2:14">
      <c r="B17" s="103" t="s">
        <v>319</v>
      </c>
    </row>
    <row r="18" spans="2:14">
      <c r="B18" s="99" t="s">
        <v>91</v>
      </c>
      <c r="C18" s="99" t="s">
        <v>92</v>
      </c>
      <c r="D18" s="99" t="s">
        <v>93</v>
      </c>
      <c r="E18" s="99" t="s">
        <v>94</v>
      </c>
      <c r="F18" s="99" t="s">
        <v>95</v>
      </c>
      <c r="G18" s="99" t="s">
        <v>96</v>
      </c>
      <c r="H18" s="99" t="s">
        <v>97</v>
      </c>
      <c r="I18" s="99" t="s">
        <v>98</v>
      </c>
      <c r="J18" s="99" t="s">
        <v>99</v>
      </c>
      <c r="K18" s="99" t="s">
        <v>100</v>
      </c>
      <c r="L18" s="99" t="s">
        <v>101</v>
      </c>
      <c r="M18" s="99" t="s">
        <v>102</v>
      </c>
      <c r="N18" s="99" t="s">
        <v>103</v>
      </c>
    </row>
    <row r="19" spans="2:14">
      <c r="B19" s="173" t="s">
        <v>104</v>
      </c>
      <c r="C19" s="100">
        <f>C5</f>
        <v>0.84279738959036588</v>
      </c>
      <c r="D19" s="100">
        <f t="shared" ref="D19:N20" si="0">D5</f>
        <v>0.84130128707866458</v>
      </c>
      <c r="E19" s="100">
        <f t="shared" si="0"/>
        <v>0.9753874913449514</v>
      </c>
      <c r="F19" s="100">
        <f t="shared" si="0"/>
        <v>0.54234113984447585</v>
      </c>
      <c r="G19" s="100">
        <f t="shared" si="0"/>
        <v>0.60759375175966268</v>
      </c>
      <c r="H19" s="100">
        <f t="shared" si="0"/>
        <v>0.64676309793838871</v>
      </c>
      <c r="I19" s="100">
        <f t="shared" si="0"/>
        <v>1.0909784422248763</v>
      </c>
      <c r="J19" s="100">
        <f t="shared" si="0"/>
        <v>0.48103094830793963</v>
      </c>
      <c r="K19" s="100">
        <f t="shared" si="0"/>
        <v>0.60242820656418805</v>
      </c>
      <c r="L19" s="100">
        <f t="shared" si="0"/>
        <v>0.60141595471077414</v>
      </c>
      <c r="M19" s="100">
        <f t="shared" si="0"/>
        <v>0.55153896743057784</v>
      </c>
      <c r="N19" s="100">
        <f t="shared" si="0"/>
        <v>0.58900571968846183</v>
      </c>
    </row>
    <row r="20" spans="2:14">
      <c r="B20" s="173" t="s">
        <v>105</v>
      </c>
      <c r="C20" s="100">
        <f>C6</f>
        <v>0.73234345306913129</v>
      </c>
      <c r="D20" s="100">
        <f t="shared" si="0"/>
        <v>0.74031252349789589</v>
      </c>
      <c r="E20" s="100">
        <f t="shared" si="0"/>
        <v>0.64222016468789345</v>
      </c>
      <c r="F20" s="100">
        <f t="shared" si="0"/>
        <v>0.68425117097671295</v>
      </c>
      <c r="G20" s="100">
        <f t="shared" si="0"/>
        <v>0.64477016419917954</v>
      </c>
      <c r="H20" s="100">
        <f t="shared" si="0"/>
        <v>0.72180148587301651</v>
      </c>
      <c r="I20" s="100">
        <f t="shared" si="0"/>
        <v>0.66074602279574512</v>
      </c>
      <c r="J20" s="100">
        <f t="shared" si="0"/>
        <v>0.621641052510015</v>
      </c>
      <c r="K20" s="100">
        <f t="shared" si="0"/>
        <v>0.66749622303438261</v>
      </c>
      <c r="L20" s="100">
        <f t="shared" si="0"/>
        <v>0.66831769065318047</v>
      </c>
      <c r="M20" s="100">
        <f t="shared" si="0"/>
        <v>0.77335820198597494</v>
      </c>
      <c r="N20" s="100">
        <f t="shared" si="0"/>
        <v>0.64024881652003629</v>
      </c>
    </row>
    <row r="21" spans="2:14">
      <c r="B21" s="173" t="s">
        <v>106</v>
      </c>
      <c r="C21" s="100">
        <f t="shared" ref="C21:N22" si="1">C7</f>
        <v>0.77129878093603232</v>
      </c>
      <c r="D21" s="100">
        <f t="shared" si="1"/>
        <v>0.78722740141033654</v>
      </c>
      <c r="E21" s="100">
        <f t="shared" si="1"/>
        <v>0.84006710757499159</v>
      </c>
      <c r="F21" s="100">
        <f t="shared" si="1"/>
        <v>0.72775353397699949</v>
      </c>
      <c r="G21" s="100">
        <f t="shared" si="1"/>
        <v>0.78699278219159641</v>
      </c>
      <c r="H21" s="100">
        <f t="shared" si="1"/>
        <v>0.77494637505125152</v>
      </c>
      <c r="I21" s="100">
        <f t="shared" si="1"/>
        <v>0.75005305869384886</v>
      </c>
      <c r="J21" s="100">
        <f t="shared" si="1"/>
        <v>0.70548266229991907</v>
      </c>
      <c r="K21" s="100">
        <f t="shared" si="1"/>
        <v>0.70580388894614465</v>
      </c>
      <c r="L21" s="100">
        <f t="shared" si="1"/>
        <v>0.71537295429978609</v>
      </c>
      <c r="M21" s="100">
        <f t="shared" si="1"/>
        <v>0.76699449974674572</v>
      </c>
      <c r="N21" s="100">
        <f t="shared" si="1"/>
        <v>0.74468895079021402</v>
      </c>
    </row>
    <row r="22" spans="2:14">
      <c r="B22" s="173" t="s">
        <v>107</v>
      </c>
      <c r="C22" s="100">
        <f t="shared" si="1"/>
        <v>0.75095521935617093</v>
      </c>
      <c r="D22" s="100">
        <f t="shared" si="1"/>
        <v>0.71382371838215919</v>
      </c>
      <c r="E22" s="100">
        <f t="shared" si="1"/>
        <v>0.76882861346193276</v>
      </c>
      <c r="F22" s="100">
        <f t="shared" si="1"/>
        <v>0.72411391435367822</v>
      </c>
      <c r="G22" s="100">
        <f t="shared" si="1"/>
        <v>0.72107854744128952</v>
      </c>
      <c r="H22" s="100">
        <f t="shared" si="1"/>
        <v>0.69944821742974528</v>
      </c>
      <c r="I22" s="100">
        <f t="shared" si="1"/>
        <v>0.68705664956030721</v>
      </c>
      <c r="J22" s="100">
        <f t="shared" si="1"/>
        <v>0.68286165618799466</v>
      </c>
      <c r="K22" s="100">
        <f t="shared" si="1"/>
        <v>0.77985868547760906</v>
      </c>
      <c r="L22" s="100">
        <f t="shared" si="1"/>
        <v>0.72104848892720674</v>
      </c>
      <c r="M22" s="100">
        <f t="shared" si="1"/>
        <v>0.688461021866562</v>
      </c>
      <c r="N22" s="100">
        <f t="shared" si="1"/>
        <v>0.74889900086394579</v>
      </c>
    </row>
    <row r="23" spans="2:14">
      <c r="B23" s="173" t="s">
        <v>108</v>
      </c>
      <c r="C23" s="100">
        <f>C9*C14</f>
        <v>0.74022494048471532</v>
      </c>
      <c r="D23" s="100">
        <f t="shared" ref="D23:N24" si="2">D9*D14</f>
        <v>0.74745576912000633</v>
      </c>
      <c r="E23" s="100">
        <f t="shared" si="2"/>
        <v>0.749675925064752</v>
      </c>
      <c r="F23" s="100">
        <f t="shared" si="2"/>
        <v>0.75916691622420518</v>
      </c>
      <c r="G23" s="100">
        <f t="shared" si="2"/>
        <v>0.77976981189441841</v>
      </c>
      <c r="H23" s="100">
        <f t="shared" si="2"/>
        <v>0.78937954906196017</v>
      </c>
      <c r="I23" s="100">
        <f t="shared" si="2"/>
        <v>0.77467996015175566</v>
      </c>
      <c r="J23" s="100">
        <f t="shared" si="2"/>
        <v>0.78981470630040351</v>
      </c>
      <c r="K23" s="100">
        <f t="shared" si="2"/>
        <v>0.77847517024461299</v>
      </c>
      <c r="L23" s="100">
        <f t="shared" si="2"/>
        <v>0.77812582399643915</v>
      </c>
      <c r="M23" s="100">
        <f t="shared" si="2"/>
        <v>0.76975463064725358</v>
      </c>
      <c r="N23" s="100">
        <f t="shared" si="2"/>
        <v>0.79404690885805529</v>
      </c>
    </row>
    <row r="24" spans="2:14">
      <c r="B24" s="173" t="s">
        <v>109</v>
      </c>
      <c r="C24" s="100">
        <f>C10*C15</f>
        <v>0.72869207935059133</v>
      </c>
      <c r="D24" s="100">
        <f t="shared" si="2"/>
        <v>0.75770742769378852</v>
      </c>
      <c r="E24" s="100">
        <f t="shared" si="2"/>
        <v>0.71534375705294928</v>
      </c>
      <c r="F24" s="100">
        <f t="shared" si="2"/>
        <v>0.76114823315932378</v>
      </c>
      <c r="G24" s="100">
        <f t="shared" si="2"/>
        <v>0.71552670585156186</v>
      </c>
      <c r="H24" s="100">
        <f t="shared" si="2"/>
        <v>0.80610197626405877</v>
      </c>
      <c r="I24" s="100">
        <f t="shared" si="2"/>
        <v>0.81610864440561337</v>
      </c>
      <c r="J24" s="100">
        <f t="shared" si="2"/>
        <v>0.82310086803846505</v>
      </c>
      <c r="K24" s="100">
        <f t="shared" si="2"/>
        <v>0.7750811315860463</v>
      </c>
      <c r="L24" s="100">
        <f t="shared" si="2"/>
        <v>0.75585003222144198</v>
      </c>
      <c r="M24" s="100">
        <f t="shared" si="2"/>
        <v>0.72918464612619194</v>
      </c>
      <c r="N24" s="100">
        <f t="shared" si="2"/>
        <v>0.75374151745135631</v>
      </c>
    </row>
    <row r="25" spans="2:14">
      <c r="B25" s="172"/>
    </row>
    <row r="26" spans="2:14">
      <c r="B26" s="104" t="s">
        <v>320</v>
      </c>
    </row>
    <row r="27" spans="2:14">
      <c r="B27" s="99" t="s">
        <v>321</v>
      </c>
      <c r="C27" s="99" t="s">
        <v>92</v>
      </c>
      <c r="D27" s="99" t="s">
        <v>93</v>
      </c>
      <c r="E27" s="99" t="s">
        <v>94</v>
      </c>
      <c r="F27" s="99" t="s">
        <v>95</v>
      </c>
      <c r="G27" s="99" t="s">
        <v>96</v>
      </c>
      <c r="H27" s="99" t="s">
        <v>97</v>
      </c>
      <c r="I27" s="99" t="s">
        <v>98</v>
      </c>
      <c r="J27" s="99" t="s">
        <v>99</v>
      </c>
      <c r="K27" s="99" t="s">
        <v>100</v>
      </c>
      <c r="L27" s="99" t="s">
        <v>101</v>
      </c>
      <c r="M27" s="99" t="s">
        <v>102</v>
      </c>
      <c r="N27" s="99" t="s">
        <v>103</v>
      </c>
    </row>
    <row r="28" spans="2:14">
      <c r="B28" s="99" t="s">
        <v>104</v>
      </c>
      <c r="C28" s="100">
        <f>IF(C19&lt;=raw_materials!$D17,raw_materials!$C17,IF(C19&lt;=raw_materials!$F17,raw_materials!$E17,IF(C19&lt;=raw_materials!$H17,raw_materials!$G17,0)))</f>
        <v>1</v>
      </c>
      <c r="D28" s="100">
        <f>IF(D19&lt;=raw_materials!$D17,raw_materials!$C17,IF(D19&lt;=raw_materials!$F17,raw_materials!$E17,IF(D19&lt;=raw_materials!$H17,raw_materials!$G17,0)))</f>
        <v>1</v>
      </c>
      <c r="E28" s="100">
        <f>IF(E19&lt;=raw_materials!$D17,raw_materials!$C17,IF(E19&lt;=raw_materials!$F17,raw_materials!$E17,IF(E19&lt;=raw_materials!$H17,raw_materials!$G17,0)))</f>
        <v>1</v>
      </c>
      <c r="F28" s="100">
        <f>IF(F19&lt;=raw_materials!$D17,raw_materials!$C17,IF(F19&lt;=raw_materials!$F17,raw_materials!$E17,IF(F19&lt;=raw_materials!$H17,raw_materials!$G17,0)))</f>
        <v>1</v>
      </c>
      <c r="G28" s="100">
        <f>IF(G19&lt;=raw_materials!$D17,raw_materials!$C17,IF(G19&lt;=raw_materials!$F17,raw_materials!$E17,IF(G19&lt;=raw_materials!$H17,raw_materials!$G17,0)))</f>
        <v>1</v>
      </c>
      <c r="H28" s="100">
        <f>IF(H19&lt;=raw_materials!$D17,raw_materials!$C17,IF(H19&lt;=raw_materials!$F17,raw_materials!$E17,IF(H19&lt;=raw_materials!$H17,raw_materials!$G17,0)))</f>
        <v>1</v>
      </c>
      <c r="I28" s="100">
        <f>IF(I19&lt;=raw_materials!$D17,raw_materials!$C17,IF(I19&lt;=raw_materials!$F17,raw_materials!$E17,IF(I19&lt;=raw_materials!$H17,raw_materials!$G17,0)))</f>
        <v>1</v>
      </c>
      <c r="J28" s="100">
        <f>IF(J19&lt;=raw_materials!$D17,raw_materials!$C17,IF(J19&lt;=raw_materials!$F17,raw_materials!$E17,IF(J19&lt;=raw_materials!$H17,raw_materials!$G17,0)))</f>
        <v>1</v>
      </c>
      <c r="K28" s="100">
        <f>IF(K19&lt;=raw_materials!$D17,raw_materials!$C17,IF(K19&lt;=raw_materials!$F17,raw_materials!$E17,IF(K19&lt;=raw_materials!$H17,raw_materials!$G17,0)))</f>
        <v>1</v>
      </c>
      <c r="L28" s="100">
        <f>IF(L19&lt;=raw_materials!$D17,raw_materials!$C17,IF(L19&lt;=raw_materials!$F17,raw_materials!$E17,IF(L19&lt;=raw_materials!$H17,raw_materials!$G17,0)))</f>
        <v>1</v>
      </c>
      <c r="M28" s="100">
        <f>IF(M19&lt;=raw_materials!$D17,raw_materials!$C17,IF(M19&lt;=raw_materials!$F17,raw_materials!$E17,IF(M19&lt;=raw_materials!$H17,raw_materials!$G17,0)))</f>
        <v>1</v>
      </c>
      <c r="N28" s="100">
        <f>IF(N19&lt;=raw_materials!$D17,raw_materials!$C17,IF(N19&lt;=raw_materials!$F17,raw_materials!$E17,IF(N19&lt;=raw_materials!$H17,raw_materials!$G17,0)))</f>
        <v>1</v>
      </c>
    </row>
    <row r="29" spans="2:14">
      <c r="B29" s="99" t="s">
        <v>105</v>
      </c>
      <c r="C29" s="100">
        <f>IF(C20&lt;=raw_materials!$D18,raw_materials!$C18,IF(C20&lt;=raw_materials!$F18,raw_materials!$E18,IF(C20&lt;=raw_materials!$H18,raw_materials!$G18,0)))</f>
        <v>1</v>
      </c>
      <c r="D29" s="100">
        <f>IF(D20&lt;=raw_materials!$D18,raw_materials!$C18,IF(D20&lt;=raw_materials!$F18,raw_materials!$E18,IF(D20&lt;=raw_materials!$H18,raw_materials!$G18,0)))</f>
        <v>1</v>
      </c>
      <c r="E29" s="100">
        <f>IF(E20&lt;=raw_materials!$D18,raw_materials!$C18,IF(E20&lt;=raw_materials!$F18,raw_materials!$E18,IF(E20&lt;=raw_materials!$H18,raw_materials!$G18,0)))</f>
        <v>1</v>
      </c>
      <c r="F29" s="100">
        <f>IF(F20&lt;=raw_materials!$D18,raw_materials!$C18,IF(F20&lt;=raw_materials!$F18,raw_materials!$E18,IF(F20&lt;=raw_materials!$H18,raw_materials!$G18,0)))</f>
        <v>1</v>
      </c>
      <c r="G29" s="100">
        <f>IF(G20&lt;=raw_materials!$D18,raw_materials!$C18,IF(G20&lt;=raw_materials!$F18,raw_materials!$E18,IF(G20&lt;=raw_materials!$H18,raw_materials!$G18,0)))</f>
        <v>1</v>
      </c>
      <c r="H29" s="100">
        <f>IF(H20&lt;=raw_materials!$D18,raw_materials!$C18,IF(H20&lt;=raw_materials!$F18,raw_materials!$E18,IF(H20&lt;=raw_materials!$H18,raw_materials!$G18,0)))</f>
        <v>1</v>
      </c>
      <c r="I29" s="100">
        <f>IF(I20&lt;=raw_materials!$D18,raw_materials!$C18,IF(I20&lt;=raw_materials!$F18,raw_materials!$E18,IF(I20&lt;=raw_materials!$H18,raw_materials!$G18,0)))</f>
        <v>1</v>
      </c>
      <c r="J29" s="100">
        <f>IF(J20&lt;=raw_materials!$D18,raw_materials!$C18,IF(J20&lt;=raw_materials!$F18,raw_materials!$E18,IF(J20&lt;=raw_materials!$H18,raw_materials!$G18,0)))</f>
        <v>1</v>
      </c>
      <c r="K29" s="100">
        <f>IF(K20&lt;=raw_materials!$D18,raw_materials!$C18,IF(K20&lt;=raw_materials!$F18,raw_materials!$E18,IF(K20&lt;=raw_materials!$H18,raw_materials!$G18,0)))</f>
        <v>1</v>
      </c>
      <c r="L29" s="100">
        <f>IF(L20&lt;=raw_materials!$D18,raw_materials!$C18,IF(L20&lt;=raw_materials!$F18,raw_materials!$E18,IF(L20&lt;=raw_materials!$H18,raw_materials!$G18,0)))</f>
        <v>1</v>
      </c>
      <c r="M29" s="100">
        <f>IF(M20&lt;=raw_materials!$D18,raw_materials!$C18,IF(M20&lt;=raw_materials!$F18,raw_materials!$E18,IF(M20&lt;=raw_materials!$H18,raw_materials!$G18,0)))</f>
        <v>1</v>
      </c>
      <c r="N29" s="100">
        <f>IF(N20&lt;=raw_materials!$D18,raw_materials!$C18,IF(N20&lt;=raw_materials!$F18,raw_materials!$E18,IF(N20&lt;=raw_materials!$H18,raw_materials!$G18,0)))</f>
        <v>1</v>
      </c>
    </row>
    <row r="30" spans="2:14">
      <c r="B30" s="99" t="s">
        <v>106</v>
      </c>
      <c r="C30" s="100">
        <f>IF(C21&lt;=raw_materials!$D19,raw_materials!$C19,IF(C21&lt;=raw_materials!$F19,raw_materials!$E19,IF(C21&lt;=raw_materials!$H19,raw_materials!$G19,0)))</f>
        <v>1</v>
      </c>
      <c r="D30" s="100">
        <f>IF(D21&lt;=raw_materials!$D19,raw_materials!$C19,IF(D21&lt;=raw_materials!$F19,raw_materials!$E19,IF(D21&lt;=raw_materials!$H19,raw_materials!$G19,0)))</f>
        <v>1</v>
      </c>
      <c r="E30" s="100">
        <f>IF(E21&lt;=raw_materials!$D19,raw_materials!$C19,IF(E21&lt;=raw_materials!$F19,raw_materials!$E19,IF(E21&lt;=raw_materials!$H19,raw_materials!$G19,0)))</f>
        <v>1</v>
      </c>
      <c r="F30" s="100">
        <f>IF(F21&lt;=raw_materials!$D19,raw_materials!$C19,IF(F21&lt;=raw_materials!$F19,raw_materials!$E19,IF(F21&lt;=raw_materials!$H19,raw_materials!$G19,0)))</f>
        <v>1</v>
      </c>
      <c r="G30" s="100">
        <f>IF(G21&lt;=raw_materials!$D19,raw_materials!$C19,IF(G21&lt;=raw_materials!$F19,raw_materials!$E19,IF(G21&lt;=raw_materials!$H19,raw_materials!$G19,0)))</f>
        <v>1</v>
      </c>
      <c r="H30" s="100">
        <f>IF(H21&lt;=raw_materials!$D19,raw_materials!$C19,IF(H21&lt;=raw_materials!$F19,raw_materials!$E19,IF(H21&lt;=raw_materials!$H19,raw_materials!$G19,0)))</f>
        <v>1</v>
      </c>
      <c r="I30" s="100">
        <f>IF(I21&lt;=raw_materials!$D19,raw_materials!$C19,IF(I21&lt;=raw_materials!$F19,raw_materials!$E19,IF(I21&lt;=raw_materials!$H19,raw_materials!$G19,0)))</f>
        <v>1</v>
      </c>
      <c r="J30" s="100">
        <f>IF(J21&lt;=raw_materials!$D19,raw_materials!$C19,IF(J21&lt;=raw_materials!$F19,raw_materials!$E19,IF(J21&lt;=raw_materials!$H19,raw_materials!$G19,0)))</f>
        <v>1</v>
      </c>
      <c r="K30" s="100">
        <f>IF(K21&lt;=raw_materials!$D19,raw_materials!$C19,IF(K21&lt;=raw_materials!$F19,raw_materials!$E19,IF(K21&lt;=raw_materials!$H19,raw_materials!$G19,0)))</f>
        <v>1</v>
      </c>
      <c r="L30" s="100">
        <f>IF(L21&lt;=raw_materials!$D19,raw_materials!$C19,IF(L21&lt;=raw_materials!$F19,raw_materials!$E19,IF(L21&lt;=raw_materials!$H19,raw_materials!$G19,0)))</f>
        <v>1</v>
      </c>
      <c r="M30" s="100">
        <f>IF(M21&lt;=raw_materials!$D19,raw_materials!$C19,IF(M21&lt;=raw_materials!$F19,raw_materials!$E19,IF(M21&lt;=raw_materials!$H19,raw_materials!$G19,0)))</f>
        <v>1</v>
      </c>
      <c r="N30" s="100">
        <f>IF(N21&lt;=raw_materials!$D19,raw_materials!$C19,IF(N21&lt;=raw_materials!$F19,raw_materials!$E19,IF(N21&lt;=raw_materials!$H19,raw_materials!$G19,0)))</f>
        <v>1</v>
      </c>
    </row>
    <row r="31" spans="2:14">
      <c r="B31" s="99" t="s">
        <v>107</v>
      </c>
      <c r="C31" s="100">
        <f>IF(C22&lt;=raw_materials!$D20,raw_materials!$C20,IF(C22&lt;=raw_materials!$F20,raw_materials!$E20,IF(C22&lt;=raw_materials!$H20,raw_materials!$G20,0)))</f>
        <v>1</v>
      </c>
      <c r="D31" s="100">
        <f>IF(D22&lt;=raw_materials!$D20,raw_materials!$C20,IF(D22&lt;=raw_materials!$F20,raw_materials!$E20,IF(D22&lt;=raw_materials!$H20,raw_materials!$G20,0)))</f>
        <v>1</v>
      </c>
      <c r="E31" s="100">
        <f>IF(E22&lt;=raw_materials!$D20,raw_materials!$C20,IF(E22&lt;=raw_materials!$F20,raw_materials!$E20,IF(E22&lt;=raw_materials!$H20,raw_materials!$G20,0)))</f>
        <v>1</v>
      </c>
      <c r="F31" s="100">
        <f>IF(F22&lt;=raw_materials!$D20,raw_materials!$C20,IF(F22&lt;=raw_materials!$F20,raw_materials!$E20,IF(F22&lt;=raw_materials!$H20,raw_materials!$G20,0)))</f>
        <v>1</v>
      </c>
      <c r="G31" s="100">
        <f>IF(G22&lt;=raw_materials!$D20,raw_materials!$C20,IF(G22&lt;=raw_materials!$F20,raw_materials!$E20,IF(G22&lt;=raw_materials!$H20,raw_materials!$G20,0)))</f>
        <v>1</v>
      </c>
      <c r="H31" s="100">
        <f>IF(H22&lt;=raw_materials!$D20,raw_materials!$C20,IF(H22&lt;=raw_materials!$F20,raw_materials!$E20,IF(H22&lt;=raw_materials!$H20,raw_materials!$G20,0)))</f>
        <v>1</v>
      </c>
      <c r="I31" s="100">
        <f>IF(I22&lt;=raw_materials!$D20,raw_materials!$C20,IF(I22&lt;=raw_materials!$F20,raw_materials!$E20,IF(I22&lt;=raw_materials!$H20,raw_materials!$G20,0)))</f>
        <v>1</v>
      </c>
      <c r="J31" s="100">
        <f>IF(J22&lt;=raw_materials!$D20,raw_materials!$C20,IF(J22&lt;=raw_materials!$F20,raw_materials!$E20,IF(J22&lt;=raw_materials!$H20,raw_materials!$G20,0)))</f>
        <v>1</v>
      </c>
      <c r="K31" s="100">
        <f>IF(K22&lt;=raw_materials!$D20,raw_materials!$C20,IF(K22&lt;=raw_materials!$F20,raw_materials!$E20,IF(K22&lt;=raw_materials!$H20,raw_materials!$G20,0)))</f>
        <v>1</v>
      </c>
      <c r="L31" s="100">
        <f>IF(L22&lt;=raw_materials!$D20,raw_materials!$C20,IF(L22&lt;=raw_materials!$F20,raw_materials!$E20,IF(L22&lt;=raw_materials!$H20,raw_materials!$G20,0)))</f>
        <v>1</v>
      </c>
      <c r="M31" s="100">
        <f>IF(M22&lt;=raw_materials!$D20,raw_materials!$C20,IF(M22&lt;=raw_materials!$F20,raw_materials!$E20,IF(M22&lt;=raw_materials!$H20,raw_materials!$G20,0)))</f>
        <v>1</v>
      </c>
      <c r="N31" s="100">
        <f>IF(N22&lt;=raw_materials!$D20,raw_materials!$C20,IF(N22&lt;=raw_materials!$F20,raw_materials!$E20,IF(N22&lt;=raw_materials!$H20,raw_materials!$G20,0)))</f>
        <v>1</v>
      </c>
    </row>
    <row r="32" spans="2:14">
      <c r="B32" s="99" t="s">
        <v>108</v>
      </c>
      <c r="C32" s="100">
        <f>IF(C23&lt;=raw_materials!$D21,raw_materials!$C21,IF(C23&lt;=raw_materials!$F21,raw_materials!$E21,IF(C23&lt;=raw_materials!$H21,raw_materials!$G21,0)))</f>
        <v>1</v>
      </c>
      <c r="D32" s="100">
        <f>IF(D23&lt;=raw_materials!$D21,raw_materials!$C21,IF(D23&lt;=raw_materials!$F21,raw_materials!$E21,IF(D23&lt;=raw_materials!$H21,raw_materials!$G21,0)))</f>
        <v>1</v>
      </c>
      <c r="E32" s="100">
        <f>IF(E23&lt;=raw_materials!$D21,raw_materials!$C21,IF(E23&lt;=raw_materials!$F21,raw_materials!$E21,IF(E23&lt;=raw_materials!$H21,raw_materials!$G21,0)))</f>
        <v>1</v>
      </c>
      <c r="F32" s="100">
        <f>IF(F23&lt;=raw_materials!$D21,raw_materials!$C21,IF(F23&lt;=raw_materials!$F21,raw_materials!$E21,IF(F23&lt;=raw_materials!$H21,raw_materials!$G21,0)))</f>
        <v>1</v>
      </c>
      <c r="G32" s="100">
        <f>IF(G23&lt;=raw_materials!$D21,raw_materials!$C21,IF(G23&lt;=raw_materials!$F21,raw_materials!$E21,IF(G23&lt;=raw_materials!$H21,raw_materials!$G21,0)))</f>
        <v>1</v>
      </c>
      <c r="H32" s="100">
        <f>IF(H23&lt;=raw_materials!$D21,raw_materials!$C21,IF(H23&lt;=raw_materials!$F21,raw_materials!$E21,IF(H23&lt;=raw_materials!$H21,raw_materials!$G21,0)))</f>
        <v>1</v>
      </c>
      <c r="I32" s="100">
        <f>IF(I23&lt;=raw_materials!$D21,raw_materials!$C21,IF(I23&lt;=raw_materials!$F21,raw_materials!$E21,IF(I23&lt;=raw_materials!$H21,raw_materials!$G21,0)))</f>
        <v>1</v>
      </c>
      <c r="J32" s="100">
        <f>IF(J23&lt;=raw_materials!$D21,raw_materials!$C21,IF(J23&lt;=raw_materials!$F21,raw_materials!$E21,IF(J23&lt;=raw_materials!$H21,raw_materials!$G21,0)))</f>
        <v>1</v>
      </c>
      <c r="K32" s="100">
        <f>IF(K23&lt;=raw_materials!$D21,raw_materials!$C21,IF(K23&lt;=raw_materials!$F21,raw_materials!$E21,IF(K23&lt;=raw_materials!$H21,raw_materials!$G21,0)))</f>
        <v>1</v>
      </c>
      <c r="L32" s="100">
        <f>IF(L23&lt;=raw_materials!$D21,raw_materials!$C21,IF(L23&lt;=raw_materials!$F21,raw_materials!$E21,IF(L23&lt;=raw_materials!$H21,raw_materials!$G21,0)))</f>
        <v>1</v>
      </c>
      <c r="M32" s="100">
        <f>IF(M23&lt;=raw_materials!$D21,raw_materials!$C21,IF(M23&lt;=raw_materials!$F21,raw_materials!$E21,IF(M23&lt;=raw_materials!$H21,raw_materials!$G21,0)))</f>
        <v>1</v>
      </c>
      <c r="N32" s="100">
        <f>IF(N23&lt;=raw_materials!$D21,raw_materials!$C21,IF(N23&lt;=raw_materials!$F21,raw_materials!$E21,IF(N23&lt;=raw_materials!$H21,raw_materials!$G21,0)))</f>
        <v>1</v>
      </c>
    </row>
    <row r="33" spans="2:50">
      <c r="B33" s="99" t="s">
        <v>109</v>
      </c>
      <c r="C33" s="100">
        <f>IF(C24&lt;=raw_materials!$D22,raw_materials!$C22,IF(C24&lt;=raw_materials!$F22,raw_materials!$E22,IF(C24&lt;=raw_materials!$H22,raw_materials!$G22,0)))</f>
        <v>1</v>
      </c>
      <c r="D33" s="100">
        <f>IF(D24&lt;=raw_materials!$D22,raw_materials!$C22,IF(D24&lt;=raw_materials!$F22,raw_materials!$E22,IF(D24&lt;=raw_materials!$H22,raw_materials!$G22,0)))</f>
        <v>1</v>
      </c>
      <c r="E33" s="100">
        <f>IF(E24&lt;=raw_materials!$D22,raw_materials!$C22,IF(E24&lt;=raw_materials!$F22,raw_materials!$E22,IF(E24&lt;=raw_materials!$H22,raw_materials!$G22,0)))</f>
        <v>1</v>
      </c>
      <c r="F33" s="100">
        <f>IF(F24&lt;=raw_materials!$D22,raw_materials!$C22,IF(F24&lt;=raw_materials!$F22,raw_materials!$E22,IF(F24&lt;=raw_materials!$H22,raw_materials!$G22,0)))</f>
        <v>1</v>
      </c>
      <c r="G33" s="100">
        <f>IF(G24&lt;=raw_materials!$D22,raw_materials!$C22,IF(G24&lt;=raw_materials!$F22,raw_materials!$E22,IF(G24&lt;=raw_materials!$H22,raw_materials!$G22,0)))</f>
        <v>1</v>
      </c>
      <c r="H33" s="100">
        <f>IF(H24&lt;=raw_materials!$D22,raw_materials!$C22,IF(H24&lt;=raw_materials!$F22,raw_materials!$E22,IF(H24&lt;=raw_materials!$H22,raw_materials!$G22,0)))</f>
        <v>1</v>
      </c>
      <c r="I33" s="100">
        <f>IF(I24&lt;=raw_materials!$D22,raw_materials!$C22,IF(I24&lt;=raw_materials!$F22,raw_materials!$E22,IF(I24&lt;=raw_materials!$H22,raw_materials!$G22,0)))</f>
        <v>1</v>
      </c>
      <c r="J33" s="100">
        <f>IF(J24&lt;=raw_materials!$D22,raw_materials!$C22,IF(J24&lt;=raw_materials!$F22,raw_materials!$E22,IF(J24&lt;=raw_materials!$H22,raw_materials!$G22,0)))</f>
        <v>1</v>
      </c>
      <c r="K33" s="100">
        <f>IF(K24&lt;=raw_materials!$D22,raw_materials!$C22,IF(K24&lt;=raw_materials!$F22,raw_materials!$E22,IF(K24&lt;=raw_materials!$H22,raw_materials!$G22,0)))</f>
        <v>1</v>
      </c>
      <c r="L33" s="100">
        <f>IF(L24&lt;=raw_materials!$D22,raw_materials!$C22,IF(L24&lt;=raw_materials!$F22,raw_materials!$E22,IF(L24&lt;=raw_materials!$H22,raw_materials!$G22,0)))</f>
        <v>1</v>
      </c>
      <c r="M33" s="100">
        <f>IF(M24&lt;=raw_materials!$D22,raw_materials!$C22,IF(M24&lt;=raw_materials!$F22,raw_materials!$E22,IF(M24&lt;=raw_materials!$H22,raw_materials!$G22,0)))</f>
        <v>1</v>
      </c>
      <c r="N33" s="100">
        <f>IF(N24&lt;=raw_materials!$D22,raw_materials!$C22,IF(N24&lt;=raw_materials!$F22,raw_materials!$E22,IF(N24&lt;=raw_materials!$H22,raw_materials!$G22,0)))</f>
        <v>1</v>
      </c>
    </row>
    <row r="35" spans="2:50">
      <c r="B35" s="103" t="s">
        <v>322</v>
      </c>
    </row>
    <row r="36" spans="2:50">
      <c r="B36" s="170" t="s">
        <v>274</v>
      </c>
      <c r="C36" s="170" t="s">
        <v>92</v>
      </c>
      <c r="D36" s="101"/>
      <c r="E36" s="101"/>
      <c r="F36" s="101"/>
      <c r="G36" s="170" t="s">
        <v>93</v>
      </c>
      <c r="H36" s="101"/>
      <c r="I36" s="101"/>
      <c r="J36" s="101"/>
      <c r="K36" s="170" t="s">
        <v>94</v>
      </c>
      <c r="L36" s="101"/>
      <c r="M36" s="101"/>
      <c r="N36" s="101"/>
      <c r="O36" s="170" t="s">
        <v>95</v>
      </c>
      <c r="P36" s="101"/>
      <c r="Q36" s="101"/>
      <c r="R36" s="101"/>
      <c r="S36" s="170" t="s">
        <v>96</v>
      </c>
      <c r="T36" s="101"/>
      <c r="U36" s="101"/>
      <c r="V36" s="101"/>
      <c r="W36" s="170" t="s">
        <v>97</v>
      </c>
      <c r="X36" s="101"/>
      <c r="Y36" s="101"/>
      <c r="Z36" s="101"/>
      <c r="AA36" s="170" t="s">
        <v>98</v>
      </c>
      <c r="AB36" s="101"/>
      <c r="AC36" s="101"/>
      <c r="AD36" s="101"/>
      <c r="AE36" s="170" t="s">
        <v>99</v>
      </c>
      <c r="AF36" s="101"/>
      <c r="AG36" s="101"/>
      <c r="AH36" s="101"/>
      <c r="AI36" s="170" t="s">
        <v>100</v>
      </c>
      <c r="AJ36" s="101"/>
      <c r="AK36" s="101"/>
      <c r="AL36" s="101"/>
      <c r="AM36" s="170" t="s">
        <v>101</v>
      </c>
      <c r="AN36" s="101"/>
      <c r="AO36" s="101"/>
      <c r="AP36" s="101"/>
      <c r="AQ36" s="170" t="s">
        <v>102</v>
      </c>
      <c r="AR36" s="101"/>
      <c r="AS36" s="101"/>
      <c r="AT36" s="101"/>
      <c r="AU36" s="170" t="s">
        <v>103</v>
      </c>
      <c r="AV36" s="101"/>
      <c r="AW36" s="101"/>
      <c r="AX36" s="101"/>
    </row>
    <row r="37" spans="2:50">
      <c r="B37" s="170" t="s">
        <v>323</v>
      </c>
      <c r="C37" s="170">
        <v>1</v>
      </c>
      <c r="D37" s="170">
        <v>2</v>
      </c>
      <c r="E37" s="170">
        <v>3</v>
      </c>
      <c r="F37" s="170">
        <v>4</v>
      </c>
      <c r="G37" s="170">
        <v>1</v>
      </c>
      <c r="H37" s="170">
        <v>2</v>
      </c>
      <c r="I37" s="170">
        <v>3</v>
      </c>
      <c r="J37" s="170">
        <v>4</v>
      </c>
      <c r="K37" s="170">
        <v>1</v>
      </c>
      <c r="L37" s="170">
        <v>2</v>
      </c>
      <c r="M37" s="170">
        <v>3</v>
      </c>
      <c r="N37" s="170">
        <v>4</v>
      </c>
      <c r="O37" s="170">
        <v>1</v>
      </c>
      <c r="P37" s="170">
        <v>2</v>
      </c>
      <c r="Q37" s="170">
        <v>3</v>
      </c>
      <c r="R37" s="170">
        <v>4</v>
      </c>
      <c r="S37" s="170">
        <v>1</v>
      </c>
      <c r="T37" s="170">
        <v>2</v>
      </c>
      <c r="U37" s="170">
        <v>3</v>
      </c>
      <c r="V37" s="170">
        <v>4</v>
      </c>
      <c r="W37" s="170">
        <v>1</v>
      </c>
      <c r="X37" s="170">
        <v>2</v>
      </c>
      <c r="Y37" s="170">
        <v>3</v>
      </c>
      <c r="Z37" s="170">
        <v>4</v>
      </c>
      <c r="AA37" s="170">
        <v>1</v>
      </c>
      <c r="AB37" s="170">
        <v>2</v>
      </c>
      <c r="AC37" s="170">
        <v>3</v>
      </c>
      <c r="AD37" s="170">
        <v>4</v>
      </c>
      <c r="AE37" s="170">
        <v>1</v>
      </c>
      <c r="AF37" s="170">
        <v>2</v>
      </c>
      <c r="AG37" s="170">
        <v>3</v>
      </c>
      <c r="AH37" s="170">
        <v>4</v>
      </c>
      <c r="AI37" s="170">
        <v>1</v>
      </c>
      <c r="AJ37" s="170">
        <v>2</v>
      </c>
      <c r="AK37" s="170">
        <v>3</v>
      </c>
      <c r="AL37" s="170">
        <v>4</v>
      </c>
      <c r="AM37" s="170">
        <v>1</v>
      </c>
      <c r="AN37" s="170">
        <v>2</v>
      </c>
      <c r="AO37" s="170">
        <v>3</v>
      </c>
      <c r="AP37" s="170">
        <v>4</v>
      </c>
      <c r="AQ37" s="170">
        <v>1</v>
      </c>
      <c r="AR37" s="170">
        <v>2</v>
      </c>
      <c r="AS37" s="170">
        <v>3</v>
      </c>
      <c r="AT37" s="170">
        <v>4</v>
      </c>
      <c r="AU37" s="170">
        <v>1</v>
      </c>
      <c r="AV37" s="170">
        <v>2</v>
      </c>
      <c r="AW37" s="170">
        <v>3</v>
      </c>
      <c r="AX37" s="170">
        <v>4</v>
      </c>
    </row>
    <row r="38" spans="2:50">
      <c r="B38" s="170" t="s">
        <v>104</v>
      </c>
      <c r="C38" s="100">
        <v>7623.5368578941971</v>
      </c>
      <c r="D38" s="100">
        <v>10656.425926379959</v>
      </c>
      <c r="E38" s="100">
        <v>7990.2422882896335</v>
      </c>
      <c r="F38" s="100">
        <v>17653.751630931863</v>
      </c>
      <c r="G38" s="100">
        <v>10109.816705940251</v>
      </c>
      <c r="H38" s="100">
        <v>2532.9414834349459</v>
      </c>
      <c r="I38" s="100">
        <v>25384.255583806131</v>
      </c>
      <c r="J38" s="100">
        <v>10175.622081269879</v>
      </c>
      <c r="K38" s="100">
        <v>10197.521954258855</v>
      </c>
      <c r="L38" s="100">
        <v>10219.398331680677</v>
      </c>
      <c r="M38" s="100">
        <v>10241.247695260481</v>
      </c>
      <c r="N38" s="100">
        <v>10263.066529876487</v>
      </c>
      <c r="O38" s="100">
        <v>25712.128310447646</v>
      </c>
      <c r="P38" s="100">
        <v>25766.496428023554</v>
      </c>
      <c r="Q38" s="100">
        <v>25820.761922544945</v>
      </c>
      <c r="R38" s="100">
        <v>25874.916053205223</v>
      </c>
      <c r="S38" s="100">
        <v>25928.950094808049</v>
      </c>
      <c r="T38" s="100">
        <v>18187.998737515787</v>
      </c>
      <c r="U38" s="100">
        <v>26036.623097350748</v>
      </c>
      <c r="V38" s="100">
        <v>26090.24469980675</v>
      </c>
      <c r="W38" s="100">
        <v>26143.711499307632</v>
      </c>
      <c r="X38" s="100">
        <v>26197.014871775551</v>
      </c>
      <c r="Y38" s="100">
        <v>10500.058487180351</v>
      </c>
      <c r="Z38" s="100">
        <v>2630.3096964916222</v>
      </c>
      <c r="AA38" s="100">
        <v>2635.5858567616488</v>
      </c>
      <c r="AB38" s="100">
        <v>2640.8422510375026</v>
      </c>
      <c r="AC38" s="100">
        <v>2646.0780308405315</v>
      </c>
      <c r="AD38" s="100">
        <v>26512.923509318131</v>
      </c>
      <c r="AE38" s="100">
        <v>26564.8436946238</v>
      </c>
      <c r="AF38" s="100">
        <v>26616.532481229282</v>
      </c>
      <c r="AG38" s="100">
        <v>26667.981522929855</v>
      </c>
      <c r="AH38" s="100">
        <v>26719.182511895149</v>
      </c>
      <c r="AI38" s="100">
        <v>26770.127180149142</v>
      </c>
      <c r="AJ38" s="100">
        <v>26820.807301044035</v>
      </c>
      <c r="AK38" s="100">
        <v>26871.21469072756</v>
      </c>
      <c r="AL38" s="100">
        <v>18844.938846722496</v>
      </c>
      <c r="AM38" s="100">
        <v>26971.178763785614</v>
      </c>
      <c r="AN38" s="100">
        <v>27020.719306543244</v>
      </c>
      <c r="AO38" s="100">
        <v>27069.954839740756</v>
      </c>
      <c r="AP38" s="100">
        <v>27118.877415268147</v>
      </c>
      <c r="AQ38" s="100">
        <v>19017.235395524818</v>
      </c>
      <c r="AR38" s="100">
        <v>27215.752159530173</v>
      </c>
      <c r="AS38" s="100">
        <v>27263.688694937566</v>
      </c>
      <c r="AT38" s="100">
        <v>27311.281008823513</v>
      </c>
      <c r="AU38" s="100">
        <v>27358.521424379818</v>
      </c>
      <c r="AV38" s="100">
        <v>27405.40232323145</v>
      </c>
      <c r="AW38" s="100">
        <v>27451.916146805794</v>
      </c>
      <c r="AX38" s="100">
        <v>27498.055397691911</v>
      </c>
    </row>
    <row r="39" spans="2:50">
      <c r="B39" s="170" t="s">
        <v>105</v>
      </c>
      <c r="C39" s="100">
        <v>15032.941508406904</v>
      </c>
      <c r="D39" s="100">
        <v>15065.890051575743</v>
      </c>
      <c r="E39" s="100">
        <v>15098.84034768755</v>
      </c>
      <c r="F39" s="100">
        <v>6052.7148448909256</v>
      </c>
      <c r="G39" s="100">
        <v>1516.4725058910378</v>
      </c>
      <c r="H39" s="100">
        <v>15197.648900609674</v>
      </c>
      <c r="I39" s="100">
        <v>15230.553350283679</v>
      </c>
      <c r="J39" s="100">
        <v>15263.433121904818</v>
      </c>
      <c r="K39" s="100">
        <v>15296.282931388283</v>
      </c>
      <c r="L39" s="100">
        <v>15329.097497521014</v>
      </c>
      <c r="M39" s="100">
        <v>15361.87154289072</v>
      </c>
      <c r="N39" s="100">
        <v>15394.599794814729</v>
      </c>
      <c r="O39" s="100">
        <v>15427.276986268587</v>
      </c>
      <c r="P39" s="100">
        <v>15459.897856814132</v>
      </c>
      <c r="Q39" s="100">
        <v>15492.457153526968</v>
      </c>
      <c r="R39" s="100">
        <v>15524.949631923135</v>
      </c>
      <c r="S39" s="100">
        <v>15557.370056884829</v>
      </c>
      <c r="T39" s="100">
        <v>15589.713203584963</v>
      </c>
      <c r="U39" s="100">
        <v>15621.973858410449</v>
      </c>
      <c r="V39" s="100">
        <v>15654.14681988405</v>
      </c>
      <c r="W39" s="100">
        <v>15686.226899584581</v>
      </c>
      <c r="X39" s="100">
        <v>11002.746246145731</v>
      </c>
      <c r="Y39" s="100">
        <v>11025.061411539367</v>
      </c>
      <c r="Z39" s="100">
        <v>11047.300725264813</v>
      </c>
      <c r="AA39" s="100">
        <v>11069.460598398924</v>
      </c>
      <c r="AB39" s="100">
        <v>15845.053506225015</v>
      </c>
      <c r="AC39" s="100">
        <v>15876.468185043188</v>
      </c>
      <c r="AD39" s="100">
        <v>15907.754105590879</v>
      </c>
      <c r="AE39" s="100">
        <v>15938.90621677428</v>
      </c>
      <c r="AF39" s="100">
        <v>15969.919488737569</v>
      </c>
      <c r="AG39" s="100">
        <v>16000.788913757913</v>
      </c>
      <c r="AH39" s="100">
        <v>16031.509507137089</v>
      </c>
      <c r="AI39" s="100">
        <v>11243.453415662638</v>
      </c>
      <c r="AJ39" s="100">
        <v>16092.48438062642</v>
      </c>
      <c r="AK39" s="100">
        <v>16122.728814436536</v>
      </c>
      <c r="AL39" s="100">
        <v>16152.80472576214</v>
      </c>
      <c r="AM39" s="100">
        <v>16182.707258271368</v>
      </c>
      <c r="AN39" s="100">
        <v>16212.431583925947</v>
      </c>
      <c r="AO39" s="100">
        <v>16241.972903844453</v>
      </c>
      <c r="AP39" s="100">
        <v>16271.326449160888</v>
      </c>
      <c r="AQ39" s="100">
        <v>16300.487481878417</v>
      </c>
      <c r="AR39" s="100">
        <v>16329.451295718105</v>
      </c>
      <c r="AS39" s="100">
        <v>1635.821321696254</v>
      </c>
      <c r="AT39" s="100">
        <v>16386.768605294106</v>
      </c>
      <c r="AU39" s="100">
        <v>16415.112854627889</v>
      </c>
      <c r="AV39" s="100">
        <v>16443.241393938872</v>
      </c>
      <c r="AW39" s="100">
        <v>16471.149688083475</v>
      </c>
      <c r="AX39" s="100">
        <v>16498.833238615145</v>
      </c>
    </row>
    <row r="40" spans="2:50">
      <c r="B40" s="170" t="s">
        <v>106</v>
      </c>
      <c r="C40" s="100">
        <v>5010.9805028023011</v>
      </c>
      <c r="D40" s="100">
        <v>5021.9633505252477</v>
      </c>
      <c r="E40" s="100">
        <v>5032.946782562517</v>
      </c>
      <c r="F40" s="100">
        <v>5043.9290374091042</v>
      </c>
      <c r="G40" s="100">
        <v>5054.9083529701256</v>
      </c>
      <c r="H40" s="100">
        <v>5065.8829668698918</v>
      </c>
      <c r="I40" s="100">
        <v>5076.851116761226</v>
      </c>
      <c r="J40" s="100">
        <v>5087.8110406349388</v>
      </c>
      <c r="K40" s="100">
        <v>5098.7609771294274</v>
      </c>
      <c r="L40" s="100">
        <v>510.9699165840338</v>
      </c>
      <c r="M40" s="100">
        <v>5120.6238476302397</v>
      </c>
      <c r="N40" s="100">
        <v>5131.5332649382435</v>
      </c>
      <c r="O40" s="100">
        <v>5142.4256620895294</v>
      </c>
      <c r="P40" s="100">
        <v>5153.2992856047113</v>
      </c>
      <c r="Q40" s="100">
        <v>5164.1523845089887</v>
      </c>
      <c r="R40" s="100">
        <v>5174.9832106410449</v>
      </c>
      <c r="S40" s="100">
        <v>5185.7900189616103</v>
      </c>
      <c r="T40" s="100">
        <v>3637.5997475031577</v>
      </c>
      <c r="U40" s="100">
        <v>5207.3246194701496</v>
      </c>
      <c r="V40" s="100">
        <v>5218.0489399613498</v>
      </c>
      <c r="W40" s="100">
        <v>5228.7422998615266</v>
      </c>
      <c r="X40" s="100">
        <v>5239.40297435511</v>
      </c>
      <c r="Y40" s="100">
        <v>5250.0292435901756</v>
      </c>
      <c r="Z40" s="100">
        <v>5260.6193929832443</v>
      </c>
      <c r="AA40" s="100">
        <v>5271.1717135232975</v>
      </c>
      <c r="AB40" s="100">
        <v>5281.6845020750052</v>
      </c>
      <c r="AC40" s="100">
        <v>5292.156061681063</v>
      </c>
      <c r="AD40" s="100">
        <v>5302.5847018636268</v>
      </c>
      <c r="AE40" s="100">
        <v>5312.9687389247601</v>
      </c>
      <c r="AF40" s="100">
        <v>5323.3064962458566</v>
      </c>
      <c r="AG40" s="100">
        <v>5333.5963045859717</v>
      </c>
      <c r="AH40" s="100">
        <v>5343.8365023790293</v>
      </c>
      <c r="AI40" s="100">
        <v>5354.0254360298286</v>
      </c>
      <c r="AJ40" s="100">
        <v>5364.1614602088066</v>
      </c>
      <c r="AK40" s="100">
        <v>5374.2429381455113</v>
      </c>
      <c r="AL40" s="100">
        <v>5384.2682419207131</v>
      </c>
      <c r="AM40" s="100">
        <v>5394.2357527571221</v>
      </c>
      <c r="AN40" s="100">
        <v>5404.1438613086484</v>
      </c>
      <c r="AO40" s="100">
        <v>5413.9909679481507</v>
      </c>
      <c r="AP40" s="100">
        <v>5423.7754830536296</v>
      </c>
      <c r="AQ40" s="100">
        <v>5433.4958272928061</v>
      </c>
      <c r="AR40" s="100">
        <v>5443.150431906035</v>
      </c>
      <c r="AS40" s="100">
        <v>5452.7377389875128</v>
      </c>
      <c r="AT40" s="100">
        <v>5462.2562017647024</v>
      </c>
      <c r="AU40" s="100">
        <v>5471.7042848759638</v>
      </c>
      <c r="AV40" s="100">
        <v>5481.0804646462902</v>
      </c>
      <c r="AW40" s="100">
        <v>5490.3832293611586</v>
      </c>
      <c r="AX40" s="100">
        <v>5499.611079538382</v>
      </c>
    </row>
    <row r="41" spans="2:50">
      <c r="B41" s="170" t="s">
        <v>107</v>
      </c>
      <c r="C41" s="100">
        <v>2104.6118111769665</v>
      </c>
      <c r="D41" s="100">
        <v>3013.1780103151486</v>
      </c>
      <c r="E41" s="100">
        <v>3019.7680695375102</v>
      </c>
      <c r="F41" s="100">
        <v>3026.3574224454624</v>
      </c>
      <c r="G41" s="100">
        <v>3032.9450117820752</v>
      </c>
      <c r="H41" s="100">
        <v>3039.5297801219349</v>
      </c>
      <c r="I41" s="100">
        <v>3046.1106700567357</v>
      </c>
      <c r="J41" s="100">
        <v>3052.6866243809636</v>
      </c>
      <c r="K41" s="100">
        <v>1223.7026345110626</v>
      </c>
      <c r="L41" s="100">
        <v>3065.8194995042027</v>
      </c>
      <c r="M41" s="100">
        <v>3072.3743085781439</v>
      </c>
      <c r="N41" s="100">
        <v>3078.9199589629461</v>
      </c>
      <c r="O41" s="100">
        <v>3085.4553972537178</v>
      </c>
      <c r="P41" s="100">
        <v>3091.9795713628264</v>
      </c>
      <c r="Q41" s="100">
        <v>3098.4914307053937</v>
      </c>
      <c r="R41" s="100">
        <v>3104.9899263846269</v>
      </c>
      <c r="S41" s="100">
        <v>3111.4740113769658</v>
      </c>
      <c r="T41" s="100">
        <v>3117.9426407169926</v>
      </c>
      <c r="U41" s="100">
        <v>3124.3947716820899</v>
      </c>
      <c r="V41" s="100">
        <v>3130.8293639768099</v>
      </c>
      <c r="W41" s="100">
        <v>3137.2453799169161</v>
      </c>
      <c r="X41" s="100">
        <v>3143.6417846130662</v>
      </c>
      <c r="Y41" s="100">
        <v>3150.0175461541053</v>
      </c>
      <c r="Z41" s="100">
        <v>3156.3716357899466</v>
      </c>
      <c r="AA41" s="100">
        <v>3162.7030281139782</v>
      </c>
      <c r="AB41" s="100">
        <v>3169.010701245003</v>
      </c>
      <c r="AC41" s="100">
        <v>3175.2936370086377</v>
      </c>
      <c r="AD41" s="100">
        <v>3181.5508211181759</v>
      </c>
      <c r="AE41" s="100">
        <v>3187.7812433548561</v>
      </c>
      <c r="AF41" s="100">
        <v>3193.9838977475138</v>
      </c>
      <c r="AG41" s="100">
        <v>3200.1577827515825</v>
      </c>
      <c r="AH41" s="100">
        <v>3206.3019014274178</v>
      </c>
      <c r="AI41" s="100">
        <v>3212.4152616178967</v>
      </c>
      <c r="AJ41" s="100">
        <v>321.84968761252844</v>
      </c>
      <c r="AK41" s="100">
        <v>3224.5457628873069</v>
      </c>
      <c r="AL41" s="100">
        <v>3230.5609451524278</v>
      </c>
      <c r="AM41" s="100">
        <v>3236.5414516542737</v>
      </c>
      <c r="AN41" s="100">
        <v>3242.486316785189</v>
      </c>
      <c r="AO41" s="100">
        <v>3248.3945807688906</v>
      </c>
      <c r="AP41" s="100">
        <v>3254.2652898321776</v>
      </c>
      <c r="AQ41" s="100">
        <v>3260.0974963756835</v>
      </c>
      <c r="AR41" s="100">
        <v>3265.8902591436208</v>
      </c>
      <c r="AS41" s="100">
        <v>3271.6426433925076</v>
      </c>
      <c r="AT41" s="100">
        <v>3277.3537210588215</v>
      </c>
      <c r="AU41" s="100">
        <v>1313.2090283702314</v>
      </c>
      <c r="AV41" s="100">
        <v>3288.648278787774</v>
      </c>
      <c r="AW41" s="100">
        <v>3294.2299376166952</v>
      </c>
      <c r="AX41" s="100">
        <v>3299.7666477230291</v>
      </c>
    </row>
    <row r="42" spans="2:50">
      <c r="B42" s="170" t="s">
        <v>108</v>
      </c>
      <c r="C42" s="100">
        <v>10000000</v>
      </c>
      <c r="D42" s="100">
        <v>10000000</v>
      </c>
      <c r="E42" s="100">
        <v>10000000</v>
      </c>
      <c r="F42" s="100">
        <v>10000000</v>
      </c>
      <c r="G42" s="100">
        <v>10000000</v>
      </c>
      <c r="H42" s="100">
        <v>10000000</v>
      </c>
      <c r="I42" s="100">
        <v>10000000</v>
      </c>
      <c r="J42" s="100">
        <v>10000000</v>
      </c>
      <c r="K42" s="100">
        <v>10000000</v>
      </c>
      <c r="L42" s="100">
        <v>10000000</v>
      </c>
      <c r="M42" s="100">
        <v>10000000</v>
      </c>
      <c r="N42" s="100">
        <v>10000000</v>
      </c>
      <c r="O42" s="100">
        <v>10000000</v>
      </c>
      <c r="P42" s="100">
        <v>10000000</v>
      </c>
      <c r="Q42" s="100">
        <v>10000000</v>
      </c>
      <c r="R42" s="100">
        <v>10000000</v>
      </c>
      <c r="S42" s="100">
        <v>10000000</v>
      </c>
      <c r="T42" s="100">
        <v>10000000</v>
      </c>
      <c r="U42" s="100">
        <v>10000000</v>
      </c>
      <c r="V42" s="100">
        <v>10000000</v>
      </c>
      <c r="W42" s="100">
        <v>10000000</v>
      </c>
      <c r="X42" s="100">
        <v>10000000</v>
      </c>
      <c r="Y42" s="100">
        <v>10000000</v>
      </c>
      <c r="Z42" s="100">
        <v>10000000</v>
      </c>
      <c r="AA42" s="100">
        <v>10000000</v>
      </c>
      <c r="AB42" s="100">
        <v>10000000</v>
      </c>
      <c r="AC42" s="100">
        <v>10000000</v>
      </c>
      <c r="AD42" s="100">
        <v>10000000</v>
      </c>
      <c r="AE42" s="100">
        <v>10000000</v>
      </c>
      <c r="AF42" s="100">
        <v>10000000</v>
      </c>
      <c r="AG42" s="100">
        <v>10000000</v>
      </c>
      <c r="AH42" s="100">
        <v>10000000</v>
      </c>
      <c r="AI42" s="100">
        <v>10000000</v>
      </c>
      <c r="AJ42" s="100">
        <v>10000000</v>
      </c>
      <c r="AK42" s="100">
        <v>10000000</v>
      </c>
      <c r="AL42" s="100">
        <v>10000000</v>
      </c>
      <c r="AM42" s="100">
        <v>10000000</v>
      </c>
      <c r="AN42" s="100">
        <v>10000000</v>
      </c>
      <c r="AO42" s="100">
        <v>10000000</v>
      </c>
      <c r="AP42" s="100">
        <v>10000000</v>
      </c>
      <c r="AQ42" s="100">
        <v>10000000</v>
      </c>
      <c r="AR42" s="100">
        <v>10000000</v>
      </c>
      <c r="AS42" s="100">
        <v>10000000</v>
      </c>
      <c r="AT42" s="100">
        <v>10000000</v>
      </c>
      <c r="AU42" s="100">
        <v>10000000</v>
      </c>
      <c r="AV42" s="100">
        <v>10000000</v>
      </c>
      <c r="AW42" s="100">
        <v>10000000</v>
      </c>
      <c r="AX42" s="100">
        <v>10000000</v>
      </c>
    </row>
    <row r="43" spans="2:50">
      <c r="B43" s="170" t="s">
        <v>109</v>
      </c>
      <c r="C43" s="100">
        <v>10000000</v>
      </c>
      <c r="D43" s="100">
        <v>10000000</v>
      </c>
      <c r="E43" s="100">
        <v>10000000</v>
      </c>
      <c r="F43" s="100">
        <v>10000000</v>
      </c>
      <c r="G43" s="100">
        <v>10000000</v>
      </c>
      <c r="H43" s="100">
        <v>10000000</v>
      </c>
      <c r="I43" s="100">
        <v>10000000</v>
      </c>
      <c r="J43" s="100">
        <v>10000000</v>
      </c>
      <c r="K43" s="100">
        <v>10000000</v>
      </c>
      <c r="L43" s="100">
        <v>10000000</v>
      </c>
      <c r="M43" s="100">
        <v>10000000</v>
      </c>
      <c r="N43" s="100">
        <v>10000000</v>
      </c>
      <c r="O43" s="100">
        <v>10000000</v>
      </c>
      <c r="P43" s="100">
        <v>10000000</v>
      </c>
      <c r="Q43" s="100">
        <v>10000000</v>
      </c>
      <c r="R43" s="100">
        <v>10000000</v>
      </c>
      <c r="S43" s="100">
        <v>10000000</v>
      </c>
      <c r="T43" s="100">
        <v>10000000</v>
      </c>
      <c r="U43" s="100">
        <v>10000000</v>
      </c>
      <c r="V43" s="100">
        <v>10000000</v>
      </c>
      <c r="W43" s="100">
        <v>10000000</v>
      </c>
      <c r="X43" s="100">
        <v>10000000</v>
      </c>
      <c r="Y43" s="100">
        <v>10000000</v>
      </c>
      <c r="Z43" s="100">
        <v>10000000</v>
      </c>
      <c r="AA43" s="100">
        <v>10000000</v>
      </c>
      <c r="AB43" s="100">
        <v>10000000</v>
      </c>
      <c r="AC43" s="100">
        <v>10000000</v>
      </c>
      <c r="AD43" s="100">
        <v>10000000</v>
      </c>
      <c r="AE43" s="100">
        <v>10000000</v>
      </c>
      <c r="AF43" s="100">
        <v>10000000</v>
      </c>
      <c r="AG43" s="100">
        <v>10000000</v>
      </c>
      <c r="AH43" s="100">
        <v>10000000</v>
      </c>
      <c r="AI43" s="100">
        <v>10000000</v>
      </c>
      <c r="AJ43" s="100">
        <v>10000000</v>
      </c>
      <c r="AK43" s="100">
        <v>10000000</v>
      </c>
      <c r="AL43" s="100">
        <v>10000000</v>
      </c>
      <c r="AM43" s="100">
        <v>10000000</v>
      </c>
      <c r="AN43" s="100">
        <v>10000000</v>
      </c>
      <c r="AO43" s="100">
        <v>10000000</v>
      </c>
      <c r="AP43" s="100">
        <v>10000000</v>
      </c>
      <c r="AQ43" s="100">
        <v>10000000</v>
      </c>
      <c r="AR43" s="100">
        <v>10000000</v>
      </c>
      <c r="AS43" s="100">
        <v>10000000</v>
      </c>
      <c r="AT43" s="100">
        <v>10000000</v>
      </c>
      <c r="AU43" s="100">
        <v>10000000</v>
      </c>
      <c r="AV43" s="100">
        <v>10000000</v>
      </c>
      <c r="AW43" s="100">
        <v>10000000</v>
      </c>
      <c r="AX43" s="100">
        <v>10000000</v>
      </c>
    </row>
    <row r="45" spans="2:50">
      <c r="B45" s="103" t="s">
        <v>324</v>
      </c>
    </row>
    <row r="46" spans="2:50">
      <c r="B46" s="99" t="s">
        <v>274</v>
      </c>
      <c r="C46" s="99" t="s">
        <v>92</v>
      </c>
      <c r="D46" s="101"/>
      <c r="E46" s="101"/>
      <c r="F46" s="101"/>
      <c r="G46" s="99" t="s">
        <v>93</v>
      </c>
      <c r="H46" s="101"/>
      <c r="I46" s="101"/>
      <c r="J46" s="101"/>
      <c r="K46" s="99" t="s">
        <v>94</v>
      </c>
      <c r="L46" s="101"/>
      <c r="M46" s="101"/>
      <c r="N46" s="101"/>
      <c r="O46" s="99" t="s">
        <v>95</v>
      </c>
      <c r="P46" s="101"/>
      <c r="Q46" s="101"/>
      <c r="R46" s="101"/>
      <c r="S46" s="99" t="s">
        <v>96</v>
      </c>
      <c r="T46" s="101"/>
      <c r="U46" s="101"/>
      <c r="V46" s="101"/>
      <c r="W46" s="99" t="s">
        <v>97</v>
      </c>
      <c r="X46" s="101"/>
      <c r="Y46" s="101"/>
      <c r="Z46" s="101"/>
      <c r="AA46" s="99" t="s">
        <v>98</v>
      </c>
      <c r="AB46" s="101"/>
      <c r="AC46" s="101"/>
      <c r="AD46" s="101"/>
      <c r="AE46" s="99" t="s">
        <v>99</v>
      </c>
      <c r="AF46" s="101"/>
      <c r="AG46" s="101"/>
      <c r="AH46" s="101"/>
      <c r="AI46" s="99" t="s">
        <v>100</v>
      </c>
      <c r="AJ46" s="101"/>
      <c r="AK46" s="101"/>
      <c r="AL46" s="101"/>
      <c r="AM46" s="99" t="s">
        <v>101</v>
      </c>
      <c r="AN46" s="101"/>
      <c r="AO46" s="101"/>
      <c r="AP46" s="101"/>
      <c r="AQ46" s="99" t="s">
        <v>102</v>
      </c>
      <c r="AR46" s="101"/>
      <c r="AS46" s="101"/>
      <c r="AT46" s="101"/>
      <c r="AU46" s="99" t="s">
        <v>103</v>
      </c>
      <c r="AV46" s="101"/>
      <c r="AW46" s="101"/>
    </row>
    <row r="47" spans="2:50">
      <c r="B47" s="99" t="s">
        <v>325</v>
      </c>
      <c r="C47" s="99">
        <v>1</v>
      </c>
      <c r="D47" s="99">
        <v>2</v>
      </c>
      <c r="E47" s="99">
        <v>3</v>
      </c>
      <c r="F47" s="99">
        <v>4</v>
      </c>
      <c r="G47" s="99">
        <v>1</v>
      </c>
      <c r="H47" s="99">
        <v>2</v>
      </c>
      <c r="I47" s="99">
        <v>3</v>
      </c>
      <c r="J47" s="99">
        <v>4</v>
      </c>
      <c r="K47" s="99">
        <v>1</v>
      </c>
      <c r="L47" s="99">
        <v>2</v>
      </c>
      <c r="M47" s="99">
        <v>3</v>
      </c>
      <c r="N47" s="99">
        <v>4</v>
      </c>
      <c r="O47" s="99">
        <v>1</v>
      </c>
      <c r="P47" s="99">
        <v>2</v>
      </c>
      <c r="Q47" s="99">
        <v>3</v>
      </c>
      <c r="R47" s="99">
        <v>4</v>
      </c>
      <c r="S47" s="99">
        <v>1</v>
      </c>
      <c r="T47" s="99">
        <v>2</v>
      </c>
      <c r="U47" s="99">
        <v>3</v>
      </c>
      <c r="V47" s="99">
        <v>4</v>
      </c>
      <c r="W47" s="99">
        <v>1</v>
      </c>
      <c r="X47" s="99">
        <v>2</v>
      </c>
      <c r="Y47" s="99">
        <v>3</v>
      </c>
      <c r="Z47" s="99">
        <v>4</v>
      </c>
      <c r="AA47" s="99">
        <v>1</v>
      </c>
      <c r="AB47" s="99">
        <v>2</v>
      </c>
      <c r="AC47" s="99">
        <v>3</v>
      </c>
      <c r="AD47" s="99">
        <v>4</v>
      </c>
      <c r="AE47" s="99">
        <v>1</v>
      </c>
      <c r="AF47" s="99">
        <v>2</v>
      </c>
      <c r="AG47" s="99">
        <v>3</v>
      </c>
      <c r="AH47" s="99">
        <v>4</v>
      </c>
      <c r="AI47" s="99">
        <v>1</v>
      </c>
      <c r="AJ47" s="99">
        <v>2</v>
      </c>
      <c r="AK47" s="99">
        <v>3</v>
      </c>
      <c r="AL47" s="99">
        <v>4</v>
      </c>
      <c r="AM47" s="99">
        <v>1</v>
      </c>
      <c r="AN47" s="99">
        <v>2</v>
      </c>
      <c r="AO47" s="99">
        <v>3</v>
      </c>
      <c r="AP47" s="99">
        <v>4</v>
      </c>
      <c r="AQ47" s="99">
        <v>1</v>
      </c>
      <c r="AR47" s="99">
        <v>2</v>
      </c>
      <c r="AS47" s="99">
        <v>3</v>
      </c>
      <c r="AT47" s="99">
        <v>4</v>
      </c>
      <c r="AU47" s="99">
        <v>1</v>
      </c>
      <c r="AV47" s="99">
        <v>2</v>
      </c>
      <c r="AW47" s="99">
        <v>3</v>
      </c>
      <c r="AX47" s="99">
        <v>4</v>
      </c>
    </row>
    <row r="48" spans="2:50">
      <c r="B48" s="99" t="s">
        <v>104</v>
      </c>
      <c r="C48" s="100">
        <v>1533.0132126095332</v>
      </c>
      <c r="D48" s="100">
        <v>1533.0132126095332</v>
      </c>
      <c r="E48" s="100">
        <v>1533.0132126095332</v>
      </c>
      <c r="F48" s="100">
        <v>1533.0132126095332</v>
      </c>
      <c r="G48" s="100">
        <v>1533.0132126095332</v>
      </c>
      <c r="H48" s="100">
        <v>1533.0132126095332</v>
      </c>
      <c r="I48" s="100">
        <v>1533.0132126095332</v>
      </c>
      <c r="J48" s="100">
        <v>1533.0132126095332</v>
      </c>
      <c r="K48" s="100">
        <v>1533.0132126095332</v>
      </c>
      <c r="L48" s="100">
        <v>1533.0132126095332</v>
      </c>
      <c r="M48" s="100">
        <v>1533.0132126095332</v>
      </c>
      <c r="N48" s="100">
        <v>1533.0132126095332</v>
      </c>
      <c r="O48" s="100">
        <v>1533.0132126095332</v>
      </c>
      <c r="P48" s="100">
        <v>1533.0132126095332</v>
      </c>
      <c r="Q48" s="100">
        <v>1533.0132126095332</v>
      </c>
      <c r="R48" s="100">
        <v>1533.0132126095332</v>
      </c>
      <c r="S48" s="100">
        <v>1533.0132126095332</v>
      </c>
      <c r="T48" s="100">
        <v>1533.0132126095332</v>
      </c>
      <c r="U48" s="100">
        <v>1533.0132126095332</v>
      </c>
      <c r="V48" s="100">
        <v>1533.0132126095332</v>
      </c>
      <c r="W48" s="100">
        <v>1533.0132126095332</v>
      </c>
      <c r="X48" s="100">
        <v>1533.0132126095332</v>
      </c>
      <c r="Y48" s="100">
        <v>1533.0132126095332</v>
      </c>
      <c r="Z48" s="100">
        <v>1533.0132126095332</v>
      </c>
      <c r="AA48" s="100">
        <v>1533.0132126095332</v>
      </c>
      <c r="AB48" s="100">
        <v>1533.0132126095332</v>
      </c>
      <c r="AC48" s="100">
        <v>1533.0132126095332</v>
      </c>
      <c r="AD48" s="100">
        <v>1533.0132126095332</v>
      </c>
      <c r="AE48" s="100">
        <v>1533.0132126095332</v>
      </c>
      <c r="AF48" s="100">
        <v>1533.0132126095332</v>
      </c>
      <c r="AG48" s="100">
        <v>1533.0132126095332</v>
      </c>
      <c r="AH48" s="100">
        <v>1533.0132126095332</v>
      </c>
      <c r="AI48" s="100">
        <v>1533.0132126095332</v>
      </c>
      <c r="AJ48" s="100">
        <v>1533.0132126095332</v>
      </c>
      <c r="AK48" s="100">
        <v>1533.0132126095332</v>
      </c>
      <c r="AL48" s="100">
        <v>1533.0132126095332</v>
      </c>
      <c r="AM48" s="100">
        <v>1533.0132126095332</v>
      </c>
      <c r="AN48" s="100">
        <v>1533.0132126095332</v>
      </c>
      <c r="AO48" s="100">
        <v>1533.0132126095332</v>
      </c>
      <c r="AP48" s="100">
        <v>1533.0132126095332</v>
      </c>
      <c r="AQ48" s="100">
        <v>1533.0132126095332</v>
      </c>
      <c r="AR48" s="100">
        <v>1533.0132126095332</v>
      </c>
      <c r="AS48" s="100">
        <v>1533.0132126095332</v>
      </c>
      <c r="AT48" s="100">
        <v>1533.0132126095332</v>
      </c>
      <c r="AU48" s="100">
        <v>1533.0132126095332</v>
      </c>
      <c r="AV48" s="100">
        <v>1533.0132126095332</v>
      </c>
      <c r="AW48" s="100">
        <v>1533.0132126095332</v>
      </c>
      <c r="AX48" s="100">
        <v>1533.0132126095332</v>
      </c>
    </row>
    <row r="49" spans="2:51">
      <c r="B49" s="99" t="s">
        <v>105</v>
      </c>
      <c r="C49" s="100">
        <v>1773.4978209017493</v>
      </c>
      <c r="D49" s="100">
        <v>1773.4978209017493</v>
      </c>
      <c r="E49" s="100">
        <v>1773.4978209017493</v>
      </c>
      <c r="F49" s="100">
        <v>1773.4978209017493</v>
      </c>
      <c r="G49" s="100">
        <v>1516.4725058910378</v>
      </c>
      <c r="H49" s="100">
        <v>1773.4978209017493</v>
      </c>
      <c r="I49" s="100">
        <v>1773.4978209017493</v>
      </c>
      <c r="J49" s="100">
        <v>1773.4978209017493</v>
      </c>
      <c r="K49" s="100">
        <v>1773.4978209017493</v>
      </c>
      <c r="L49" s="100">
        <v>1773.4978209017493</v>
      </c>
      <c r="M49" s="100">
        <v>1773.4978209017493</v>
      </c>
      <c r="N49" s="100">
        <v>1773.4978209017493</v>
      </c>
      <c r="O49" s="100">
        <v>1773.4978209017493</v>
      </c>
      <c r="P49" s="100">
        <v>1773.4978209017493</v>
      </c>
      <c r="Q49" s="100">
        <v>1773.4978209017493</v>
      </c>
      <c r="R49" s="100">
        <v>1773.4978209017493</v>
      </c>
      <c r="S49" s="100">
        <v>1773.4978209017493</v>
      </c>
      <c r="T49" s="100">
        <v>1773.4978209017493</v>
      </c>
      <c r="U49" s="100">
        <v>1773.4978209017493</v>
      </c>
      <c r="V49" s="100">
        <v>1773.4978209017493</v>
      </c>
      <c r="W49" s="100">
        <v>1773.4978209017493</v>
      </c>
      <c r="X49" s="100">
        <v>1773.4978209017493</v>
      </c>
      <c r="Y49" s="100">
        <v>1773.4978209017493</v>
      </c>
      <c r="Z49" s="100">
        <v>1773.4978209017493</v>
      </c>
      <c r="AA49" s="100">
        <v>1773.4978209017493</v>
      </c>
      <c r="AB49" s="100">
        <v>1773.4978209017493</v>
      </c>
      <c r="AC49" s="100">
        <v>1773.4978209017493</v>
      </c>
      <c r="AD49" s="100">
        <v>1773.4978209017493</v>
      </c>
      <c r="AE49" s="100">
        <v>1773.4978209017493</v>
      </c>
      <c r="AF49" s="100">
        <v>1773.4978209017493</v>
      </c>
      <c r="AG49" s="100">
        <v>1773.4978209017493</v>
      </c>
      <c r="AH49" s="100">
        <v>1773.4978209017493</v>
      </c>
      <c r="AI49" s="100">
        <v>1773.4978209017493</v>
      </c>
      <c r="AJ49" s="100">
        <v>1773.4978209017493</v>
      </c>
      <c r="AK49" s="100">
        <v>1773.4978209017493</v>
      </c>
      <c r="AL49" s="100">
        <v>1773.4978209017493</v>
      </c>
      <c r="AM49" s="100">
        <v>1773.4978209017493</v>
      </c>
      <c r="AN49" s="100">
        <v>1773.4978209017493</v>
      </c>
      <c r="AO49" s="100">
        <v>1773.4978209017493</v>
      </c>
      <c r="AP49" s="100">
        <v>1773.4978209017493</v>
      </c>
      <c r="AQ49" s="100">
        <v>1773.4978209017493</v>
      </c>
      <c r="AR49" s="100">
        <v>1773.4978209017493</v>
      </c>
      <c r="AS49" s="100">
        <v>1635.821321696254</v>
      </c>
      <c r="AT49" s="100">
        <v>1773.4978209017493</v>
      </c>
      <c r="AU49" s="100">
        <v>1773.4978209017493</v>
      </c>
      <c r="AV49" s="100">
        <v>1773.4978209017493</v>
      </c>
      <c r="AW49" s="100">
        <v>1773.4978209017493</v>
      </c>
      <c r="AX49" s="100">
        <v>1773.4978209017493</v>
      </c>
    </row>
    <row r="50" spans="2:51">
      <c r="B50" s="99" t="s">
        <v>106</v>
      </c>
      <c r="C50" s="100">
        <v>1492.7924366725895</v>
      </c>
      <c r="D50" s="100">
        <v>1492.7924366725895</v>
      </c>
      <c r="E50" s="100">
        <v>1492.7924366725895</v>
      </c>
      <c r="F50" s="100">
        <v>1492.7924366725895</v>
      </c>
      <c r="G50" s="100">
        <v>1492.7924366725895</v>
      </c>
      <c r="H50" s="100">
        <v>1492.7924366725895</v>
      </c>
      <c r="I50" s="100">
        <v>1492.7924366725895</v>
      </c>
      <c r="J50" s="100">
        <v>1492.7924366725895</v>
      </c>
      <c r="K50" s="100">
        <v>1492.7924366725895</v>
      </c>
      <c r="L50" s="100">
        <v>510.9699165840338</v>
      </c>
      <c r="M50" s="100">
        <v>1492.7924366725895</v>
      </c>
      <c r="N50" s="100">
        <v>1492.7924366725895</v>
      </c>
      <c r="O50" s="100">
        <v>1492.7924366725895</v>
      </c>
      <c r="P50" s="100">
        <v>1492.7924366725895</v>
      </c>
      <c r="Q50" s="100">
        <v>1492.7924366725895</v>
      </c>
      <c r="R50" s="100">
        <v>1492.7924366725895</v>
      </c>
      <c r="S50" s="100">
        <v>1492.7924366725895</v>
      </c>
      <c r="T50" s="100">
        <v>1492.7924366725895</v>
      </c>
      <c r="U50" s="100">
        <v>1492.7924366725895</v>
      </c>
      <c r="V50" s="100">
        <v>1492.7924366725895</v>
      </c>
      <c r="W50" s="100">
        <v>1492.7924366725895</v>
      </c>
      <c r="X50" s="100">
        <v>1492.7924366725895</v>
      </c>
      <c r="Y50" s="100">
        <v>1492.7924366725895</v>
      </c>
      <c r="Z50" s="100">
        <v>1492.7924366725895</v>
      </c>
      <c r="AA50" s="100">
        <v>1492.7924366725895</v>
      </c>
      <c r="AB50" s="100">
        <v>1492.7924366725895</v>
      </c>
      <c r="AC50" s="100">
        <v>1492.7924366725895</v>
      </c>
      <c r="AD50" s="100">
        <v>1492.7924366725895</v>
      </c>
      <c r="AE50" s="100">
        <v>1492.7924366725895</v>
      </c>
      <c r="AF50" s="100">
        <v>1492.7924366725895</v>
      </c>
      <c r="AG50" s="100">
        <v>1492.7924366725895</v>
      </c>
      <c r="AH50" s="100">
        <v>1492.7924366725895</v>
      </c>
      <c r="AI50" s="100">
        <v>1492.7924366725895</v>
      </c>
      <c r="AJ50" s="100">
        <v>1492.7924366725895</v>
      </c>
      <c r="AK50" s="100">
        <v>1492.7924366725895</v>
      </c>
      <c r="AL50" s="100">
        <v>1492.7924366725895</v>
      </c>
      <c r="AM50" s="100">
        <v>1492.7924366725895</v>
      </c>
      <c r="AN50" s="100">
        <v>1492.7924366725895</v>
      </c>
      <c r="AO50" s="100">
        <v>1492.7924366725895</v>
      </c>
      <c r="AP50" s="100">
        <v>1492.7924366725895</v>
      </c>
      <c r="AQ50" s="100">
        <v>1492.7924366725895</v>
      </c>
      <c r="AR50" s="100">
        <v>1492.7924366725895</v>
      </c>
      <c r="AS50" s="100">
        <v>1492.7924366725895</v>
      </c>
      <c r="AT50" s="100">
        <v>1492.7924366725895</v>
      </c>
      <c r="AU50" s="100">
        <v>1492.7924366725895</v>
      </c>
      <c r="AV50" s="100">
        <v>1492.7924366725895</v>
      </c>
      <c r="AW50" s="100">
        <v>1492.7924366725895</v>
      </c>
      <c r="AX50" s="100">
        <v>1492.7924366725895</v>
      </c>
      <c r="AY50" s="112"/>
    </row>
    <row r="51" spans="2:51">
      <c r="B51" s="99" t="s">
        <v>107</v>
      </c>
      <c r="C51" s="100">
        <v>1533.0132126095332</v>
      </c>
      <c r="D51" s="100">
        <v>1533.0132126095332</v>
      </c>
      <c r="E51" s="100">
        <v>1533.0132126095332</v>
      </c>
      <c r="F51" s="100">
        <v>1533.0132126095332</v>
      </c>
      <c r="G51" s="100">
        <v>1533.0132126095332</v>
      </c>
      <c r="H51" s="100">
        <v>1533.0132126095332</v>
      </c>
      <c r="I51" s="100">
        <v>1533.0132126095332</v>
      </c>
      <c r="J51" s="100">
        <v>1533.0132126095332</v>
      </c>
      <c r="K51" s="100">
        <v>1223.7026345110626</v>
      </c>
      <c r="L51" s="100">
        <v>1533.0132126095332</v>
      </c>
      <c r="M51" s="100">
        <v>1533.0132126095332</v>
      </c>
      <c r="N51" s="100">
        <v>1533.0132126095332</v>
      </c>
      <c r="O51" s="100">
        <v>1533.0132126095332</v>
      </c>
      <c r="P51" s="100">
        <v>1533.0132126095332</v>
      </c>
      <c r="Q51" s="100">
        <v>1533.0132126095332</v>
      </c>
      <c r="R51" s="100">
        <v>1533.0132126095332</v>
      </c>
      <c r="S51" s="100">
        <v>1533.0132126095332</v>
      </c>
      <c r="T51" s="100">
        <v>1533.0132126095332</v>
      </c>
      <c r="U51" s="100">
        <v>1533.0132126095332</v>
      </c>
      <c r="V51" s="100">
        <v>1533.0132126095332</v>
      </c>
      <c r="W51" s="100">
        <v>1533.0132126095332</v>
      </c>
      <c r="X51" s="100">
        <v>1533.0132126095332</v>
      </c>
      <c r="Y51" s="100">
        <v>1533.0132126095332</v>
      </c>
      <c r="Z51" s="100">
        <v>1533.0132126095332</v>
      </c>
      <c r="AA51" s="100">
        <v>1533.0132126095332</v>
      </c>
      <c r="AB51" s="100">
        <v>1533.0132126095332</v>
      </c>
      <c r="AC51" s="100">
        <v>1533.0132126095332</v>
      </c>
      <c r="AD51" s="100">
        <v>1533.0132126095332</v>
      </c>
      <c r="AE51" s="100">
        <v>1533.0132126095332</v>
      </c>
      <c r="AF51" s="100">
        <v>1533.0132126095332</v>
      </c>
      <c r="AG51" s="100">
        <v>1533.0132126095332</v>
      </c>
      <c r="AH51" s="100">
        <v>1533.0132126095332</v>
      </c>
      <c r="AI51" s="100">
        <v>1533.0132126095332</v>
      </c>
      <c r="AJ51" s="100">
        <v>321.84968761252844</v>
      </c>
      <c r="AK51" s="100">
        <v>1533.0132126095332</v>
      </c>
      <c r="AL51" s="100">
        <v>1533.0132126095332</v>
      </c>
      <c r="AM51" s="100">
        <v>1533.0132126095332</v>
      </c>
      <c r="AN51" s="100">
        <v>1533.0132126095332</v>
      </c>
      <c r="AO51" s="100">
        <v>1533.0132126095332</v>
      </c>
      <c r="AP51" s="100">
        <v>1533.0132126095332</v>
      </c>
      <c r="AQ51" s="100">
        <v>1533.0132126095332</v>
      </c>
      <c r="AR51" s="100">
        <v>1533.0132126095332</v>
      </c>
      <c r="AS51" s="100">
        <v>1533.0132126095332</v>
      </c>
      <c r="AT51" s="100">
        <v>1533.0132126095332</v>
      </c>
      <c r="AU51" s="100">
        <v>1313.2090283702314</v>
      </c>
      <c r="AV51" s="100">
        <v>1533.0132126095332</v>
      </c>
      <c r="AW51" s="100">
        <v>1533.0132126095332</v>
      </c>
      <c r="AX51" s="100">
        <v>1533.0132126095332</v>
      </c>
      <c r="AY51" s="111"/>
    </row>
    <row r="52" spans="2:51">
      <c r="B52" s="99" t="s">
        <v>108</v>
      </c>
      <c r="C52" s="100">
        <v>1773.4978209017493</v>
      </c>
      <c r="D52" s="100">
        <v>1773.4978209017493</v>
      </c>
      <c r="E52" s="100">
        <v>1773.4978209017493</v>
      </c>
      <c r="F52" s="100">
        <v>1773.4978209017493</v>
      </c>
      <c r="G52" s="100">
        <v>1773.4978209017493</v>
      </c>
      <c r="H52" s="100">
        <v>1773.4978209017493</v>
      </c>
      <c r="I52" s="100">
        <v>1773.4978209017493</v>
      </c>
      <c r="J52" s="100">
        <v>1773.4978209017493</v>
      </c>
      <c r="K52" s="100">
        <v>1773.4978209017493</v>
      </c>
      <c r="L52" s="100">
        <v>1773.4978209017493</v>
      </c>
      <c r="M52" s="100">
        <v>1773.4978209017493</v>
      </c>
      <c r="N52" s="100">
        <v>1773.4978209017493</v>
      </c>
      <c r="O52" s="100">
        <v>1773.4978209017493</v>
      </c>
      <c r="P52" s="100">
        <v>1773.4978209017493</v>
      </c>
      <c r="Q52" s="100">
        <v>1773.4978209017493</v>
      </c>
      <c r="R52" s="100">
        <v>1773.4978209017493</v>
      </c>
      <c r="S52" s="100">
        <v>1773.4978209017493</v>
      </c>
      <c r="T52" s="100">
        <v>1773.4978209017493</v>
      </c>
      <c r="U52" s="100">
        <v>1773.4978209017493</v>
      </c>
      <c r="V52" s="100">
        <v>1773.4978209017493</v>
      </c>
      <c r="W52" s="100">
        <v>1773.4978209017493</v>
      </c>
      <c r="X52" s="100">
        <v>1773.4978209017493</v>
      </c>
      <c r="Y52" s="100">
        <v>1773.4978209017493</v>
      </c>
      <c r="Z52" s="100">
        <v>1773.4978209017493</v>
      </c>
      <c r="AA52" s="100">
        <v>1773.4978209017493</v>
      </c>
      <c r="AB52" s="100">
        <v>1773.4978209017493</v>
      </c>
      <c r="AC52" s="100">
        <v>1773.4978209017493</v>
      </c>
      <c r="AD52" s="100">
        <v>1773.4978209017493</v>
      </c>
      <c r="AE52" s="100">
        <v>1773.4978209017493</v>
      </c>
      <c r="AF52" s="100">
        <v>1773.4978209017493</v>
      </c>
      <c r="AG52" s="100">
        <v>1773.4978209017493</v>
      </c>
      <c r="AH52" s="100">
        <v>1773.4978209017493</v>
      </c>
      <c r="AI52" s="100">
        <v>1773.4978209017493</v>
      </c>
      <c r="AJ52" s="100">
        <v>1773.4978209017493</v>
      </c>
      <c r="AK52" s="100">
        <v>1773.4978209017493</v>
      </c>
      <c r="AL52" s="100">
        <v>1773.4978209017493</v>
      </c>
      <c r="AM52" s="100">
        <v>1773.4978209017493</v>
      </c>
      <c r="AN52" s="100">
        <v>1773.4978209017493</v>
      </c>
      <c r="AO52" s="100">
        <v>1773.4978209017493</v>
      </c>
      <c r="AP52" s="100">
        <v>1773.4978209017493</v>
      </c>
      <c r="AQ52" s="100">
        <v>1773.4978209017493</v>
      </c>
      <c r="AR52" s="100">
        <v>1773.4978209017493</v>
      </c>
      <c r="AS52" s="100">
        <v>1773.4978209017493</v>
      </c>
      <c r="AT52" s="100">
        <v>1773.4978209017493</v>
      </c>
      <c r="AU52" s="100">
        <v>1773.4978209017493</v>
      </c>
      <c r="AV52" s="100">
        <v>1773.4978209017493</v>
      </c>
      <c r="AW52" s="100">
        <v>1773.4978209017493</v>
      </c>
      <c r="AX52" s="100">
        <v>1773.4978209017493</v>
      </c>
    </row>
    <row r="53" spans="2:51">
      <c r="B53" s="99" t="s">
        <v>109</v>
      </c>
      <c r="C53" s="100">
        <v>1492.7924366725895</v>
      </c>
      <c r="D53" s="100">
        <v>1492.7924366725895</v>
      </c>
      <c r="E53" s="100">
        <v>1492.7924366725895</v>
      </c>
      <c r="F53" s="100">
        <v>1492.7924366725895</v>
      </c>
      <c r="G53" s="100">
        <v>1492.7924366725895</v>
      </c>
      <c r="H53" s="100">
        <v>1492.7924366725895</v>
      </c>
      <c r="I53" s="100">
        <v>1492.7924366725895</v>
      </c>
      <c r="J53" s="100">
        <v>1492.7924366725895</v>
      </c>
      <c r="K53" s="100">
        <v>1492.7924366725895</v>
      </c>
      <c r="L53" s="100">
        <v>1492.7924366725895</v>
      </c>
      <c r="M53" s="100">
        <v>1492.7924366725895</v>
      </c>
      <c r="N53" s="100">
        <v>1492.7924366725895</v>
      </c>
      <c r="O53" s="100">
        <v>1492.7924366725895</v>
      </c>
      <c r="P53" s="100">
        <v>1492.7924366725895</v>
      </c>
      <c r="Q53" s="100">
        <v>1492.7924366725895</v>
      </c>
      <c r="R53" s="100">
        <v>1492.7924366725895</v>
      </c>
      <c r="S53" s="100">
        <v>1492.7924366725895</v>
      </c>
      <c r="T53" s="100">
        <v>1492.7924366725895</v>
      </c>
      <c r="U53" s="100">
        <v>1492.7924366725895</v>
      </c>
      <c r="V53" s="100">
        <v>1492.7924366725895</v>
      </c>
      <c r="W53" s="100">
        <v>1492.7924366725895</v>
      </c>
      <c r="X53" s="100">
        <v>1492.7924366725895</v>
      </c>
      <c r="Y53" s="100">
        <v>1492.7924366725895</v>
      </c>
      <c r="Z53" s="100">
        <v>1492.7924366725895</v>
      </c>
      <c r="AA53" s="100">
        <v>1492.7924366725895</v>
      </c>
      <c r="AB53" s="100">
        <v>1492.7924366725895</v>
      </c>
      <c r="AC53" s="100">
        <v>1492.7924366725895</v>
      </c>
      <c r="AD53" s="100">
        <v>1492.7924366725895</v>
      </c>
      <c r="AE53" s="100">
        <v>1492.7924366725895</v>
      </c>
      <c r="AF53" s="100">
        <v>1492.7924366725895</v>
      </c>
      <c r="AG53" s="100">
        <v>1492.7924366725895</v>
      </c>
      <c r="AH53" s="100">
        <v>1492.7924366725895</v>
      </c>
      <c r="AI53" s="100">
        <v>1492.7924366725895</v>
      </c>
      <c r="AJ53" s="100">
        <v>1492.7924366725895</v>
      </c>
      <c r="AK53" s="100">
        <v>1492.7924366725895</v>
      </c>
      <c r="AL53" s="100">
        <v>1492.7924366725895</v>
      </c>
      <c r="AM53" s="100">
        <v>1492.7924366725895</v>
      </c>
      <c r="AN53" s="100">
        <v>1492.7924366725895</v>
      </c>
      <c r="AO53" s="100">
        <v>1492.7924366725895</v>
      </c>
      <c r="AP53" s="100">
        <v>1492.7924366725895</v>
      </c>
      <c r="AQ53" s="100">
        <v>1492.7924366725895</v>
      </c>
      <c r="AR53" s="100">
        <v>1492.7924366725895</v>
      </c>
      <c r="AS53" s="100">
        <v>1492.7924366725895</v>
      </c>
      <c r="AT53" s="100">
        <v>1492.7924366725895</v>
      </c>
      <c r="AU53" s="100">
        <v>1492.7924366725895</v>
      </c>
      <c r="AV53" s="100">
        <v>1492.7924366725895</v>
      </c>
      <c r="AW53" s="100">
        <v>1492.7924366725895</v>
      </c>
      <c r="AX53" s="100">
        <v>1492.7924366725895</v>
      </c>
    </row>
    <row r="55" spans="2:51">
      <c r="B55" s="174" t="s">
        <v>326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</row>
    <row r="56" spans="2:51">
      <c r="B56" s="105" t="s">
        <v>274</v>
      </c>
      <c r="C56" s="105" t="s">
        <v>92</v>
      </c>
      <c r="D56" s="101"/>
      <c r="E56" s="101"/>
      <c r="F56" s="101"/>
      <c r="G56" s="105" t="s">
        <v>93</v>
      </c>
      <c r="H56" s="101"/>
      <c r="I56" s="101"/>
      <c r="J56" s="101"/>
      <c r="K56" s="105" t="s">
        <v>94</v>
      </c>
      <c r="L56" s="101"/>
      <c r="M56" s="101"/>
      <c r="N56" s="101"/>
      <c r="O56" s="105" t="s">
        <v>95</v>
      </c>
      <c r="P56" s="101"/>
      <c r="Q56" s="101"/>
      <c r="R56" s="101"/>
      <c r="S56" s="105" t="s">
        <v>96</v>
      </c>
      <c r="T56" s="101"/>
      <c r="U56" s="101"/>
      <c r="V56" s="101"/>
      <c r="W56" s="105" t="s">
        <v>97</v>
      </c>
      <c r="X56" s="101"/>
      <c r="Y56" s="101"/>
      <c r="Z56" s="101"/>
      <c r="AA56" s="105" t="s">
        <v>98</v>
      </c>
      <c r="AB56" s="101"/>
      <c r="AC56" s="101"/>
      <c r="AD56" s="101"/>
      <c r="AE56" s="105" t="s">
        <v>99</v>
      </c>
      <c r="AF56" s="101"/>
      <c r="AG56" s="101"/>
      <c r="AH56" s="101"/>
      <c r="AI56" s="105" t="s">
        <v>100</v>
      </c>
      <c r="AJ56" s="101"/>
      <c r="AK56" s="101"/>
      <c r="AL56" s="101"/>
      <c r="AM56" s="105" t="s">
        <v>101</v>
      </c>
      <c r="AN56" s="101"/>
      <c r="AO56" s="101"/>
      <c r="AP56" s="101"/>
      <c r="AQ56" s="105" t="s">
        <v>102</v>
      </c>
      <c r="AR56" s="101"/>
      <c r="AS56" s="101"/>
      <c r="AT56" s="101"/>
      <c r="AU56" s="105" t="s">
        <v>103</v>
      </c>
      <c r="AV56" s="101"/>
      <c r="AW56" s="101"/>
    </row>
    <row r="57" spans="2:51">
      <c r="B57" s="105" t="s">
        <v>325</v>
      </c>
      <c r="C57" s="105">
        <v>1</v>
      </c>
      <c r="D57" s="105">
        <v>2</v>
      </c>
      <c r="E57" s="105">
        <v>3</v>
      </c>
      <c r="F57" s="105">
        <v>4</v>
      </c>
      <c r="G57" s="105">
        <v>1</v>
      </c>
      <c r="H57" s="105">
        <v>2</v>
      </c>
      <c r="I57" s="105">
        <v>3</v>
      </c>
      <c r="J57" s="105">
        <v>4</v>
      </c>
      <c r="K57" s="105">
        <v>1</v>
      </c>
      <c r="L57" s="105">
        <v>2</v>
      </c>
      <c r="M57" s="105">
        <v>3</v>
      </c>
      <c r="N57" s="105">
        <v>4</v>
      </c>
      <c r="O57" s="105">
        <v>1</v>
      </c>
      <c r="P57" s="105">
        <v>2</v>
      </c>
      <c r="Q57" s="105">
        <v>3</v>
      </c>
      <c r="R57" s="105">
        <v>4</v>
      </c>
      <c r="S57" s="105">
        <v>1</v>
      </c>
      <c r="T57" s="105">
        <v>2</v>
      </c>
      <c r="U57" s="105">
        <v>3</v>
      </c>
      <c r="V57" s="105">
        <v>4</v>
      </c>
      <c r="W57" s="105">
        <v>1</v>
      </c>
      <c r="X57" s="105">
        <v>2</v>
      </c>
      <c r="Y57" s="105">
        <v>3</v>
      </c>
      <c r="Z57" s="105">
        <v>4</v>
      </c>
      <c r="AA57" s="105">
        <v>1</v>
      </c>
      <c r="AB57" s="105">
        <v>2</v>
      </c>
      <c r="AC57" s="105">
        <v>3</v>
      </c>
      <c r="AD57" s="105">
        <v>4</v>
      </c>
      <c r="AE57" s="105">
        <v>1</v>
      </c>
      <c r="AF57" s="105">
        <v>2</v>
      </c>
      <c r="AG57" s="105">
        <v>3</v>
      </c>
      <c r="AH57" s="105">
        <v>4</v>
      </c>
      <c r="AI57" s="105">
        <v>1</v>
      </c>
      <c r="AJ57" s="105">
        <v>2</v>
      </c>
      <c r="AK57" s="105">
        <v>3</v>
      </c>
      <c r="AL57" s="105">
        <v>4</v>
      </c>
      <c r="AM57" s="105">
        <v>1</v>
      </c>
      <c r="AN57" s="105">
        <v>2</v>
      </c>
      <c r="AO57" s="105">
        <v>3</v>
      </c>
      <c r="AP57" s="105">
        <v>4</v>
      </c>
      <c r="AQ57" s="105">
        <v>1</v>
      </c>
      <c r="AR57" s="105">
        <v>2</v>
      </c>
      <c r="AS57" s="105">
        <v>3</v>
      </c>
      <c r="AT57" s="105">
        <v>4</v>
      </c>
      <c r="AU57" s="105">
        <v>1</v>
      </c>
      <c r="AV57" s="105">
        <v>2</v>
      </c>
      <c r="AW57" s="105">
        <v>3</v>
      </c>
      <c r="AX57" s="105">
        <v>4</v>
      </c>
    </row>
    <row r="58" spans="2:51">
      <c r="B58" s="105" t="s">
        <v>104</v>
      </c>
      <c r="C58" s="100">
        <v>2584039.06758971</v>
      </c>
      <c r="D58" s="100">
        <v>2584039.06758971</v>
      </c>
      <c r="E58" s="100">
        <v>2584039.06758971</v>
      </c>
      <c r="F58" s="100">
        <v>2584039.06758971</v>
      </c>
      <c r="G58" s="100">
        <v>2579451.9777539978</v>
      </c>
      <c r="H58" s="100">
        <v>2579451.9777539978</v>
      </c>
      <c r="I58" s="100">
        <v>2579451.9777539978</v>
      </c>
      <c r="J58" s="100">
        <v>2579451.9777539978</v>
      </c>
      <c r="K58" s="100">
        <v>2990563.8232917544</v>
      </c>
      <c r="L58" s="100">
        <v>2990563.8232917544</v>
      </c>
      <c r="M58" s="100">
        <v>2990563.8232917544</v>
      </c>
      <c r="N58" s="100">
        <v>2990563.8232917544</v>
      </c>
      <c r="O58" s="100">
        <v>1662832.2662465922</v>
      </c>
      <c r="P58" s="100">
        <v>1662832.2662465922</v>
      </c>
      <c r="Q58" s="100">
        <v>1662832.2662465922</v>
      </c>
      <c r="R58" s="100">
        <v>1662832.2662465922</v>
      </c>
      <c r="S58" s="100">
        <v>1862898.4986931193</v>
      </c>
      <c r="T58" s="100">
        <v>1862898.4986931193</v>
      </c>
      <c r="U58" s="100">
        <v>1862898.4986931193</v>
      </c>
      <c r="V58" s="100">
        <v>1862898.4986931193</v>
      </c>
      <c r="W58" s="100">
        <v>1982992.7491356467</v>
      </c>
      <c r="X58" s="100">
        <v>1982992.7491356467</v>
      </c>
      <c r="Y58" s="100">
        <v>1982992.7491356467</v>
      </c>
      <c r="Z58" s="100">
        <v>1982992.7491356467</v>
      </c>
      <c r="AA58" s="100">
        <v>3344968.7332058032</v>
      </c>
      <c r="AB58" s="100">
        <v>3344968.7332058032</v>
      </c>
      <c r="AC58" s="100">
        <v>3344968.7332058032</v>
      </c>
      <c r="AD58" s="100">
        <v>3344968.7332058032</v>
      </c>
      <c r="AE58" s="100">
        <v>1474853.5988603297</v>
      </c>
      <c r="AF58" s="100">
        <v>1474853.5988603297</v>
      </c>
      <c r="AG58" s="100">
        <v>1474853.5988603297</v>
      </c>
      <c r="AH58" s="100">
        <v>1474853.5988603297</v>
      </c>
      <c r="AI58" s="100">
        <v>1847060.8006231308</v>
      </c>
      <c r="AJ58" s="100">
        <v>1847060.8006231308</v>
      </c>
      <c r="AK58" s="100">
        <v>1847060.8006231308</v>
      </c>
      <c r="AL58" s="100">
        <v>1847060.8006231308</v>
      </c>
      <c r="AM58" s="100">
        <v>1843957.2096915867</v>
      </c>
      <c r="AN58" s="100">
        <v>1843957.2096915867</v>
      </c>
      <c r="AO58" s="100">
        <v>1843957.2096915867</v>
      </c>
      <c r="AP58" s="100">
        <v>1843957.2096915867</v>
      </c>
      <c r="AQ58" s="100">
        <v>1691033.0486801898</v>
      </c>
      <c r="AR58" s="100">
        <v>1691033.0486801898</v>
      </c>
      <c r="AS58" s="100">
        <v>1691033.0486801898</v>
      </c>
      <c r="AT58" s="100">
        <v>1691033.0486801898</v>
      </c>
      <c r="AU58" s="100">
        <v>1805907.1011699981</v>
      </c>
      <c r="AV58" s="100">
        <v>1805907.1011699981</v>
      </c>
      <c r="AW58" s="100">
        <v>1805907.1011699981</v>
      </c>
      <c r="AX58" s="100">
        <v>1805907.1011699981</v>
      </c>
    </row>
    <row r="59" spans="2:51">
      <c r="B59" s="105" t="s">
        <v>105</v>
      </c>
      <c r="C59" s="100">
        <v>2597619.0363395335</v>
      </c>
      <c r="D59" s="100">
        <v>2597619.0363395335</v>
      </c>
      <c r="E59" s="100">
        <v>2597619.0363395335</v>
      </c>
      <c r="F59" s="100">
        <v>2597619.0363395335</v>
      </c>
      <c r="G59" s="100">
        <v>2245327.1753027439</v>
      </c>
      <c r="H59" s="100">
        <v>2625885.2944195871</v>
      </c>
      <c r="I59" s="100">
        <v>2625885.2944195871</v>
      </c>
      <c r="J59" s="100">
        <v>2625885.2944195871</v>
      </c>
      <c r="K59" s="100">
        <v>2277952.125226283</v>
      </c>
      <c r="L59" s="100">
        <v>2277952.125226283</v>
      </c>
      <c r="M59" s="100">
        <v>2277952.125226283</v>
      </c>
      <c r="N59" s="100">
        <v>2277952.125226283</v>
      </c>
      <c r="O59" s="100">
        <v>2427035.9213533415</v>
      </c>
      <c r="P59" s="100">
        <v>2427035.9213533415</v>
      </c>
      <c r="Q59" s="100">
        <v>2427035.9213533415</v>
      </c>
      <c r="R59" s="100">
        <v>2427035.9213533415</v>
      </c>
      <c r="S59" s="100">
        <v>2286996.962379416</v>
      </c>
      <c r="T59" s="100">
        <v>2286996.962379416</v>
      </c>
      <c r="U59" s="100">
        <v>2286996.962379416</v>
      </c>
      <c r="V59" s="100">
        <v>2286996.962379416</v>
      </c>
      <c r="W59" s="100">
        <v>2560226.7246388793</v>
      </c>
      <c r="X59" s="100">
        <v>2560226.7246388793</v>
      </c>
      <c r="Y59" s="100">
        <v>2560226.7246388793</v>
      </c>
      <c r="Z59" s="100">
        <v>2560226.7246388793</v>
      </c>
      <c r="AA59" s="100">
        <v>2343663.263195503</v>
      </c>
      <c r="AB59" s="100">
        <v>2343663.263195503</v>
      </c>
      <c r="AC59" s="100">
        <v>2343663.263195503</v>
      </c>
      <c r="AD59" s="100">
        <v>2343663.263195503</v>
      </c>
      <c r="AE59" s="100">
        <v>2204958.1040191627</v>
      </c>
      <c r="AF59" s="100">
        <v>2204958.1040191627</v>
      </c>
      <c r="AG59" s="100">
        <v>2204958.1040191627</v>
      </c>
      <c r="AH59" s="100">
        <v>2204958.1040191627</v>
      </c>
      <c r="AI59" s="100">
        <v>2367606.1940232511</v>
      </c>
      <c r="AJ59" s="100">
        <v>2367606.1940232511</v>
      </c>
      <c r="AK59" s="100">
        <v>2367606.1940232511</v>
      </c>
      <c r="AL59" s="100">
        <v>2367606.1940232511</v>
      </c>
      <c r="AM59" s="100">
        <v>2370519.9360870095</v>
      </c>
      <c r="AN59" s="100">
        <v>2370519.9360870095</v>
      </c>
      <c r="AO59" s="100">
        <v>2370519.9360870095</v>
      </c>
      <c r="AP59" s="100">
        <v>2370519.9360870095</v>
      </c>
      <c r="AQ59" s="100">
        <v>2743098.1719972431</v>
      </c>
      <c r="AR59" s="100">
        <v>2743098.1719972431</v>
      </c>
      <c r="AS59" s="100">
        <v>2530151.6722346721</v>
      </c>
      <c r="AT59" s="100">
        <v>2743098.1719972431</v>
      </c>
      <c r="AU59" s="100">
        <v>2270959.7618664168</v>
      </c>
      <c r="AV59" s="100">
        <v>2270959.7618664168</v>
      </c>
      <c r="AW59" s="100">
        <v>2270959.7618664168</v>
      </c>
      <c r="AX59" s="100">
        <v>2270959.7618664168</v>
      </c>
    </row>
    <row r="60" spans="2:51">
      <c r="B60" s="105" t="s">
        <v>106</v>
      </c>
      <c r="C60" s="100">
        <v>2302777.9731921949</v>
      </c>
      <c r="D60" s="100">
        <v>2302777.9731921949</v>
      </c>
      <c r="E60" s="100">
        <v>2302777.9731921949</v>
      </c>
      <c r="F60" s="100">
        <v>2302777.9731921949</v>
      </c>
      <c r="G60" s="100">
        <v>2350334.2215335337</v>
      </c>
      <c r="H60" s="100">
        <v>2350334.2215335337</v>
      </c>
      <c r="I60" s="100">
        <v>2350334.2215335337</v>
      </c>
      <c r="J60" s="100">
        <v>2350334.2215335337</v>
      </c>
      <c r="K60" s="100">
        <v>2508091.648970732</v>
      </c>
      <c r="L60" s="100">
        <v>858498.03976516798</v>
      </c>
      <c r="M60" s="100">
        <v>2508091.648970732</v>
      </c>
      <c r="N60" s="100">
        <v>2508091.648970732</v>
      </c>
      <c r="O60" s="100">
        <v>2172769.9425652265</v>
      </c>
      <c r="P60" s="100">
        <v>2172769.9425652265</v>
      </c>
      <c r="Q60" s="100">
        <v>2172769.9425652265</v>
      </c>
      <c r="R60" s="100">
        <v>2172769.9425652265</v>
      </c>
      <c r="S60" s="100">
        <v>2349633.7459430676</v>
      </c>
      <c r="T60" s="100">
        <v>2349633.7459430676</v>
      </c>
      <c r="U60" s="100">
        <v>2349633.7459430676</v>
      </c>
      <c r="V60" s="100">
        <v>2349633.7459430676</v>
      </c>
      <c r="W60" s="100">
        <v>2313668.1750066965</v>
      </c>
      <c r="X60" s="100">
        <v>2313668.1750066965</v>
      </c>
      <c r="Y60" s="100">
        <v>2313668.1750066965</v>
      </c>
      <c r="Z60" s="100">
        <v>2313668.1750066965</v>
      </c>
      <c r="AA60" s="100">
        <v>2239347.066242639</v>
      </c>
      <c r="AB60" s="100">
        <v>2239347.066242639</v>
      </c>
      <c r="AC60" s="100">
        <v>2239347.066242639</v>
      </c>
      <c r="AD60" s="100">
        <v>2239347.066242639</v>
      </c>
      <c r="AE60" s="100">
        <v>2106278.3649699236</v>
      </c>
      <c r="AF60" s="100">
        <v>2106278.3649699236</v>
      </c>
      <c r="AG60" s="100">
        <v>2106278.3649699236</v>
      </c>
      <c r="AH60" s="100">
        <v>2106278.3649699236</v>
      </c>
      <c r="AI60" s="100">
        <v>2107237.41438581</v>
      </c>
      <c r="AJ60" s="100">
        <v>2107237.41438581</v>
      </c>
      <c r="AK60" s="100">
        <v>2107237.41438581</v>
      </c>
      <c r="AL60" s="100">
        <v>2107237.41438581</v>
      </c>
      <c r="AM60" s="100">
        <v>2135806.6711576935</v>
      </c>
      <c r="AN60" s="100">
        <v>2135806.6711576935</v>
      </c>
      <c r="AO60" s="100">
        <v>2135806.6711576935</v>
      </c>
      <c r="AP60" s="100">
        <v>2135806.6711576935</v>
      </c>
      <c r="AQ60" s="100">
        <v>2289927.1763828364</v>
      </c>
      <c r="AR60" s="100">
        <v>2289927.1763828364</v>
      </c>
      <c r="AS60" s="100">
        <v>2289927.1763828364</v>
      </c>
      <c r="AT60" s="100">
        <v>2289927.1763828364</v>
      </c>
      <c r="AU60" s="100">
        <v>2223332.0668265554</v>
      </c>
      <c r="AV60" s="100">
        <v>2223332.0668265554</v>
      </c>
      <c r="AW60" s="100">
        <v>2223332.0668265554</v>
      </c>
      <c r="AX60" s="100">
        <v>2223332.0668265554</v>
      </c>
    </row>
    <row r="61" spans="2:51">
      <c r="B61" s="105" t="s">
        <v>107</v>
      </c>
      <c r="C61" s="100">
        <v>2302448.5467022005</v>
      </c>
      <c r="D61" s="100">
        <v>2302448.5467022005</v>
      </c>
      <c r="E61" s="100">
        <v>2302448.5467022005</v>
      </c>
      <c r="F61" s="100">
        <v>2302448.5467022005</v>
      </c>
      <c r="G61" s="100">
        <v>2188602.3835078329</v>
      </c>
      <c r="H61" s="100">
        <v>2188602.3835078329</v>
      </c>
      <c r="I61" s="100">
        <v>2188602.3835078329</v>
      </c>
      <c r="J61" s="100">
        <v>2188602.3835078329</v>
      </c>
      <c r="K61" s="100">
        <v>1881635.1995617091</v>
      </c>
      <c r="L61" s="100">
        <v>2357248.8453388209</v>
      </c>
      <c r="M61" s="100">
        <v>2357248.8453388209</v>
      </c>
      <c r="N61" s="100">
        <v>2357248.8453388209</v>
      </c>
      <c r="O61" s="100">
        <v>2220152.396277193</v>
      </c>
      <c r="P61" s="100">
        <v>2220152.396277193</v>
      </c>
      <c r="Q61" s="100">
        <v>2220152.396277193</v>
      </c>
      <c r="R61" s="100">
        <v>2220152.396277193</v>
      </c>
      <c r="S61" s="100">
        <v>2210845.8811135739</v>
      </c>
      <c r="T61" s="100">
        <v>2210845.8811135739</v>
      </c>
      <c r="U61" s="100">
        <v>2210845.8811135739</v>
      </c>
      <c r="V61" s="100">
        <v>2210845.8811135739</v>
      </c>
      <c r="W61" s="100">
        <v>2144526.7177119702</v>
      </c>
      <c r="X61" s="100">
        <v>2144526.7177119702</v>
      </c>
      <c r="Y61" s="100">
        <v>2144526.7177119702</v>
      </c>
      <c r="Z61" s="100">
        <v>2144526.7177119702</v>
      </c>
      <c r="AA61" s="100">
        <v>2106533.8431743775</v>
      </c>
      <c r="AB61" s="100">
        <v>2106533.8431743775</v>
      </c>
      <c r="AC61" s="100">
        <v>2106533.8431743775</v>
      </c>
      <c r="AD61" s="100">
        <v>2106533.8431743775</v>
      </c>
      <c r="AE61" s="100">
        <v>2093671.8826412484</v>
      </c>
      <c r="AF61" s="100">
        <v>2093671.8826412484</v>
      </c>
      <c r="AG61" s="100">
        <v>2093671.8826412484</v>
      </c>
      <c r="AH61" s="100">
        <v>2093671.8826412484</v>
      </c>
      <c r="AI61" s="100">
        <v>2391067.337610954</v>
      </c>
      <c r="AJ61" s="100">
        <v>501994.5486057711</v>
      </c>
      <c r="AK61" s="100">
        <v>2391067.337610954</v>
      </c>
      <c r="AL61" s="100">
        <v>2391067.337610954</v>
      </c>
      <c r="AM61" s="100">
        <v>2210753.7209150931</v>
      </c>
      <c r="AN61" s="100">
        <v>2210753.7209150931</v>
      </c>
      <c r="AO61" s="100">
        <v>2210753.7209150931</v>
      </c>
      <c r="AP61" s="100">
        <v>2210753.7209150931</v>
      </c>
      <c r="AQ61" s="100">
        <v>2110839.6857762006</v>
      </c>
      <c r="AR61" s="100">
        <v>2110839.6857762006</v>
      </c>
      <c r="AS61" s="100">
        <v>2110839.6857762006</v>
      </c>
      <c r="AT61" s="100">
        <v>2110839.6857762006</v>
      </c>
      <c r="AU61" s="100">
        <v>1966921.8585439587</v>
      </c>
      <c r="AV61" s="100">
        <v>2296144.1264690142</v>
      </c>
      <c r="AW61" s="100">
        <v>2296144.1264690142</v>
      </c>
      <c r="AX61" s="100">
        <v>2296144.1264690142</v>
      </c>
    </row>
    <row r="62" spans="2:51">
      <c r="B62" s="105" t="s">
        <v>108</v>
      </c>
      <c r="C62" s="100">
        <v>2625574.6378535391</v>
      </c>
      <c r="D62" s="100">
        <v>2625574.6378535391</v>
      </c>
      <c r="E62" s="100">
        <v>2625574.6378535391</v>
      </c>
      <c r="F62" s="100">
        <v>2625574.6378535391</v>
      </c>
      <c r="G62" s="100">
        <v>2651222.3555095443</v>
      </c>
      <c r="H62" s="100">
        <v>2651222.3555095443</v>
      </c>
      <c r="I62" s="100">
        <v>2651222.3555095443</v>
      </c>
      <c r="J62" s="100">
        <v>2651222.3555095443</v>
      </c>
      <c r="K62" s="100">
        <v>2659097.2389696818</v>
      </c>
      <c r="L62" s="100">
        <v>2659097.2389696818</v>
      </c>
      <c r="M62" s="100">
        <v>2659097.2389696818</v>
      </c>
      <c r="N62" s="100">
        <v>2659097.2389696818</v>
      </c>
      <c r="O62" s="100">
        <v>2692761.7432486573</v>
      </c>
      <c r="P62" s="100">
        <v>2692761.7432486573</v>
      </c>
      <c r="Q62" s="100">
        <v>2692761.7432486573</v>
      </c>
      <c r="R62" s="100">
        <v>2692761.7432486573</v>
      </c>
      <c r="S62" s="100">
        <v>2765840.1243994357</v>
      </c>
      <c r="T62" s="100">
        <v>2765840.1243994357</v>
      </c>
      <c r="U62" s="100">
        <v>2765840.1243994357</v>
      </c>
      <c r="V62" s="100">
        <v>2765840.1243994357</v>
      </c>
      <c r="W62" s="100">
        <v>2799925.8202515841</v>
      </c>
      <c r="X62" s="100">
        <v>2799925.8202515841</v>
      </c>
      <c r="Y62" s="100">
        <v>2799925.8202515841</v>
      </c>
      <c r="Z62" s="100">
        <v>2799925.8202515841</v>
      </c>
      <c r="AA62" s="100">
        <v>2747786.4424507851</v>
      </c>
      <c r="AB62" s="100">
        <v>2747786.4424507851</v>
      </c>
      <c r="AC62" s="100">
        <v>2747786.4424507851</v>
      </c>
      <c r="AD62" s="100">
        <v>2747786.4424507851</v>
      </c>
      <c r="AE62" s="100">
        <v>2801469.3210798413</v>
      </c>
      <c r="AF62" s="100">
        <v>2801469.3210798413</v>
      </c>
      <c r="AG62" s="100">
        <v>2801469.3210798413</v>
      </c>
      <c r="AH62" s="100">
        <v>2801469.3210798413</v>
      </c>
      <c r="AI62" s="100">
        <v>2761248.0361098787</v>
      </c>
      <c r="AJ62" s="100">
        <v>2761248.0361098787</v>
      </c>
      <c r="AK62" s="100">
        <v>2761248.0361098787</v>
      </c>
      <c r="AL62" s="100">
        <v>2761248.0361098787</v>
      </c>
      <c r="AM62" s="100">
        <v>2760008.9064901257</v>
      </c>
      <c r="AN62" s="100">
        <v>2760008.9064901257</v>
      </c>
      <c r="AO62" s="100">
        <v>2760008.9064901257</v>
      </c>
      <c r="AP62" s="100">
        <v>2760008.9064901257</v>
      </c>
      <c r="AQ62" s="100">
        <v>2730316.3201638702</v>
      </c>
      <c r="AR62" s="100">
        <v>2730316.3201638702</v>
      </c>
      <c r="AS62" s="100">
        <v>2730316.3201638702</v>
      </c>
      <c r="AT62" s="100">
        <v>2730316.3201638702</v>
      </c>
      <c r="AU62" s="100">
        <v>2816480.9251070619</v>
      </c>
      <c r="AV62" s="100">
        <v>2816480.9251070619</v>
      </c>
      <c r="AW62" s="100">
        <v>2816480.9251070619</v>
      </c>
      <c r="AX62" s="100">
        <v>2816480.9251070619</v>
      </c>
    </row>
    <row r="63" spans="2:51">
      <c r="B63" s="105" t="s">
        <v>109</v>
      </c>
      <c r="C63" s="100">
        <v>2175572.0494355699</v>
      </c>
      <c r="D63" s="100">
        <v>2175572.0494355699</v>
      </c>
      <c r="E63" s="100">
        <v>2175572.0494355699</v>
      </c>
      <c r="F63" s="100">
        <v>2175572.0494355699</v>
      </c>
      <c r="G63" s="100">
        <v>2262199.834543861</v>
      </c>
      <c r="H63" s="100">
        <v>2262199.834543861</v>
      </c>
      <c r="I63" s="100">
        <v>2262199.834543861</v>
      </c>
      <c r="J63" s="100">
        <v>2262199.834543861</v>
      </c>
      <c r="K63" s="100">
        <v>2135719.5002991939</v>
      </c>
      <c r="L63" s="100">
        <v>2135719.5002991939</v>
      </c>
      <c r="M63" s="100">
        <v>2135719.5002991939</v>
      </c>
      <c r="N63" s="100">
        <v>2135719.5002991939</v>
      </c>
      <c r="O63" s="100">
        <v>2272472.6512938864</v>
      </c>
      <c r="P63" s="100">
        <v>2272472.6512938864</v>
      </c>
      <c r="Q63" s="100">
        <v>2272472.6512938864</v>
      </c>
      <c r="R63" s="100">
        <v>2272472.6512938864</v>
      </c>
      <c r="S63" s="100">
        <v>2136265.7094649286</v>
      </c>
      <c r="T63" s="100">
        <v>2136265.7094649286</v>
      </c>
      <c r="U63" s="100">
        <v>2136265.7094649286</v>
      </c>
      <c r="V63" s="100">
        <v>2136265.7094649286</v>
      </c>
      <c r="W63" s="100">
        <v>2406685.8667076286</v>
      </c>
      <c r="X63" s="100">
        <v>2406685.8667076286</v>
      </c>
      <c r="Y63" s="100">
        <v>2406685.8667076286</v>
      </c>
      <c r="Z63" s="100">
        <v>2406685.8667076286</v>
      </c>
      <c r="AA63" s="100">
        <v>2436561.6237436389</v>
      </c>
      <c r="AB63" s="100">
        <v>2436561.6237436389</v>
      </c>
      <c r="AC63" s="100">
        <v>2436561.6237436389</v>
      </c>
      <c r="AD63" s="100">
        <v>2436561.6237436389</v>
      </c>
      <c r="AE63" s="100">
        <v>2457437.5008529271</v>
      </c>
      <c r="AF63" s="100">
        <v>2457437.5008529271</v>
      </c>
      <c r="AG63" s="100">
        <v>2457437.5008529271</v>
      </c>
      <c r="AH63" s="100">
        <v>2457437.5008529271</v>
      </c>
      <c r="AI63" s="100">
        <v>2314070.5020785639</v>
      </c>
      <c r="AJ63" s="100">
        <v>2314070.5020785639</v>
      </c>
      <c r="AK63" s="100">
        <v>2314070.5020785639</v>
      </c>
      <c r="AL63" s="100">
        <v>2314070.5020785639</v>
      </c>
      <c r="AM63" s="100">
        <v>2256654.4227178032</v>
      </c>
      <c r="AN63" s="100">
        <v>2256654.4227178032</v>
      </c>
      <c r="AO63" s="100">
        <v>2256654.4227178032</v>
      </c>
      <c r="AP63" s="100">
        <v>2256654.4227178032</v>
      </c>
      <c r="AQ63" s="100">
        <v>2177042.6493499158</v>
      </c>
      <c r="AR63" s="100">
        <v>2177042.6493499158</v>
      </c>
      <c r="AS63" s="100">
        <v>2177042.6493499158</v>
      </c>
      <c r="AT63" s="100">
        <v>2177042.6493499158</v>
      </c>
      <c r="AU63" s="100">
        <v>2250359.2729150103</v>
      </c>
      <c r="AV63" s="100">
        <v>2250359.2729150103</v>
      </c>
      <c r="AW63" s="100">
        <v>2250359.2729150103</v>
      </c>
      <c r="AX63" s="100">
        <v>2250359.2729150103</v>
      </c>
    </row>
    <row r="64" spans="2:51">
      <c r="B64" s="101"/>
    </row>
    <row r="65" spans="1:14">
      <c r="B65" s="104" t="s">
        <v>327</v>
      </c>
    </row>
    <row r="66" spans="1:14">
      <c r="B66" s="99" t="s">
        <v>328</v>
      </c>
      <c r="C66" s="99" t="s">
        <v>92</v>
      </c>
      <c r="D66" s="99" t="s">
        <v>93</v>
      </c>
      <c r="E66" s="99" t="s">
        <v>94</v>
      </c>
      <c r="F66" s="99" t="s">
        <v>95</v>
      </c>
      <c r="G66" s="99" t="s">
        <v>96</v>
      </c>
      <c r="H66" s="99" t="s">
        <v>97</v>
      </c>
      <c r="I66" s="99" t="s">
        <v>98</v>
      </c>
      <c r="J66" s="99" t="s">
        <v>99</v>
      </c>
      <c r="K66" s="99" t="s">
        <v>100</v>
      </c>
      <c r="L66" s="99" t="s">
        <v>101</v>
      </c>
      <c r="M66" s="99" t="s">
        <v>102</v>
      </c>
      <c r="N66" s="99" t="s">
        <v>103</v>
      </c>
    </row>
    <row r="67" spans="1:14">
      <c r="B67" s="99" t="s">
        <v>329</v>
      </c>
      <c r="C67" s="100">
        <v>24999.999999999996</v>
      </c>
      <c r="D67" s="100">
        <v>24999.999999999996</v>
      </c>
      <c r="E67" s="100">
        <v>24999.999999999996</v>
      </c>
      <c r="F67" s="100">
        <v>24999.999999999996</v>
      </c>
      <c r="G67" s="100">
        <v>24999.999999999996</v>
      </c>
      <c r="H67" s="100">
        <v>24999.999999999996</v>
      </c>
      <c r="I67" s="100">
        <v>24999.999999999996</v>
      </c>
      <c r="J67" s="100">
        <v>24999.999999999996</v>
      </c>
      <c r="K67" s="100">
        <v>24999.999999999996</v>
      </c>
      <c r="L67" s="100">
        <v>24999.999999999996</v>
      </c>
      <c r="M67" s="100">
        <v>24999.999999999996</v>
      </c>
      <c r="N67" s="100">
        <v>24999.999999999996</v>
      </c>
    </row>
    <row r="68" spans="1:14">
      <c r="B68" s="99" t="s">
        <v>330</v>
      </c>
      <c r="C68" s="100">
        <v>16666.666666666664</v>
      </c>
      <c r="D68" s="100">
        <v>16666.666666666664</v>
      </c>
      <c r="E68" s="100">
        <v>16666.666666666664</v>
      </c>
      <c r="F68" s="100">
        <v>16666.666666666664</v>
      </c>
      <c r="G68" s="100">
        <v>16666.666666666664</v>
      </c>
      <c r="H68" s="100">
        <v>16666.666666666664</v>
      </c>
      <c r="I68" s="100">
        <v>16666.666666666664</v>
      </c>
      <c r="J68" s="100">
        <v>16666.666666666664</v>
      </c>
      <c r="K68" s="100">
        <v>16666.666666666664</v>
      </c>
      <c r="L68" s="100">
        <v>16666.666666666664</v>
      </c>
      <c r="M68" s="100">
        <v>16666.666666666664</v>
      </c>
      <c r="N68" s="100">
        <v>16666.666666666664</v>
      </c>
    </row>
    <row r="70" spans="1:14">
      <c r="B70" s="104" t="s">
        <v>331</v>
      </c>
    </row>
    <row r="71" spans="1:14">
      <c r="A71" s="105" t="s">
        <v>121</v>
      </c>
      <c r="B71" s="105" t="s">
        <v>332</v>
      </c>
      <c r="C71" s="105" t="s">
        <v>22</v>
      </c>
      <c r="D71" s="105" t="s">
        <v>59</v>
      </c>
    </row>
    <row r="72" spans="1:14">
      <c r="A72" s="105" t="s">
        <v>104</v>
      </c>
      <c r="B72" s="105" t="s">
        <v>92</v>
      </c>
      <c r="C72" s="100">
        <v>4291891.6609751554</v>
      </c>
      <c r="D72" s="100">
        <v>851563.53404043359</v>
      </c>
    </row>
    <row r="73" spans="1:14">
      <c r="B73" s="105" t="s">
        <v>93</v>
      </c>
      <c r="C73" s="100">
        <v>4291891.6609751554</v>
      </c>
      <c r="D73" s="100">
        <v>851563.53404043359</v>
      </c>
    </row>
    <row r="74" spans="1:14">
      <c r="B74" s="105" t="s">
        <v>94</v>
      </c>
      <c r="C74" s="100">
        <v>4291891.6609751554</v>
      </c>
      <c r="D74" s="100">
        <v>851563.53404043359</v>
      </c>
    </row>
    <row r="75" spans="1:14">
      <c r="B75" s="105" t="s">
        <v>95</v>
      </c>
      <c r="C75" s="100">
        <v>4291891.6609751554</v>
      </c>
      <c r="D75" s="100">
        <v>851563.53404043359</v>
      </c>
    </row>
    <row r="76" spans="1:14">
      <c r="B76" s="105" t="s">
        <v>96</v>
      </c>
      <c r="C76" s="100">
        <v>4291891.6609751554</v>
      </c>
      <c r="D76" s="100">
        <v>851563.53404043359</v>
      </c>
    </row>
    <row r="77" spans="1:14">
      <c r="B77" s="105" t="s">
        <v>97</v>
      </c>
      <c r="C77" s="100">
        <v>4291891.6609751554</v>
      </c>
      <c r="D77" s="100">
        <v>851563.53404043359</v>
      </c>
    </row>
    <row r="78" spans="1:14">
      <c r="B78" s="105" t="s">
        <v>98</v>
      </c>
      <c r="C78" s="100">
        <v>4291891.6609751554</v>
      </c>
      <c r="D78" s="100">
        <v>851563.53404043359</v>
      </c>
    </row>
    <row r="79" spans="1:14">
      <c r="B79" s="105" t="s">
        <v>99</v>
      </c>
      <c r="C79" s="100">
        <v>4291891.6609751554</v>
      </c>
      <c r="D79" s="100">
        <v>851563.53404043359</v>
      </c>
    </row>
    <row r="80" spans="1:14">
      <c r="B80" s="105" t="s">
        <v>100</v>
      </c>
      <c r="C80" s="100">
        <v>4291891.6609751554</v>
      </c>
      <c r="D80" s="100">
        <v>851563.53404043359</v>
      </c>
    </row>
    <row r="81" spans="2:50">
      <c r="B81" s="105" t="s">
        <v>101</v>
      </c>
      <c r="C81" s="100">
        <v>4291891.6609751554</v>
      </c>
      <c r="D81" s="100">
        <v>851563.53404043359</v>
      </c>
    </row>
    <row r="82" spans="2:50">
      <c r="B82" s="105" t="s">
        <v>102</v>
      </c>
      <c r="C82" s="100">
        <v>4291891.6609751554</v>
      </c>
      <c r="D82" s="100">
        <v>851563.53404043359</v>
      </c>
    </row>
    <row r="83" spans="2:50">
      <c r="B83" s="105" t="s">
        <v>103</v>
      </c>
      <c r="C83" s="100">
        <v>4291891.6609751554</v>
      </c>
      <c r="D83" s="100">
        <v>851563.53404043359</v>
      </c>
    </row>
    <row r="85" spans="2:50">
      <c r="B85" s="103" t="s">
        <v>333</v>
      </c>
    </row>
    <row r="86" spans="2:50">
      <c r="B86" s="99" t="s">
        <v>274</v>
      </c>
      <c r="C86" s="99" t="s">
        <v>92</v>
      </c>
      <c r="D86" s="101"/>
      <c r="E86" s="101"/>
      <c r="F86" s="101"/>
      <c r="G86" s="99" t="s">
        <v>93</v>
      </c>
      <c r="H86" s="101"/>
      <c r="I86" s="101"/>
      <c r="J86" s="101"/>
      <c r="K86" s="99" t="s">
        <v>94</v>
      </c>
      <c r="L86" s="101"/>
      <c r="M86" s="101"/>
      <c r="N86" s="101"/>
      <c r="O86" s="99" t="s">
        <v>95</v>
      </c>
      <c r="P86" s="101"/>
      <c r="Q86" s="101"/>
      <c r="R86" s="101"/>
      <c r="S86" s="99" t="s">
        <v>96</v>
      </c>
      <c r="T86" s="101"/>
      <c r="U86" s="101"/>
      <c r="V86" s="101"/>
      <c r="W86" s="99" t="s">
        <v>97</v>
      </c>
      <c r="X86" s="101"/>
      <c r="Y86" s="101"/>
      <c r="Z86" s="101"/>
      <c r="AA86" s="99" t="s">
        <v>98</v>
      </c>
      <c r="AB86" s="101"/>
      <c r="AC86" s="101"/>
      <c r="AD86" s="101"/>
      <c r="AE86" s="99" t="s">
        <v>99</v>
      </c>
      <c r="AF86" s="101"/>
      <c r="AG86" s="101"/>
      <c r="AH86" s="101"/>
      <c r="AI86" s="99" t="s">
        <v>100</v>
      </c>
      <c r="AJ86" s="101"/>
      <c r="AK86" s="101"/>
      <c r="AL86" s="101"/>
      <c r="AM86" s="99" t="s">
        <v>101</v>
      </c>
      <c r="AN86" s="101"/>
      <c r="AO86" s="101"/>
      <c r="AP86" s="101"/>
      <c r="AQ86" s="99" t="s">
        <v>102</v>
      </c>
      <c r="AR86" s="101"/>
      <c r="AS86" s="101"/>
      <c r="AT86" s="101"/>
      <c r="AU86" s="99" t="s">
        <v>103</v>
      </c>
      <c r="AV86" s="101"/>
      <c r="AW86" s="101"/>
    </row>
    <row r="87" spans="2:50">
      <c r="B87" s="99" t="s">
        <v>334</v>
      </c>
      <c r="C87" s="99">
        <v>1</v>
      </c>
      <c r="D87" s="99">
        <v>2</v>
      </c>
      <c r="E87" s="99">
        <v>3</v>
      </c>
      <c r="F87" s="99">
        <v>4</v>
      </c>
      <c r="G87" s="99">
        <v>1</v>
      </c>
      <c r="H87" s="99">
        <v>2</v>
      </c>
      <c r="I87" s="99">
        <v>3</v>
      </c>
      <c r="J87" s="99">
        <v>4</v>
      </c>
      <c r="K87" s="99">
        <v>1</v>
      </c>
      <c r="L87" s="99">
        <v>2</v>
      </c>
      <c r="M87" s="99">
        <v>3</v>
      </c>
      <c r="N87" s="99">
        <v>4</v>
      </c>
      <c r="O87" s="99">
        <v>1</v>
      </c>
      <c r="P87" s="99">
        <v>2</v>
      </c>
      <c r="Q87" s="99">
        <v>3</v>
      </c>
      <c r="R87" s="99">
        <v>4</v>
      </c>
      <c r="S87" s="99">
        <v>1</v>
      </c>
      <c r="T87" s="99">
        <v>2</v>
      </c>
      <c r="U87" s="99">
        <v>3</v>
      </c>
      <c r="V87" s="99">
        <v>4</v>
      </c>
      <c r="W87" s="99">
        <v>1</v>
      </c>
      <c r="X87" s="99">
        <v>2</v>
      </c>
      <c r="Y87" s="99">
        <v>3</v>
      </c>
      <c r="Z87" s="99">
        <v>4</v>
      </c>
      <c r="AA87" s="99">
        <v>1</v>
      </c>
      <c r="AB87" s="99">
        <v>2</v>
      </c>
      <c r="AC87" s="99">
        <v>3</v>
      </c>
      <c r="AD87" s="99">
        <v>4</v>
      </c>
      <c r="AE87" s="99">
        <v>1</v>
      </c>
      <c r="AF87" s="99">
        <v>2</v>
      </c>
      <c r="AG87" s="99">
        <v>3</v>
      </c>
      <c r="AH87" s="99">
        <v>4</v>
      </c>
      <c r="AI87" s="99">
        <v>1</v>
      </c>
      <c r="AJ87" s="99">
        <v>2</v>
      </c>
      <c r="AK87" s="99">
        <v>3</v>
      </c>
      <c r="AL87" s="99">
        <v>4</v>
      </c>
      <c r="AM87" s="99">
        <v>1</v>
      </c>
      <c r="AN87" s="99">
        <v>2</v>
      </c>
      <c r="AO87" s="99">
        <v>3</v>
      </c>
      <c r="AP87" s="99">
        <v>4</v>
      </c>
      <c r="AQ87" s="99">
        <v>1</v>
      </c>
      <c r="AR87" s="99">
        <v>2</v>
      </c>
      <c r="AS87" s="99">
        <v>3</v>
      </c>
      <c r="AT87" s="99">
        <v>4</v>
      </c>
      <c r="AU87" s="99">
        <v>1</v>
      </c>
      <c r="AV87" s="99">
        <v>2</v>
      </c>
      <c r="AW87" s="99">
        <v>3</v>
      </c>
      <c r="AX87" s="99">
        <v>4</v>
      </c>
    </row>
    <row r="88" spans="2:50">
      <c r="B88" s="99" t="s">
        <v>104</v>
      </c>
      <c r="C88" s="100">
        <f>C48+$C$67/4</f>
        <v>7783.0132126095323</v>
      </c>
      <c r="D88" s="100">
        <f>D48+$C$67/4</f>
        <v>7783.0132126095323</v>
      </c>
      <c r="E88" s="100">
        <f>E48+$C$67/4</f>
        <v>7783.0132126095323</v>
      </c>
      <c r="F88" s="100">
        <f>F48+$C$67/4</f>
        <v>7783.0132126095323</v>
      </c>
      <c r="G88" s="100">
        <f>G48+$D$67/4</f>
        <v>7783.0132126095323</v>
      </c>
      <c r="H88" s="100">
        <f>H48+$D$67/4</f>
        <v>7783.0132126095323</v>
      </c>
      <c r="I88" s="100">
        <f>I48+$D$67/4</f>
        <v>7783.0132126095323</v>
      </c>
      <c r="J88" s="100">
        <f>J48+$D$67/4</f>
        <v>7783.0132126095323</v>
      </c>
      <c r="K88" s="100">
        <f>K48+$E$67/4</f>
        <v>7783.0132126095323</v>
      </c>
      <c r="L88" s="100">
        <f>L48+$E$67/4</f>
        <v>7783.0132126095323</v>
      </c>
      <c r="M88" s="100">
        <f>M48+$E$67/4</f>
        <v>7783.0132126095323</v>
      </c>
      <c r="N88" s="100">
        <f>N48+$E$67/4</f>
        <v>7783.0132126095323</v>
      </c>
      <c r="O88" s="100">
        <f>O48+$F$67/4</f>
        <v>7783.0132126095323</v>
      </c>
      <c r="P88" s="100">
        <f>P48+$F$67/4</f>
        <v>7783.0132126095323</v>
      </c>
      <c r="Q88" s="100">
        <f>Q48+$F$67/4</f>
        <v>7783.0132126095323</v>
      </c>
      <c r="R88" s="100">
        <f>R48+$F$67/4</f>
        <v>7783.0132126095323</v>
      </c>
      <c r="S88" s="100">
        <f>S48+$G$67/4</f>
        <v>7783.0132126095323</v>
      </c>
      <c r="T88" s="100">
        <f>T48+$G$67/4</f>
        <v>7783.0132126095323</v>
      </c>
      <c r="U88" s="100">
        <f>U48+$G$67/4</f>
        <v>7783.0132126095323</v>
      </c>
      <c r="V88" s="100">
        <f>V48+$G$67/4</f>
        <v>7783.0132126095323</v>
      </c>
      <c r="W88" s="100">
        <f>W48+$H$67/4</f>
        <v>7783.0132126095323</v>
      </c>
      <c r="X88" s="100">
        <f>X48+$H$67/4</f>
        <v>7783.0132126095323</v>
      </c>
      <c r="Y88" s="100">
        <f>Y48+$H$67/4</f>
        <v>7783.0132126095323</v>
      </c>
      <c r="Z88" s="100">
        <f>Z48+$H$67/4</f>
        <v>7783.0132126095323</v>
      </c>
      <c r="AA88" s="100">
        <f>AA48+$I$67/4</f>
        <v>7783.0132126095323</v>
      </c>
      <c r="AB88" s="100">
        <f>AB48+$I$67/4</f>
        <v>7783.0132126095323</v>
      </c>
      <c r="AC88" s="100">
        <f>AC48+$I$67/4</f>
        <v>7783.0132126095323</v>
      </c>
      <c r="AD88" s="100">
        <f>AD48+$I$67/4</f>
        <v>7783.0132126095323</v>
      </c>
      <c r="AE88" s="100">
        <f>AE48+$J$67/4</f>
        <v>7783.0132126095323</v>
      </c>
      <c r="AF88" s="100">
        <f>AF48+$J$67/4</f>
        <v>7783.0132126095323</v>
      </c>
      <c r="AG88" s="100">
        <f>AG48+$J$67/4</f>
        <v>7783.0132126095323</v>
      </c>
      <c r="AH88" s="100">
        <f>AH48+$J$67/4</f>
        <v>7783.0132126095323</v>
      </c>
      <c r="AI88" s="100">
        <f>AI48+$K$67/4</f>
        <v>7783.0132126095323</v>
      </c>
      <c r="AJ88" s="100">
        <f>AJ48+$K$67/4</f>
        <v>7783.0132126095323</v>
      </c>
      <c r="AK88" s="100">
        <f>AK48+$K$67/4</f>
        <v>7783.0132126095323</v>
      </c>
      <c r="AL88" s="100">
        <f>AL48+$K$67/4</f>
        <v>7783.0132126095323</v>
      </c>
      <c r="AM88" s="100">
        <f>AM48+$L$67/4</f>
        <v>7783.0132126095323</v>
      </c>
      <c r="AN88" s="100">
        <f>AN48+$L$67/4</f>
        <v>7783.0132126095323</v>
      </c>
      <c r="AO88" s="100">
        <f>AO48+$L$67/4</f>
        <v>7783.0132126095323</v>
      </c>
      <c r="AP88" s="100">
        <f>AP48+$L$67/4</f>
        <v>7783.0132126095323</v>
      </c>
      <c r="AQ88" s="100">
        <f>AQ48+$M$67/4</f>
        <v>7783.0132126095323</v>
      </c>
      <c r="AR88" s="100">
        <f>AR48+$M$67/4</f>
        <v>7783.0132126095323</v>
      </c>
      <c r="AS88" s="100">
        <f>AS48+$M$67/4</f>
        <v>7783.0132126095323</v>
      </c>
      <c r="AT88" s="100">
        <f>AT48+$M$67/4</f>
        <v>7783.0132126095323</v>
      </c>
      <c r="AU88" s="100">
        <f>AU48+$N$67/4</f>
        <v>7783.0132126095323</v>
      </c>
      <c r="AV88" s="100">
        <f>AV48+$N$67/4</f>
        <v>7783.0132126095323</v>
      </c>
      <c r="AW88" s="100">
        <f>AW48+$N$67/4</f>
        <v>7783.0132126095323</v>
      </c>
      <c r="AX88" s="100">
        <f>AX48+$N$67/4</f>
        <v>7783.0132126095323</v>
      </c>
    </row>
    <row r="89" spans="2:50">
      <c r="B89" s="99" t="s">
        <v>105</v>
      </c>
      <c r="C89" s="100">
        <f>C49</f>
        <v>1773.4978209017493</v>
      </c>
      <c r="D89" s="100">
        <f t="shared" ref="D89:AX93" si="3">D49</f>
        <v>1773.4978209017493</v>
      </c>
      <c r="E89" s="100">
        <f t="shared" si="3"/>
        <v>1773.4978209017493</v>
      </c>
      <c r="F89" s="100">
        <f t="shared" si="3"/>
        <v>1773.4978209017493</v>
      </c>
      <c r="G89" s="100">
        <f t="shared" si="3"/>
        <v>1516.4725058910378</v>
      </c>
      <c r="H89" s="100">
        <f t="shared" si="3"/>
        <v>1773.4978209017493</v>
      </c>
      <c r="I89" s="100">
        <f t="shared" si="3"/>
        <v>1773.4978209017493</v>
      </c>
      <c r="J89" s="100">
        <f t="shared" si="3"/>
        <v>1773.4978209017493</v>
      </c>
      <c r="K89" s="100">
        <f t="shared" si="3"/>
        <v>1773.4978209017493</v>
      </c>
      <c r="L89" s="100">
        <f t="shared" si="3"/>
        <v>1773.4978209017493</v>
      </c>
      <c r="M89" s="100">
        <f t="shared" si="3"/>
        <v>1773.4978209017493</v>
      </c>
      <c r="N89" s="100">
        <f t="shared" si="3"/>
        <v>1773.4978209017493</v>
      </c>
      <c r="O89" s="100">
        <f t="shared" si="3"/>
        <v>1773.4978209017493</v>
      </c>
      <c r="P89" s="100">
        <f t="shared" si="3"/>
        <v>1773.4978209017493</v>
      </c>
      <c r="Q89" s="100">
        <f t="shared" si="3"/>
        <v>1773.4978209017493</v>
      </c>
      <c r="R89" s="100">
        <f t="shared" si="3"/>
        <v>1773.4978209017493</v>
      </c>
      <c r="S89" s="100">
        <f t="shared" si="3"/>
        <v>1773.4978209017493</v>
      </c>
      <c r="T89" s="100">
        <f t="shared" si="3"/>
        <v>1773.4978209017493</v>
      </c>
      <c r="U89" s="100">
        <f t="shared" si="3"/>
        <v>1773.4978209017493</v>
      </c>
      <c r="V89" s="100">
        <f t="shared" si="3"/>
        <v>1773.4978209017493</v>
      </c>
      <c r="W89" s="100">
        <f t="shared" si="3"/>
        <v>1773.4978209017493</v>
      </c>
      <c r="X89" s="100">
        <f t="shared" si="3"/>
        <v>1773.4978209017493</v>
      </c>
      <c r="Y89" s="100">
        <f t="shared" si="3"/>
        <v>1773.4978209017493</v>
      </c>
      <c r="Z89" s="100">
        <f t="shared" si="3"/>
        <v>1773.4978209017493</v>
      </c>
      <c r="AA89" s="100">
        <f t="shared" si="3"/>
        <v>1773.4978209017493</v>
      </c>
      <c r="AB89" s="100">
        <f t="shared" si="3"/>
        <v>1773.4978209017493</v>
      </c>
      <c r="AC89" s="100">
        <f t="shared" si="3"/>
        <v>1773.4978209017493</v>
      </c>
      <c r="AD89" s="100">
        <f t="shared" si="3"/>
        <v>1773.4978209017493</v>
      </c>
      <c r="AE89" s="100">
        <f t="shared" si="3"/>
        <v>1773.4978209017493</v>
      </c>
      <c r="AF89" s="100">
        <f t="shared" si="3"/>
        <v>1773.4978209017493</v>
      </c>
      <c r="AG89" s="100">
        <f t="shared" si="3"/>
        <v>1773.4978209017493</v>
      </c>
      <c r="AH89" s="100">
        <f t="shared" si="3"/>
        <v>1773.4978209017493</v>
      </c>
      <c r="AI89" s="100">
        <f t="shared" si="3"/>
        <v>1773.4978209017493</v>
      </c>
      <c r="AJ89" s="100">
        <f t="shared" si="3"/>
        <v>1773.4978209017493</v>
      </c>
      <c r="AK89" s="100">
        <f t="shared" si="3"/>
        <v>1773.4978209017493</v>
      </c>
      <c r="AL89" s="100">
        <f t="shared" si="3"/>
        <v>1773.4978209017493</v>
      </c>
      <c r="AM89" s="100">
        <f t="shared" si="3"/>
        <v>1773.4978209017493</v>
      </c>
      <c r="AN89" s="100">
        <f t="shared" si="3"/>
        <v>1773.4978209017493</v>
      </c>
      <c r="AO89" s="100">
        <f t="shared" si="3"/>
        <v>1773.4978209017493</v>
      </c>
      <c r="AP89" s="100">
        <f t="shared" si="3"/>
        <v>1773.4978209017493</v>
      </c>
      <c r="AQ89" s="100">
        <f t="shared" si="3"/>
        <v>1773.4978209017493</v>
      </c>
      <c r="AR89" s="100">
        <f t="shared" si="3"/>
        <v>1773.4978209017493</v>
      </c>
      <c r="AS89" s="100">
        <f t="shared" si="3"/>
        <v>1635.821321696254</v>
      </c>
      <c r="AT89" s="100">
        <f t="shared" si="3"/>
        <v>1773.4978209017493</v>
      </c>
      <c r="AU89" s="100">
        <f t="shared" si="3"/>
        <v>1773.4978209017493</v>
      </c>
      <c r="AV89" s="100">
        <f t="shared" si="3"/>
        <v>1773.4978209017493</v>
      </c>
      <c r="AW89" s="100">
        <f t="shared" si="3"/>
        <v>1773.4978209017493</v>
      </c>
      <c r="AX89" s="100">
        <f t="shared" si="3"/>
        <v>1773.4978209017493</v>
      </c>
    </row>
    <row r="90" spans="2:50">
      <c r="B90" s="99" t="s">
        <v>106</v>
      </c>
      <c r="C90" s="100">
        <f t="shared" ref="C90:R93" si="4">C50</f>
        <v>1492.7924366725895</v>
      </c>
      <c r="D90" s="100">
        <f t="shared" si="4"/>
        <v>1492.7924366725895</v>
      </c>
      <c r="E90" s="100">
        <f t="shared" si="4"/>
        <v>1492.7924366725895</v>
      </c>
      <c r="F90" s="100">
        <f t="shared" si="4"/>
        <v>1492.7924366725895</v>
      </c>
      <c r="G90" s="100">
        <f t="shared" si="4"/>
        <v>1492.7924366725895</v>
      </c>
      <c r="H90" s="100">
        <f t="shared" si="4"/>
        <v>1492.7924366725895</v>
      </c>
      <c r="I90" s="100">
        <f t="shared" si="4"/>
        <v>1492.7924366725895</v>
      </c>
      <c r="J90" s="100">
        <f t="shared" si="4"/>
        <v>1492.7924366725895</v>
      </c>
      <c r="K90" s="100">
        <f t="shared" si="4"/>
        <v>1492.7924366725895</v>
      </c>
      <c r="L90" s="100">
        <f t="shared" si="4"/>
        <v>510.9699165840338</v>
      </c>
      <c r="M90" s="100">
        <f t="shared" si="4"/>
        <v>1492.7924366725895</v>
      </c>
      <c r="N90" s="100">
        <f t="shared" si="4"/>
        <v>1492.7924366725895</v>
      </c>
      <c r="O90" s="100">
        <f t="shared" si="4"/>
        <v>1492.7924366725895</v>
      </c>
      <c r="P90" s="100">
        <f t="shared" si="4"/>
        <v>1492.7924366725895</v>
      </c>
      <c r="Q90" s="100">
        <f t="shared" si="4"/>
        <v>1492.7924366725895</v>
      </c>
      <c r="R90" s="100">
        <f t="shared" si="4"/>
        <v>1492.7924366725895</v>
      </c>
      <c r="S90" s="100">
        <f t="shared" si="3"/>
        <v>1492.7924366725895</v>
      </c>
      <c r="T90" s="100">
        <f t="shared" si="3"/>
        <v>1492.7924366725895</v>
      </c>
      <c r="U90" s="100">
        <f t="shared" si="3"/>
        <v>1492.7924366725895</v>
      </c>
      <c r="V90" s="100">
        <f t="shared" si="3"/>
        <v>1492.7924366725895</v>
      </c>
      <c r="W90" s="100">
        <f t="shared" si="3"/>
        <v>1492.7924366725895</v>
      </c>
      <c r="X90" s="100">
        <f t="shared" si="3"/>
        <v>1492.7924366725895</v>
      </c>
      <c r="Y90" s="100">
        <f t="shared" si="3"/>
        <v>1492.7924366725895</v>
      </c>
      <c r="Z90" s="100">
        <f t="shared" si="3"/>
        <v>1492.7924366725895</v>
      </c>
      <c r="AA90" s="100">
        <f t="shared" si="3"/>
        <v>1492.7924366725895</v>
      </c>
      <c r="AB90" s="100">
        <f t="shared" si="3"/>
        <v>1492.7924366725895</v>
      </c>
      <c r="AC90" s="100">
        <f t="shared" si="3"/>
        <v>1492.7924366725895</v>
      </c>
      <c r="AD90" s="100">
        <f t="shared" si="3"/>
        <v>1492.7924366725895</v>
      </c>
      <c r="AE90" s="100">
        <f t="shared" si="3"/>
        <v>1492.7924366725895</v>
      </c>
      <c r="AF90" s="100">
        <f t="shared" si="3"/>
        <v>1492.7924366725895</v>
      </c>
      <c r="AG90" s="100">
        <f t="shared" si="3"/>
        <v>1492.7924366725895</v>
      </c>
      <c r="AH90" s="100">
        <f t="shared" si="3"/>
        <v>1492.7924366725895</v>
      </c>
      <c r="AI90" s="100">
        <f t="shared" si="3"/>
        <v>1492.7924366725895</v>
      </c>
      <c r="AJ90" s="100">
        <f t="shared" si="3"/>
        <v>1492.7924366725895</v>
      </c>
      <c r="AK90" s="100">
        <f t="shared" si="3"/>
        <v>1492.7924366725895</v>
      </c>
      <c r="AL90" s="100">
        <f t="shared" si="3"/>
        <v>1492.7924366725895</v>
      </c>
      <c r="AM90" s="100">
        <f t="shared" si="3"/>
        <v>1492.7924366725895</v>
      </c>
      <c r="AN90" s="100">
        <f t="shared" si="3"/>
        <v>1492.7924366725895</v>
      </c>
      <c r="AO90" s="100">
        <f t="shared" si="3"/>
        <v>1492.7924366725895</v>
      </c>
      <c r="AP90" s="100">
        <f t="shared" si="3"/>
        <v>1492.7924366725895</v>
      </c>
      <c r="AQ90" s="100">
        <f t="shared" si="3"/>
        <v>1492.7924366725895</v>
      </c>
      <c r="AR90" s="100">
        <f t="shared" si="3"/>
        <v>1492.7924366725895</v>
      </c>
      <c r="AS90" s="100">
        <f t="shared" si="3"/>
        <v>1492.7924366725895</v>
      </c>
      <c r="AT90" s="100">
        <f t="shared" si="3"/>
        <v>1492.7924366725895</v>
      </c>
      <c r="AU90" s="100">
        <f t="shared" si="3"/>
        <v>1492.7924366725895</v>
      </c>
      <c r="AV90" s="100">
        <f t="shared" si="3"/>
        <v>1492.7924366725895</v>
      </c>
      <c r="AW90" s="100">
        <f t="shared" si="3"/>
        <v>1492.7924366725895</v>
      </c>
      <c r="AX90" s="100">
        <f t="shared" si="3"/>
        <v>1492.7924366725895</v>
      </c>
    </row>
    <row r="91" spans="2:50">
      <c r="B91" s="99" t="s">
        <v>107</v>
      </c>
      <c r="C91" s="100">
        <f t="shared" si="4"/>
        <v>1533.0132126095332</v>
      </c>
      <c r="D91" s="100">
        <f t="shared" si="3"/>
        <v>1533.0132126095332</v>
      </c>
      <c r="E91" s="100">
        <f t="shared" si="3"/>
        <v>1533.0132126095332</v>
      </c>
      <c r="F91" s="100">
        <f t="shared" si="3"/>
        <v>1533.0132126095332</v>
      </c>
      <c r="G91" s="100">
        <f t="shared" si="3"/>
        <v>1533.0132126095332</v>
      </c>
      <c r="H91" s="100">
        <f t="shared" si="3"/>
        <v>1533.0132126095332</v>
      </c>
      <c r="I91" s="100">
        <f t="shared" si="3"/>
        <v>1533.0132126095332</v>
      </c>
      <c r="J91" s="100">
        <f t="shared" si="3"/>
        <v>1533.0132126095332</v>
      </c>
      <c r="K91" s="100">
        <f t="shared" si="3"/>
        <v>1223.7026345110626</v>
      </c>
      <c r="L91" s="100">
        <f t="shared" si="3"/>
        <v>1533.0132126095332</v>
      </c>
      <c r="M91" s="100">
        <f t="shared" si="3"/>
        <v>1533.0132126095332</v>
      </c>
      <c r="N91" s="100">
        <f t="shared" si="3"/>
        <v>1533.0132126095332</v>
      </c>
      <c r="O91" s="100">
        <f t="shared" si="3"/>
        <v>1533.0132126095332</v>
      </c>
      <c r="P91" s="100">
        <f t="shared" si="3"/>
        <v>1533.0132126095332</v>
      </c>
      <c r="Q91" s="100">
        <f t="shared" si="3"/>
        <v>1533.0132126095332</v>
      </c>
      <c r="R91" s="100">
        <f t="shared" si="3"/>
        <v>1533.0132126095332</v>
      </c>
      <c r="S91" s="100">
        <f t="shared" si="3"/>
        <v>1533.0132126095332</v>
      </c>
      <c r="T91" s="100">
        <f t="shared" si="3"/>
        <v>1533.0132126095332</v>
      </c>
      <c r="U91" s="100">
        <f t="shared" si="3"/>
        <v>1533.0132126095332</v>
      </c>
      <c r="V91" s="100">
        <f t="shared" si="3"/>
        <v>1533.0132126095332</v>
      </c>
      <c r="W91" s="100">
        <f t="shared" si="3"/>
        <v>1533.0132126095332</v>
      </c>
      <c r="X91" s="100">
        <f t="shared" si="3"/>
        <v>1533.0132126095332</v>
      </c>
      <c r="Y91" s="100">
        <f t="shared" si="3"/>
        <v>1533.0132126095332</v>
      </c>
      <c r="Z91" s="100">
        <f t="shared" si="3"/>
        <v>1533.0132126095332</v>
      </c>
      <c r="AA91" s="100">
        <f t="shared" si="3"/>
        <v>1533.0132126095332</v>
      </c>
      <c r="AB91" s="100">
        <f t="shared" si="3"/>
        <v>1533.0132126095332</v>
      </c>
      <c r="AC91" s="100">
        <f t="shared" si="3"/>
        <v>1533.0132126095332</v>
      </c>
      <c r="AD91" s="100">
        <f t="shared" si="3"/>
        <v>1533.0132126095332</v>
      </c>
      <c r="AE91" s="100">
        <f t="shared" si="3"/>
        <v>1533.0132126095332</v>
      </c>
      <c r="AF91" s="100">
        <f t="shared" si="3"/>
        <v>1533.0132126095332</v>
      </c>
      <c r="AG91" s="100">
        <f t="shared" si="3"/>
        <v>1533.0132126095332</v>
      </c>
      <c r="AH91" s="100">
        <f t="shared" si="3"/>
        <v>1533.0132126095332</v>
      </c>
      <c r="AI91" s="100">
        <f t="shared" si="3"/>
        <v>1533.0132126095332</v>
      </c>
      <c r="AJ91" s="100">
        <f t="shared" si="3"/>
        <v>321.84968761252844</v>
      </c>
      <c r="AK91" s="100">
        <f t="shared" si="3"/>
        <v>1533.0132126095332</v>
      </c>
      <c r="AL91" s="100">
        <f t="shared" si="3"/>
        <v>1533.0132126095332</v>
      </c>
      <c r="AM91" s="100">
        <f t="shared" si="3"/>
        <v>1533.0132126095332</v>
      </c>
      <c r="AN91" s="100">
        <f t="shared" si="3"/>
        <v>1533.0132126095332</v>
      </c>
      <c r="AO91" s="100">
        <f t="shared" si="3"/>
        <v>1533.0132126095332</v>
      </c>
      <c r="AP91" s="100">
        <f t="shared" si="3"/>
        <v>1533.0132126095332</v>
      </c>
      <c r="AQ91" s="100">
        <f t="shared" si="3"/>
        <v>1533.0132126095332</v>
      </c>
      <c r="AR91" s="100">
        <f t="shared" si="3"/>
        <v>1533.0132126095332</v>
      </c>
      <c r="AS91" s="100">
        <f t="shared" si="3"/>
        <v>1533.0132126095332</v>
      </c>
      <c r="AT91" s="100">
        <f t="shared" si="3"/>
        <v>1533.0132126095332</v>
      </c>
      <c r="AU91" s="100">
        <f t="shared" si="3"/>
        <v>1313.2090283702314</v>
      </c>
      <c r="AV91" s="100">
        <f t="shared" si="3"/>
        <v>1533.0132126095332</v>
      </c>
      <c r="AW91" s="100">
        <f t="shared" si="3"/>
        <v>1533.0132126095332</v>
      </c>
      <c r="AX91" s="100">
        <f t="shared" si="3"/>
        <v>1533.0132126095332</v>
      </c>
    </row>
    <row r="92" spans="2:50">
      <c r="B92" s="99" t="s">
        <v>108</v>
      </c>
      <c r="C92" s="100">
        <f t="shared" si="4"/>
        <v>1773.4978209017493</v>
      </c>
      <c r="D92" s="100">
        <f t="shared" si="4"/>
        <v>1773.4978209017493</v>
      </c>
      <c r="E92" s="100">
        <f t="shared" si="4"/>
        <v>1773.4978209017493</v>
      </c>
      <c r="F92" s="100">
        <f t="shared" si="4"/>
        <v>1773.4978209017493</v>
      </c>
      <c r="G92" s="100">
        <f t="shared" si="4"/>
        <v>1773.4978209017493</v>
      </c>
      <c r="H92" s="100">
        <f t="shared" si="4"/>
        <v>1773.4978209017493</v>
      </c>
      <c r="I92" s="100">
        <f t="shared" si="4"/>
        <v>1773.4978209017493</v>
      </c>
      <c r="J92" s="100">
        <f t="shared" si="4"/>
        <v>1773.4978209017493</v>
      </c>
      <c r="K92" s="100">
        <f t="shared" si="4"/>
        <v>1773.4978209017493</v>
      </c>
      <c r="L92" s="100">
        <f t="shared" si="4"/>
        <v>1773.4978209017493</v>
      </c>
      <c r="M92" s="100">
        <f t="shared" si="4"/>
        <v>1773.4978209017493</v>
      </c>
      <c r="N92" s="100">
        <f t="shared" si="4"/>
        <v>1773.4978209017493</v>
      </c>
      <c r="O92" s="100">
        <f t="shared" si="4"/>
        <v>1773.4978209017493</v>
      </c>
      <c r="P92" s="100">
        <f t="shared" si="4"/>
        <v>1773.4978209017493</v>
      </c>
      <c r="Q92" s="100">
        <f t="shared" si="4"/>
        <v>1773.4978209017493</v>
      </c>
      <c r="R92" s="100">
        <f t="shared" si="4"/>
        <v>1773.4978209017493</v>
      </c>
      <c r="S92" s="100">
        <f t="shared" si="3"/>
        <v>1773.4978209017493</v>
      </c>
      <c r="T92" s="100">
        <f t="shared" si="3"/>
        <v>1773.4978209017493</v>
      </c>
      <c r="U92" s="100">
        <f t="shared" si="3"/>
        <v>1773.4978209017493</v>
      </c>
      <c r="V92" s="100">
        <f t="shared" si="3"/>
        <v>1773.4978209017493</v>
      </c>
      <c r="W92" s="100">
        <f t="shared" si="3"/>
        <v>1773.4978209017493</v>
      </c>
      <c r="X92" s="100">
        <f t="shared" si="3"/>
        <v>1773.4978209017493</v>
      </c>
      <c r="Y92" s="100">
        <f t="shared" si="3"/>
        <v>1773.4978209017493</v>
      </c>
      <c r="Z92" s="100">
        <f t="shared" si="3"/>
        <v>1773.4978209017493</v>
      </c>
      <c r="AA92" s="100">
        <f t="shared" si="3"/>
        <v>1773.4978209017493</v>
      </c>
      <c r="AB92" s="100">
        <f t="shared" si="3"/>
        <v>1773.4978209017493</v>
      </c>
      <c r="AC92" s="100">
        <f t="shared" si="3"/>
        <v>1773.4978209017493</v>
      </c>
      <c r="AD92" s="100">
        <f t="shared" si="3"/>
        <v>1773.4978209017493</v>
      </c>
      <c r="AE92" s="100">
        <f t="shared" si="3"/>
        <v>1773.4978209017493</v>
      </c>
      <c r="AF92" s="100">
        <f t="shared" si="3"/>
        <v>1773.4978209017493</v>
      </c>
      <c r="AG92" s="100">
        <f t="shared" si="3"/>
        <v>1773.4978209017493</v>
      </c>
      <c r="AH92" s="100">
        <f t="shared" si="3"/>
        <v>1773.4978209017493</v>
      </c>
      <c r="AI92" s="100">
        <f t="shared" si="3"/>
        <v>1773.4978209017493</v>
      </c>
      <c r="AJ92" s="100">
        <f t="shared" si="3"/>
        <v>1773.4978209017493</v>
      </c>
      <c r="AK92" s="100">
        <f t="shared" si="3"/>
        <v>1773.4978209017493</v>
      </c>
      <c r="AL92" s="100">
        <f t="shared" si="3"/>
        <v>1773.4978209017493</v>
      </c>
      <c r="AM92" s="100">
        <f t="shared" si="3"/>
        <v>1773.4978209017493</v>
      </c>
      <c r="AN92" s="100">
        <f t="shared" si="3"/>
        <v>1773.4978209017493</v>
      </c>
      <c r="AO92" s="100">
        <f t="shared" si="3"/>
        <v>1773.4978209017493</v>
      </c>
      <c r="AP92" s="100">
        <f t="shared" si="3"/>
        <v>1773.4978209017493</v>
      </c>
      <c r="AQ92" s="100">
        <f t="shared" si="3"/>
        <v>1773.4978209017493</v>
      </c>
      <c r="AR92" s="100">
        <f t="shared" si="3"/>
        <v>1773.4978209017493</v>
      </c>
      <c r="AS92" s="100">
        <f t="shared" si="3"/>
        <v>1773.4978209017493</v>
      </c>
      <c r="AT92" s="100">
        <f t="shared" si="3"/>
        <v>1773.4978209017493</v>
      </c>
      <c r="AU92" s="100">
        <f t="shared" si="3"/>
        <v>1773.4978209017493</v>
      </c>
      <c r="AV92" s="100">
        <f t="shared" si="3"/>
        <v>1773.4978209017493</v>
      </c>
      <c r="AW92" s="100">
        <f t="shared" si="3"/>
        <v>1773.4978209017493</v>
      </c>
      <c r="AX92" s="100">
        <f t="shared" si="3"/>
        <v>1773.4978209017493</v>
      </c>
    </row>
    <row r="93" spans="2:50">
      <c r="B93" s="99" t="s">
        <v>109</v>
      </c>
      <c r="C93" s="100">
        <f t="shared" si="4"/>
        <v>1492.7924366725895</v>
      </c>
      <c r="D93" s="100">
        <f t="shared" si="4"/>
        <v>1492.7924366725895</v>
      </c>
      <c r="E93" s="100">
        <f t="shared" si="4"/>
        <v>1492.7924366725895</v>
      </c>
      <c r="F93" s="100">
        <f t="shared" si="4"/>
        <v>1492.7924366725895</v>
      </c>
      <c r="G93" s="100">
        <f t="shared" si="4"/>
        <v>1492.7924366725895</v>
      </c>
      <c r="H93" s="100">
        <f t="shared" si="4"/>
        <v>1492.7924366725895</v>
      </c>
      <c r="I93" s="100">
        <f t="shared" si="4"/>
        <v>1492.7924366725895</v>
      </c>
      <c r="J93" s="100">
        <f t="shared" si="4"/>
        <v>1492.7924366725895</v>
      </c>
      <c r="K93" s="100">
        <f t="shared" si="4"/>
        <v>1492.7924366725895</v>
      </c>
      <c r="L93" s="100">
        <f t="shared" si="4"/>
        <v>1492.7924366725895</v>
      </c>
      <c r="M93" s="100">
        <f t="shared" si="4"/>
        <v>1492.7924366725895</v>
      </c>
      <c r="N93" s="100">
        <f t="shared" si="4"/>
        <v>1492.7924366725895</v>
      </c>
      <c r="O93" s="100">
        <f t="shared" si="4"/>
        <v>1492.7924366725895</v>
      </c>
      <c r="P93" s="100">
        <f t="shared" si="4"/>
        <v>1492.7924366725895</v>
      </c>
      <c r="Q93" s="100">
        <f t="shared" si="4"/>
        <v>1492.7924366725895</v>
      </c>
      <c r="R93" s="100">
        <f t="shared" si="4"/>
        <v>1492.7924366725895</v>
      </c>
      <c r="S93" s="100">
        <f t="shared" si="3"/>
        <v>1492.7924366725895</v>
      </c>
      <c r="T93" s="100">
        <f t="shared" si="3"/>
        <v>1492.7924366725895</v>
      </c>
      <c r="U93" s="100">
        <f t="shared" si="3"/>
        <v>1492.7924366725895</v>
      </c>
      <c r="V93" s="100">
        <f t="shared" si="3"/>
        <v>1492.7924366725895</v>
      </c>
      <c r="W93" s="100">
        <f t="shared" si="3"/>
        <v>1492.7924366725895</v>
      </c>
      <c r="X93" s="100">
        <f t="shared" si="3"/>
        <v>1492.7924366725895</v>
      </c>
      <c r="Y93" s="100">
        <f t="shared" si="3"/>
        <v>1492.7924366725895</v>
      </c>
      <c r="Z93" s="100">
        <f t="shared" si="3"/>
        <v>1492.7924366725895</v>
      </c>
      <c r="AA93" s="100">
        <f t="shared" si="3"/>
        <v>1492.7924366725895</v>
      </c>
      <c r="AB93" s="100">
        <f t="shared" si="3"/>
        <v>1492.7924366725895</v>
      </c>
      <c r="AC93" s="100">
        <f t="shared" si="3"/>
        <v>1492.7924366725895</v>
      </c>
      <c r="AD93" s="100">
        <f t="shared" si="3"/>
        <v>1492.7924366725895</v>
      </c>
      <c r="AE93" s="100">
        <f t="shared" si="3"/>
        <v>1492.7924366725895</v>
      </c>
      <c r="AF93" s="100">
        <f t="shared" si="3"/>
        <v>1492.7924366725895</v>
      </c>
      <c r="AG93" s="100">
        <f t="shared" si="3"/>
        <v>1492.7924366725895</v>
      </c>
      <c r="AH93" s="100">
        <f t="shared" si="3"/>
        <v>1492.7924366725895</v>
      </c>
      <c r="AI93" s="100">
        <f t="shared" si="3"/>
        <v>1492.7924366725895</v>
      </c>
      <c r="AJ93" s="100">
        <f t="shared" si="3"/>
        <v>1492.7924366725895</v>
      </c>
      <c r="AK93" s="100">
        <f t="shared" si="3"/>
        <v>1492.7924366725895</v>
      </c>
      <c r="AL93" s="100">
        <f t="shared" si="3"/>
        <v>1492.7924366725895</v>
      </c>
      <c r="AM93" s="100">
        <f t="shared" si="3"/>
        <v>1492.7924366725895</v>
      </c>
      <c r="AN93" s="100">
        <f t="shared" si="3"/>
        <v>1492.7924366725895</v>
      </c>
      <c r="AO93" s="100">
        <f t="shared" si="3"/>
        <v>1492.7924366725895</v>
      </c>
      <c r="AP93" s="100">
        <f t="shared" si="3"/>
        <v>1492.7924366725895</v>
      </c>
      <c r="AQ93" s="100">
        <f t="shared" si="3"/>
        <v>1492.7924366725895</v>
      </c>
      <c r="AR93" s="100">
        <f t="shared" si="3"/>
        <v>1492.7924366725895</v>
      </c>
      <c r="AS93" s="100">
        <f t="shared" si="3"/>
        <v>1492.7924366725895</v>
      </c>
      <c r="AT93" s="100">
        <f t="shared" si="3"/>
        <v>1492.7924366725895</v>
      </c>
      <c r="AU93" s="100">
        <f t="shared" si="3"/>
        <v>1492.7924366725895</v>
      </c>
      <c r="AV93" s="100">
        <f t="shared" si="3"/>
        <v>1492.7924366725895</v>
      </c>
      <c r="AW93" s="100">
        <f t="shared" si="3"/>
        <v>1492.7924366725895</v>
      </c>
      <c r="AX93" s="100">
        <f t="shared" si="3"/>
        <v>1492.7924366725895</v>
      </c>
    </row>
    <row r="94" spans="2:50">
      <c r="B94" s="101"/>
    </row>
    <row r="95" spans="2:50">
      <c r="B95" s="174" t="s">
        <v>335</v>
      </c>
    </row>
    <row r="96" spans="2:50">
      <c r="B96" s="175"/>
      <c r="C96" s="105" t="s">
        <v>92</v>
      </c>
      <c r="D96" s="101"/>
      <c r="E96" s="101"/>
      <c r="F96" s="101"/>
      <c r="G96" s="105" t="s">
        <v>93</v>
      </c>
      <c r="H96" s="101"/>
      <c r="I96" s="101"/>
      <c r="J96" s="101"/>
      <c r="K96" s="105" t="s">
        <v>94</v>
      </c>
      <c r="L96" s="101"/>
      <c r="M96" s="101"/>
      <c r="N96" s="101"/>
      <c r="O96" s="105" t="s">
        <v>95</v>
      </c>
      <c r="P96" s="101"/>
      <c r="Q96" s="101"/>
      <c r="R96" s="101"/>
      <c r="S96" s="105" t="s">
        <v>96</v>
      </c>
      <c r="T96" s="101"/>
      <c r="U96" s="101"/>
      <c r="V96" s="101"/>
      <c r="W96" s="105" t="s">
        <v>97</v>
      </c>
      <c r="X96" s="101"/>
      <c r="Y96" s="101"/>
      <c r="Z96" s="101"/>
      <c r="AA96" s="105" t="s">
        <v>98</v>
      </c>
      <c r="AB96" s="101"/>
      <c r="AC96" s="101"/>
      <c r="AD96" s="101"/>
      <c r="AE96" s="105" t="s">
        <v>99</v>
      </c>
      <c r="AF96" s="101"/>
      <c r="AG96" s="101"/>
      <c r="AH96" s="101"/>
      <c r="AI96" s="105" t="s">
        <v>100</v>
      </c>
      <c r="AJ96" s="101"/>
      <c r="AK96" s="101"/>
      <c r="AL96" s="101"/>
      <c r="AM96" s="105" t="s">
        <v>101</v>
      </c>
      <c r="AN96" s="101"/>
      <c r="AO96" s="101"/>
      <c r="AP96" s="101"/>
      <c r="AQ96" s="105" t="s">
        <v>102</v>
      </c>
      <c r="AR96" s="101"/>
      <c r="AS96" s="101"/>
      <c r="AT96" s="101"/>
      <c r="AU96" s="105" t="s">
        <v>103</v>
      </c>
      <c r="AV96" s="101"/>
      <c r="AW96" s="101"/>
    </row>
    <row r="97" spans="1:50">
      <c r="A97" s="176" t="s">
        <v>121</v>
      </c>
      <c r="B97" s="176" t="s">
        <v>336</v>
      </c>
      <c r="C97" s="105">
        <v>1</v>
      </c>
      <c r="D97" s="105">
        <v>2</v>
      </c>
      <c r="E97" s="105">
        <v>3</v>
      </c>
      <c r="F97" s="105">
        <v>4</v>
      </c>
      <c r="G97" s="105">
        <v>1</v>
      </c>
      <c r="H97" s="105">
        <v>2</v>
      </c>
      <c r="I97" s="105">
        <v>3</v>
      </c>
      <c r="J97" s="105">
        <v>4</v>
      </c>
      <c r="K97" s="105">
        <v>1</v>
      </c>
      <c r="L97" s="105">
        <v>2</v>
      </c>
      <c r="M97" s="105">
        <v>3</v>
      </c>
      <c r="N97" s="105">
        <v>4</v>
      </c>
      <c r="O97" s="105">
        <v>1</v>
      </c>
      <c r="P97" s="105">
        <v>2</v>
      </c>
      <c r="Q97" s="105">
        <v>3</v>
      </c>
      <c r="R97" s="105">
        <v>4</v>
      </c>
      <c r="S97" s="105">
        <v>1</v>
      </c>
      <c r="T97" s="105">
        <v>2</v>
      </c>
      <c r="U97" s="105">
        <v>3</v>
      </c>
      <c r="V97" s="105">
        <v>4</v>
      </c>
      <c r="W97" s="105">
        <v>1</v>
      </c>
      <c r="X97" s="105">
        <v>2</v>
      </c>
      <c r="Y97" s="105">
        <v>3</v>
      </c>
      <c r="Z97" s="105">
        <v>4</v>
      </c>
      <c r="AA97" s="105">
        <v>1</v>
      </c>
      <c r="AB97" s="105">
        <v>2</v>
      </c>
      <c r="AC97" s="105">
        <v>3</v>
      </c>
      <c r="AD97" s="105">
        <v>4</v>
      </c>
      <c r="AE97" s="105">
        <v>1</v>
      </c>
      <c r="AF97" s="105">
        <v>2</v>
      </c>
      <c r="AG97" s="105">
        <v>3</v>
      </c>
      <c r="AH97" s="105">
        <v>4</v>
      </c>
      <c r="AI97" s="105">
        <v>1</v>
      </c>
      <c r="AJ97" s="105">
        <v>2</v>
      </c>
      <c r="AK97" s="105">
        <v>3</v>
      </c>
      <c r="AL97" s="105">
        <v>4</v>
      </c>
      <c r="AM97" s="105">
        <v>1</v>
      </c>
      <c r="AN97" s="105">
        <v>2</v>
      </c>
      <c r="AO97" s="105">
        <v>3</v>
      </c>
      <c r="AP97" s="105">
        <v>4</v>
      </c>
      <c r="AQ97" s="105">
        <v>1</v>
      </c>
      <c r="AR97" s="105">
        <v>2</v>
      </c>
      <c r="AS97" s="105">
        <v>3</v>
      </c>
      <c r="AT97" s="105">
        <v>4</v>
      </c>
      <c r="AU97" s="105">
        <v>1</v>
      </c>
      <c r="AV97" s="105">
        <v>2</v>
      </c>
      <c r="AW97" s="105">
        <v>3</v>
      </c>
      <c r="AX97" s="105">
        <v>4</v>
      </c>
    </row>
    <row r="98" spans="1:50">
      <c r="A98" s="105" t="s">
        <v>104</v>
      </c>
      <c r="B98" s="105" t="s">
        <v>5</v>
      </c>
      <c r="C98" s="100">
        <v>47819.034155369998</v>
      </c>
      <c r="D98" s="100">
        <v>47819.034155369998</v>
      </c>
      <c r="E98" s="100">
        <v>47819.034155369998</v>
      </c>
      <c r="F98" s="100">
        <v>47819.034155369998</v>
      </c>
      <c r="G98" s="100">
        <v>47819.034155369998</v>
      </c>
      <c r="H98" s="100">
        <v>47819.034155369998</v>
      </c>
      <c r="I98" s="100">
        <v>47819.034155369998</v>
      </c>
      <c r="J98" s="100">
        <v>47819.034155369998</v>
      </c>
      <c r="K98" s="100">
        <v>47819.034155369998</v>
      </c>
      <c r="L98" s="100">
        <v>47819.034155369998</v>
      </c>
      <c r="M98" s="100">
        <v>47819.034155369998</v>
      </c>
      <c r="N98" s="100">
        <v>47819.034155369998</v>
      </c>
      <c r="O98" s="100">
        <v>47819.034155369998</v>
      </c>
      <c r="P98" s="100">
        <v>47819.034155369998</v>
      </c>
      <c r="Q98" s="100">
        <v>47819.034155369998</v>
      </c>
      <c r="R98" s="100">
        <v>47819.034155369998</v>
      </c>
      <c r="S98" s="100">
        <v>47819.034155369998</v>
      </c>
      <c r="T98" s="100">
        <v>47819.034155369998</v>
      </c>
      <c r="U98" s="100">
        <v>47819.034155369998</v>
      </c>
      <c r="V98" s="100">
        <v>47819.034155369998</v>
      </c>
      <c r="W98" s="100">
        <v>47819.034155369998</v>
      </c>
      <c r="X98" s="100">
        <v>47819.034155369998</v>
      </c>
      <c r="Y98" s="100">
        <v>47819.034155369998</v>
      </c>
      <c r="Z98" s="100">
        <v>47819.034155369998</v>
      </c>
      <c r="AA98" s="100">
        <v>47819.034155369998</v>
      </c>
      <c r="AB98" s="100">
        <v>47819.034155369998</v>
      </c>
      <c r="AC98" s="100">
        <v>47819.034155369998</v>
      </c>
      <c r="AD98" s="100">
        <v>47819.034155369998</v>
      </c>
      <c r="AE98" s="100">
        <v>47819.034155369998</v>
      </c>
      <c r="AF98" s="100">
        <v>47819.034155369998</v>
      </c>
      <c r="AG98" s="100">
        <v>47819.034155369998</v>
      </c>
      <c r="AH98" s="100">
        <v>47819.034155369998</v>
      </c>
      <c r="AI98" s="100">
        <v>47819.034155369998</v>
      </c>
      <c r="AJ98" s="100">
        <v>47819.034155369998</v>
      </c>
      <c r="AK98" s="100">
        <v>47819.034155369998</v>
      </c>
      <c r="AL98" s="100">
        <v>47819.034155369998</v>
      </c>
      <c r="AM98" s="100">
        <v>47819.034155369998</v>
      </c>
      <c r="AN98" s="100">
        <v>47819.034155369998</v>
      </c>
      <c r="AO98" s="100">
        <v>47819.034155369998</v>
      </c>
      <c r="AP98" s="100">
        <v>47819.034155369998</v>
      </c>
      <c r="AQ98" s="100">
        <v>47819.034155369998</v>
      </c>
      <c r="AR98" s="100">
        <v>47819.034155369998</v>
      </c>
      <c r="AS98" s="100">
        <v>47819.034155369998</v>
      </c>
      <c r="AT98" s="100">
        <v>47819.034155369998</v>
      </c>
      <c r="AU98" s="100">
        <v>47819.034155369998</v>
      </c>
      <c r="AV98" s="100">
        <v>47819.034155369998</v>
      </c>
      <c r="AW98" s="100">
        <v>47819.034155369998</v>
      </c>
      <c r="AX98" s="100">
        <v>47819.034155369998</v>
      </c>
    </row>
    <row r="99" spans="1:50">
      <c r="B99" s="105" t="s">
        <v>10</v>
      </c>
      <c r="C99" s="100">
        <v>0</v>
      </c>
      <c r="D99" s="100">
        <v>0</v>
      </c>
      <c r="E99" s="100">
        <v>0</v>
      </c>
      <c r="F99" s="100">
        <v>0</v>
      </c>
      <c r="G99" s="100">
        <v>0</v>
      </c>
      <c r="H99" s="100">
        <v>0</v>
      </c>
      <c r="I99" s="100">
        <v>0</v>
      </c>
      <c r="J99" s="100">
        <v>0</v>
      </c>
      <c r="K99" s="100">
        <v>0</v>
      </c>
      <c r="L99" s="100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  <c r="W99" s="100">
        <v>0</v>
      </c>
      <c r="X99" s="100">
        <v>0</v>
      </c>
      <c r="Y99" s="100">
        <v>0</v>
      </c>
      <c r="Z99" s="100">
        <v>0</v>
      </c>
      <c r="AA99" s="100">
        <v>0</v>
      </c>
      <c r="AB99" s="100">
        <v>0</v>
      </c>
      <c r="AC99" s="100">
        <v>0</v>
      </c>
      <c r="AD99" s="100">
        <v>0</v>
      </c>
      <c r="AE99" s="100">
        <v>0</v>
      </c>
      <c r="AF99" s="100">
        <v>0</v>
      </c>
      <c r="AG99" s="100">
        <v>0</v>
      </c>
      <c r="AH99" s="100">
        <v>0</v>
      </c>
      <c r="AI99" s="100">
        <v>0</v>
      </c>
      <c r="AJ99" s="100">
        <v>0</v>
      </c>
      <c r="AK99" s="100">
        <v>0</v>
      </c>
      <c r="AL99" s="100">
        <v>0</v>
      </c>
      <c r="AM99" s="100">
        <v>0</v>
      </c>
      <c r="AN99" s="100">
        <v>0</v>
      </c>
      <c r="AO99" s="100">
        <v>0</v>
      </c>
      <c r="AP99" s="100">
        <v>0</v>
      </c>
      <c r="AQ99" s="100">
        <v>0</v>
      </c>
      <c r="AR99" s="100">
        <v>0</v>
      </c>
      <c r="AS99" s="100">
        <v>0</v>
      </c>
      <c r="AT99" s="100">
        <v>0</v>
      </c>
      <c r="AU99" s="100">
        <v>0</v>
      </c>
      <c r="AV99" s="100">
        <v>0</v>
      </c>
      <c r="AW99" s="100">
        <v>0</v>
      </c>
      <c r="AX99" s="100">
        <v>0</v>
      </c>
    </row>
    <row r="100" spans="1:50">
      <c r="B100" s="105" t="s">
        <v>12</v>
      </c>
      <c r="C100" s="100">
        <v>327383.90640329575</v>
      </c>
      <c r="D100" s="100">
        <v>327383.90640329575</v>
      </c>
      <c r="E100" s="100">
        <v>327383.90640329575</v>
      </c>
      <c r="F100" s="100">
        <v>327383.90640329575</v>
      </c>
      <c r="G100" s="100">
        <v>327383.90640329575</v>
      </c>
      <c r="H100" s="100">
        <v>327383.90640329575</v>
      </c>
      <c r="I100" s="100">
        <v>327383.90640329575</v>
      </c>
      <c r="J100" s="100">
        <v>327383.90640329575</v>
      </c>
      <c r="K100" s="100">
        <v>327383.90640329575</v>
      </c>
      <c r="L100" s="100">
        <v>327383.90640329575</v>
      </c>
      <c r="M100" s="100">
        <v>327383.90640329575</v>
      </c>
      <c r="N100" s="100">
        <v>327383.90640329575</v>
      </c>
      <c r="O100" s="100">
        <v>327383.90640329575</v>
      </c>
      <c r="P100" s="100">
        <v>327383.90640329575</v>
      </c>
      <c r="Q100" s="100">
        <v>327383.90640329575</v>
      </c>
      <c r="R100" s="100">
        <v>327383.90640329575</v>
      </c>
      <c r="S100" s="100">
        <v>327383.90640329575</v>
      </c>
      <c r="T100" s="100">
        <v>327383.90640329575</v>
      </c>
      <c r="U100" s="100">
        <v>327383.90640329575</v>
      </c>
      <c r="V100" s="100">
        <v>327383.90640329575</v>
      </c>
      <c r="W100" s="100">
        <v>327383.90640329575</v>
      </c>
      <c r="X100" s="100">
        <v>327383.90640329575</v>
      </c>
      <c r="Y100" s="100">
        <v>327383.90640329575</v>
      </c>
      <c r="Z100" s="100">
        <v>327383.90640329575</v>
      </c>
      <c r="AA100" s="100">
        <v>327383.90640329575</v>
      </c>
      <c r="AB100" s="100">
        <v>327383.90640329575</v>
      </c>
      <c r="AC100" s="100">
        <v>327383.90640329575</v>
      </c>
      <c r="AD100" s="100">
        <v>327383.90640329575</v>
      </c>
      <c r="AE100" s="100">
        <v>327383.90640329575</v>
      </c>
      <c r="AF100" s="100">
        <v>327383.90640329575</v>
      </c>
      <c r="AG100" s="100">
        <v>327383.90640329575</v>
      </c>
      <c r="AH100" s="100">
        <v>327383.90640329575</v>
      </c>
      <c r="AI100" s="100">
        <v>327383.90640329575</v>
      </c>
      <c r="AJ100" s="100">
        <v>327383.90640329575</v>
      </c>
      <c r="AK100" s="100">
        <v>327383.90640329575</v>
      </c>
      <c r="AL100" s="100">
        <v>327383.90640329575</v>
      </c>
      <c r="AM100" s="100">
        <v>327383.90640329575</v>
      </c>
      <c r="AN100" s="100">
        <v>327383.90640329575</v>
      </c>
      <c r="AO100" s="100">
        <v>327383.90640329575</v>
      </c>
      <c r="AP100" s="100">
        <v>327383.90640329575</v>
      </c>
      <c r="AQ100" s="100">
        <v>327383.90640329575</v>
      </c>
      <c r="AR100" s="100">
        <v>327383.90640329575</v>
      </c>
      <c r="AS100" s="100">
        <v>327383.90640329575</v>
      </c>
      <c r="AT100" s="100">
        <v>327383.90640329575</v>
      </c>
      <c r="AU100" s="100">
        <v>327383.90640329575</v>
      </c>
      <c r="AV100" s="100">
        <v>327383.90640329575</v>
      </c>
      <c r="AW100" s="100">
        <v>327383.90640329575</v>
      </c>
      <c r="AX100" s="100">
        <v>327383.90640329575</v>
      </c>
    </row>
    <row r="101" spans="1:50">
      <c r="B101" s="105" t="s">
        <v>22</v>
      </c>
      <c r="C101" s="100">
        <v>523120.65049325192</v>
      </c>
      <c r="D101" s="100">
        <v>523120.65049325192</v>
      </c>
      <c r="E101" s="100">
        <v>523120.65049325192</v>
      </c>
      <c r="F101" s="100">
        <v>523120.65049325192</v>
      </c>
      <c r="G101" s="100">
        <v>523120.65049325192</v>
      </c>
      <c r="H101" s="100">
        <v>523120.65049325192</v>
      </c>
      <c r="I101" s="100">
        <v>523120.65049325192</v>
      </c>
      <c r="J101" s="100">
        <v>523120.65049325192</v>
      </c>
      <c r="K101" s="100">
        <v>523120.65049325192</v>
      </c>
      <c r="L101" s="100">
        <v>523120.65049325192</v>
      </c>
      <c r="M101" s="100">
        <v>523120.65049325192</v>
      </c>
      <c r="N101" s="100">
        <v>523120.65049325192</v>
      </c>
      <c r="O101" s="100">
        <v>523120.65049325192</v>
      </c>
      <c r="P101" s="100">
        <v>523120.65049325192</v>
      </c>
      <c r="Q101" s="100">
        <v>523120.65049325192</v>
      </c>
      <c r="R101" s="100">
        <v>523120.65049325192</v>
      </c>
      <c r="S101" s="100">
        <v>523120.65049325192</v>
      </c>
      <c r="T101" s="100">
        <v>523120.65049325192</v>
      </c>
      <c r="U101" s="100">
        <v>523120.65049325192</v>
      </c>
      <c r="V101" s="100">
        <v>523120.65049325192</v>
      </c>
      <c r="W101" s="100">
        <v>523120.65049325192</v>
      </c>
      <c r="X101" s="100">
        <v>523120.65049325192</v>
      </c>
      <c r="Y101" s="100">
        <v>523120.65049325192</v>
      </c>
      <c r="Z101" s="100">
        <v>523120.65049325192</v>
      </c>
      <c r="AA101" s="100">
        <v>523120.65049325192</v>
      </c>
      <c r="AB101" s="100">
        <v>523120.65049325192</v>
      </c>
      <c r="AC101" s="100">
        <v>523120.65049325192</v>
      </c>
      <c r="AD101" s="100">
        <v>523120.65049325192</v>
      </c>
      <c r="AE101" s="100">
        <v>523120.65049325192</v>
      </c>
      <c r="AF101" s="100">
        <v>523120.65049325192</v>
      </c>
      <c r="AG101" s="100">
        <v>523120.65049325192</v>
      </c>
      <c r="AH101" s="100">
        <v>523120.65049325192</v>
      </c>
      <c r="AI101" s="100">
        <v>523120.65049325192</v>
      </c>
      <c r="AJ101" s="100">
        <v>523120.65049325192</v>
      </c>
      <c r="AK101" s="100">
        <v>523120.65049325192</v>
      </c>
      <c r="AL101" s="100">
        <v>523120.65049325192</v>
      </c>
      <c r="AM101" s="100">
        <v>523120.65049325192</v>
      </c>
      <c r="AN101" s="100">
        <v>523120.65049325192</v>
      </c>
      <c r="AO101" s="100">
        <v>523120.65049325192</v>
      </c>
      <c r="AP101" s="100">
        <v>523120.65049325192</v>
      </c>
      <c r="AQ101" s="100">
        <v>523120.65049325192</v>
      </c>
      <c r="AR101" s="100">
        <v>523120.65049325192</v>
      </c>
      <c r="AS101" s="100">
        <v>523120.65049325192</v>
      </c>
      <c r="AT101" s="100">
        <v>523120.65049325192</v>
      </c>
      <c r="AU101" s="100">
        <v>523120.65049325192</v>
      </c>
      <c r="AV101" s="100">
        <v>523120.65049325192</v>
      </c>
      <c r="AW101" s="100">
        <v>523120.65049325192</v>
      </c>
      <c r="AX101" s="100">
        <v>523120.65049325192</v>
      </c>
    </row>
    <row r="102" spans="1:50">
      <c r="B102" s="105" t="s">
        <v>59</v>
      </c>
      <c r="C102" s="100">
        <v>1107388.2173106999</v>
      </c>
      <c r="D102" s="100">
        <v>1107388.2173106999</v>
      </c>
      <c r="E102" s="100">
        <v>1107388.2173106999</v>
      </c>
      <c r="F102" s="100">
        <v>1107388.2173106999</v>
      </c>
      <c r="G102" s="100">
        <v>1107388.2173106999</v>
      </c>
      <c r="H102" s="100">
        <v>1107388.2173106999</v>
      </c>
      <c r="I102" s="100">
        <v>1107388.2173106999</v>
      </c>
      <c r="J102" s="100">
        <v>1107388.2173106999</v>
      </c>
      <c r="K102" s="100">
        <v>1107388.2173106999</v>
      </c>
      <c r="L102" s="100">
        <v>1107388.2173106999</v>
      </c>
      <c r="M102" s="100">
        <v>1107388.2173106999</v>
      </c>
      <c r="N102" s="100">
        <v>1107388.2173106999</v>
      </c>
      <c r="O102" s="100">
        <v>1107388.2173106999</v>
      </c>
      <c r="P102" s="100">
        <v>1107388.2173106999</v>
      </c>
      <c r="Q102" s="100">
        <v>1107388.2173106999</v>
      </c>
      <c r="R102" s="100">
        <v>1107388.2173106999</v>
      </c>
      <c r="S102" s="100">
        <v>1107388.2173106999</v>
      </c>
      <c r="T102" s="100">
        <v>1107388.2173106999</v>
      </c>
      <c r="U102" s="100">
        <v>1107388.2173106999</v>
      </c>
      <c r="V102" s="100">
        <v>1107388.2173106999</v>
      </c>
      <c r="W102" s="100">
        <v>1107388.2173106999</v>
      </c>
      <c r="X102" s="100">
        <v>1107388.2173106999</v>
      </c>
      <c r="Y102" s="100">
        <v>1107388.2173106999</v>
      </c>
      <c r="Z102" s="100">
        <v>1107388.2173106999</v>
      </c>
      <c r="AA102" s="100">
        <v>1107388.2173106999</v>
      </c>
      <c r="AB102" s="100">
        <v>1107388.2173106999</v>
      </c>
      <c r="AC102" s="100">
        <v>1107388.2173106999</v>
      </c>
      <c r="AD102" s="100">
        <v>1107388.2173106999</v>
      </c>
      <c r="AE102" s="100">
        <v>1107388.2173106999</v>
      </c>
      <c r="AF102" s="100">
        <v>1107388.2173106999</v>
      </c>
      <c r="AG102" s="100">
        <v>1107388.2173106999</v>
      </c>
      <c r="AH102" s="100">
        <v>1107388.2173106999</v>
      </c>
      <c r="AI102" s="100">
        <v>1107388.2173106999</v>
      </c>
      <c r="AJ102" s="100">
        <v>1107388.2173106999</v>
      </c>
      <c r="AK102" s="100">
        <v>1107388.2173106999</v>
      </c>
      <c r="AL102" s="100">
        <v>1107388.2173106999</v>
      </c>
      <c r="AM102" s="100">
        <v>1107388.2173106999</v>
      </c>
      <c r="AN102" s="100">
        <v>1107388.2173106999</v>
      </c>
      <c r="AO102" s="100">
        <v>1107388.2173106999</v>
      </c>
      <c r="AP102" s="100">
        <v>1107388.2173106999</v>
      </c>
      <c r="AQ102" s="100">
        <v>1107388.2173106999</v>
      </c>
      <c r="AR102" s="100">
        <v>1107388.2173106999</v>
      </c>
      <c r="AS102" s="100">
        <v>1107388.2173106999</v>
      </c>
      <c r="AT102" s="100">
        <v>1107388.2173106999</v>
      </c>
      <c r="AU102" s="100">
        <v>1107388.2173106999</v>
      </c>
      <c r="AV102" s="100">
        <v>1107388.2173106999</v>
      </c>
      <c r="AW102" s="100">
        <v>1107388.2173106999</v>
      </c>
      <c r="AX102" s="100">
        <v>1107388.2173106999</v>
      </c>
    </row>
    <row r="103" spans="1:50">
      <c r="B103" s="100" t="s">
        <v>278</v>
      </c>
      <c r="C103" s="105">
        <f>SUM(C$98:C$102)</f>
        <v>2005711.8083626176</v>
      </c>
      <c r="D103" s="105">
        <f t="shared" ref="D103:AX103" si="5">SUM(D$98:D$102)</f>
        <v>2005711.8083626176</v>
      </c>
      <c r="E103" s="105">
        <f t="shared" si="5"/>
        <v>2005711.8083626176</v>
      </c>
      <c r="F103" s="105">
        <f t="shared" si="5"/>
        <v>2005711.8083626176</v>
      </c>
      <c r="G103" s="105">
        <f t="shared" si="5"/>
        <v>2005711.8083626176</v>
      </c>
      <c r="H103" s="105">
        <f t="shared" si="5"/>
        <v>2005711.8083626176</v>
      </c>
      <c r="I103" s="105">
        <f t="shared" si="5"/>
        <v>2005711.8083626176</v>
      </c>
      <c r="J103" s="105">
        <f t="shared" si="5"/>
        <v>2005711.8083626176</v>
      </c>
      <c r="K103" s="105">
        <f t="shared" si="5"/>
        <v>2005711.8083626176</v>
      </c>
      <c r="L103" s="105">
        <f t="shared" si="5"/>
        <v>2005711.8083626176</v>
      </c>
      <c r="M103" s="105">
        <f t="shared" si="5"/>
        <v>2005711.8083626176</v>
      </c>
      <c r="N103" s="105">
        <f t="shared" si="5"/>
        <v>2005711.8083626176</v>
      </c>
      <c r="O103" s="105">
        <f t="shared" si="5"/>
        <v>2005711.8083626176</v>
      </c>
      <c r="P103" s="105">
        <f t="shared" si="5"/>
        <v>2005711.8083626176</v>
      </c>
      <c r="Q103" s="105">
        <f t="shared" si="5"/>
        <v>2005711.8083626176</v>
      </c>
      <c r="R103" s="105">
        <f t="shared" si="5"/>
        <v>2005711.8083626176</v>
      </c>
      <c r="S103" s="105">
        <f t="shared" si="5"/>
        <v>2005711.8083626176</v>
      </c>
      <c r="T103" s="105">
        <f t="shared" si="5"/>
        <v>2005711.8083626176</v>
      </c>
      <c r="U103" s="105">
        <f t="shared" si="5"/>
        <v>2005711.8083626176</v>
      </c>
      <c r="V103" s="105">
        <f t="shared" si="5"/>
        <v>2005711.8083626176</v>
      </c>
      <c r="W103" s="105">
        <f t="shared" si="5"/>
        <v>2005711.8083626176</v>
      </c>
      <c r="X103" s="105">
        <f t="shared" si="5"/>
        <v>2005711.8083626176</v>
      </c>
      <c r="Y103" s="105">
        <f t="shared" si="5"/>
        <v>2005711.8083626176</v>
      </c>
      <c r="Z103" s="105">
        <f t="shared" si="5"/>
        <v>2005711.8083626176</v>
      </c>
      <c r="AA103" s="105">
        <f t="shared" si="5"/>
        <v>2005711.8083626176</v>
      </c>
      <c r="AB103" s="105">
        <f t="shared" si="5"/>
        <v>2005711.8083626176</v>
      </c>
      <c r="AC103" s="105">
        <f t="shared" si="5"/>
        <v>2005711.8083626176</v>
      </c>
      <c r="AD103" s="105">
        <f t="shared" si="5"/>
        <v>2005711.8083626176</v>
      </c>
      <c r="AE103" s="105">
        <f t="shared" si="5"/>
        <v>2005711.8083626176</v>
      </c>
      <c r="AF103" s="105">
        <f t="shared" si="5"/>
        <v>2005711.8083626176</v>
      </c>
      <c r="AG103" s="105">
        <f t="shared" si="5"/>
        <v>2005711.8083626176</v>
      </c>
      <c r="AH103" s="105">
        <f t="shared" si="5"/>
        <v>2005711.8083626176</v>
      </c>
      <c r="AI103" s="105">
        <f t="shared" si="5"/>
        <v>2005711.8083626176</v>
      </c>
      <c r="AJ103" s="105">
        <f t="shared" si="5"/>
        <v>2005711.8083626176</v>
      </c>
      <c r="AK103" s="105">
        <f t="shared" si="5"/>
        <v>2005711.8083626176</v>
      </c>
      <c r="AL103" s="105">
        <f t="shared" si="5"/>
        <v>2005711.8083626176</v>
      </c>
      <c r="AM103" s="105">
        <f t="shared" si="5"/>
        <v>2005711.8083626176</v>
      </c>
      <c r="AN103" s="105">
        <f t="shared" si="5"/>
        <v>2005711.8083626176</v>
      </c>
      <c r="AO103" s="105">
        <f t="shared" si="5"/>
        <v>2005711.8083626176</v>
      </c>
      <c r="AP103" s="105">
        <f t="shared" si="5"/>
        <v>2005711.8083626176</v>
      </c>
      <c r="AQ103" s="105">
        <f t="shared" si="5"/>
        <v>2005711.8083626176</v>
      </c>
      <c r="AR103" s="105">
        <f t="shared" si="5"/>
        <v>2005711.8083626176</v>
      </c>
      <c r="AS103" s="105">
        <f t="shared" si="5"/>
        <v>2005711.8083626176</v>
      </c>
      <c r="AT103" s="105">
        <f t="shared" si="5"/>
        <v>2005711.8083626176</v>
      </c>
      <c r="AU103" s="105">
        <f t="shared" si="5"/>
        <v>2005711.8083626176</v>
      </c>
      <c r="AV103" s="105">
        <f t="shared" si="5"/>
        <v>2005711.8083626176</v>
      </c>
      <c r="AW103" s="105">
        <f t="shared" si="5"/>
        <v>2005711.8083626176</v>
      </c>
      <c r="AX103" s="105">
        <f t="shared" si="5"/>
        <v>2005711.8083626176</v>
      </c>
    </row>
    <row r="104" spans="1:50">
      <c r="A104" s="105" t="s">
        <v>105</v>
      </c>
      <c r="B104" s="105" t="s">
        <v>5</v>
      </c>
      <c r="C104" s="100">
        <v>0</v>
      </c>
      <c r="D104" s="100">
        <v>0</v>
      </c>
      <c r="E104" s="100">
        <v>0</v>
      </c>
      <c r="F104" s="100">
        <v>0</v>
      </c>
      <c r="G104" s="100">
        <v>0</v>
      </c>
      <c r="H104" s="100">
        <v>0</v>
      </c>
      <c r="I104" s="100">
        <v>0</v>
      </c>
      <c r="J104" s="100">
        <v>0</v>
      </c>
      <c r="K104" s="100">
        <v>0</v>
      </c>
      <c r="L104" s="100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0">
        <v>0</v>
      </c>
      <c r="S104" s="100">
        <v>0</v>
      </c>
      <c r="T104" s="100">
        <v>0</v>
      </c>
      <c r="U104" s="100">
        <v>0</v>
      </c>
      <c r="V104" s="100">
        <v>0</v>
      </c>
      <c r="W104" s="100">
        <v>0</v>
      </c>
      <c r="X104" s="100">
        <v>0</v>
      </c>
      <c r="Y104" s="100">
        <v>0</v>
      </c>
      <c r="Z104" s="100">
        <v>0</v>
      </c>
      <c r="AA104" s="100">
        <v>0</v>
      </c>
      <c r="AB104" s="100">
        <v>0</v>
      </c>
      <c r="AC104" s="100">
        <v>0</v>
      </c>
      <c r="AD104" s="100">
        <v>0</v>
      </c>
      <c r="AE104" s="100">
        <v>0</v>
      </c>
      <c r="AF104" s="100">
        <v>0</v>
      </c>
      <c r="AG104" s="100">
        <v>0</v>
      </c>
      <c r="AH104" s="100">
        <v>0</v>
      </c>
      <c r="AI104" s="100">
        <v>0</v>
      </c>
      <c r="AJ104" s="100">
        <v>0</v>
      </c>
      <c r="AK104" s="100">
        <v>0</v>
      </c>
      <c r="AL104" s="100">
        <v>0</v>
      </c>
      <c r="AM104" s="100">
        <v>0</v>
      </c>
      <c r="AN104" s="100">
        <v>0</v>
      </c>
      <c r="AO104" s="100">
        <v>0</v>
      </c>
      <c r="AP104" s="100">
        <v>0</v>
      </c>
      <c r="AQ104" s="100">
        <v>0</v>
      </c>
      <c r="AR104" s="100">
        <v>0</v>
      </c>
      <c r="AS104" s="100">
        <v>0</v>
      </c>
      <c r="AT104" s="100">
        <v>0</v>
      </c>
      <c r="AU104" s="100">
        <v>0</v>
      </c>
      <c r="AV104" s="100">
        <v>0</v>
      </c>
      <c r="AW104" s="100">
        <v>0</v>
      </c>
      <c r="AX104" s="100">
        <v>0</v>
      </c>
    </row>
    <row r="105" spans="1:50">
      <c r="B105" s="105" t="s">
        <v>10</v>
      </c>
      <c r="C105" s="100">
        <v>48866.335666237552</v>
      </c>
      <c r="D105" s="100">
        <v>48866.335666237552</v>
      </c>
      <c r="E105" s="100">
        <v>48866.335666237552</v>
      </c>
      <c r="F105" s="100">
        <v>48866.335666237552</v>
      </c>
      <c r="G105" s="100">
        <v>41784.350467266348</v>
      </c>
      <c r="H105" s="100">
        <v>48866.335666237552</v>
      </c>
      <c r="I105" s="100">
        <v>48866.335666237552</v>
      </c>
      <c r="J105" s="100">
        <v>48866.335666237552</v>
      </c>
      <c r="K105" s="100">
        <v>48866.335666237552</v>
      </c>
      <c r="L105" s="100">
        <v>48866.335666237552</v>
      </c>
      <c r="M105" s="100">
        <v>48866.335666237552</v>
      </c>
      <c r="N105" s="100">
        <v>48866.335666237552</v>
      </c>
      <c r="O105" s="100">
        <v>48866.335666237552</v>
      </c>
      <c r="P105" s="100">
        <v>48866.335666237552</v>
      </c>
      <c r="Q105" s="100">
        <v>48866.335666237552</v>
      </c>
      <c r="R105" s="100">
        <v>48866.335666237552</v>
      </c>
      <c r="S105" s="100">
        <v>48866.335666237552</v>
      </c>
      <c r="T105" s="100">
        <v>48866.335666237552</v>
      </c>
      <c r="U105" s="100">
        <v>48866.335666237552</v>
      </c>
      <c r="V105" s="100">
        <v>48866.335666237552</v>
      </c>
      <c r="W105" s="100">
        <v>48866.335666237552</v>
      </c>
      <c r="X105" s="100">
        <v>48866.335666237552</v>
      </c>
      <c r="Y105" s="100">
        <v>48866.335666237552</v>
      </c>
      <c r="Z105" s="100">
        <v>48866.335666237552</v>
      </c>
      <c r="AA105" s="100">
        <v>48866.335666237552</v>
      </c>
      <c r="AB105" s="100">
        <v>48866.335666237552</v>
      </c>
      <c r="AC105" s="100">
        <v>48866.335666237552</v>
      </c>
      <c r="AD105" s="100">
        <v>48866.335666237552</v>
      </c>
      <c r="AE105" s="100">
        <v>48866.335666237552</v>
      </c>
      <c r="AF105" s="100">
        <v>48866.335666237552</v>
      </c>
      <c r="AG105" s="100">
        <v>48866.335666237552</v>
      </c>
      <c r="AH105" s="100">
        <v>48866.335666237552</v>
      </c>
      <c r="AI105" s="100">
        <v>48866.335666237552</v>
      </c>
      <c r="AJ105" s="100">
        <v>48866.335666237552</v>
      </c>
      <c r="AK105" s="100">
        <v>48866.335666237552</v>
      </c>
      <c r="AL105" s="100">
        <v>48866.335666237552</v>
      </c>
      <c r="AM105" s="100">
        <v>48866.335666237552</v>
      </c>
      <c r="AN105" s="100">
        <v>48866.335666237552</v>
      </c>
      <c r="AO105" s="100">
        <v>48866.335666237552</v>
      </c>
      <c r="AP105" s="100">
        <v>48866.335666237552</v>
      </c>
      <c r="AQ105" s="100">
        <v>48866.335666237552</v>
      </c>
      <c r="AR105" s="100">
        <v>48866.335666237552</v>
      </c>
      <c r="AS105" s="100">
        <v>45072.84579315305</v>
      </c>
      <c r="AT105" s="100">
        <v>48866.335666237552</v>
      </c>
      <c r="AU105" s="100">
        <v>48866.335666237552</v>
      </c>
      <c r="AV105" s="100">
        <v>48866.335666237552</v>
      </c>
      <c r="AW105" s="100">
        <v>48866.335666237552</v>
      </c>
      <c r="AX105" s="100">
        <v>48866.335666237552</v>
      </c>
    </row>
    <row r="106" spans="1:50">
      <c r="B106" s="105" t="s">
        <v>12</v>
      </c>
      <c r="C106" s="100">
        <v>0</v>
      </c>
      <c r="D106" s="100">
        <v>0</v>
      </c>
      <c r="E106" s="100">
        <v>0</v>
      </c>
      <c r="F106" s="100">
        <v>0</v>
      </c>
      <c r="G106" s="100">
        <v>0</v>
      </c>
      <c r="H106" s="100">
        <v>0</v>
      </c>
      <c r="I106" s="100">
        <v>0</v>
      </c>
      <c r="J106" s="100">
        <v>0</v>
      </c>
      <c r="K106" s="100">
        <v>0</v>
      </c>
      <c r="L106" s="100">
        <v>0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0">
        <v>0</v>
      </c>
      <c r="S106" s="100">
        <v>0</v>
      </c>
      <c r="T106" s="100">
        <v>0</v>
      </c>
      <c r="U106" s="100">
        <v>0</v>
      </c>
      <c r="V106" s="100">
        <v>0</v>
      </c>
      <c r="W106" s="100">
        <v>0</v>
      </c>
      <c r="X106" s="100">
        <v>0</v>
      </c>
      <c r="Y106" s="100">
        <v>0</v>
      </c>
      <c r="Z106" s="100">
        <v>0</v>
      </c>
      <c r="AA106" s="100">
        <v>0</v>
      </c>
      <c r="AB106" s="100">
        <v>0</v>
      </c>
      <c r="AC106" s="100">
        <v>0</v>
      </c>
      <c r="AD106" s="100">
        <v>0</v>
      </c>
      <c r="AE106" s="100">
        <v>0</v>
      </c>
      <c r="AF106" s="100">
        <v>0</v>
      </c>
      <c r="AG106" s="100">
        <v>0</v>
      </c>
      <c r="AH106" s="100">
        <v>0</v>
      </c>
      <c r="AI106" s="100">
        <v>0</v>
      </c>
      <c r="AJ106" s="100">
        <v>0</v>
      </c>
      <c r="AK106" s="100">
        <v>0</v>
      </c>
      <c r="AL106" s="100">
        <v>0</v>
      </c>
      <c r="AM106" s="100">
        <v>0</v>
      </c>
      <c r="AN106" s="100">
        <v>0</v>
      </c>
      <c r="AO106" s="100">
        <v>0</v>
      </c>
      <c r="AP106" s="100">
        <v>0</v>
      </c>
      <c r="AQ106" s="100">
        <v>0</v>
      </c>
      <c r="AR106" s="100">
        <v>0</v>
      </c>
      <c r="AS106" s="100">
        <v>0</v>
      </c>
      <c r="AT106" s="100">
        <v>0</v>
      </c>
      <c r="AU106" s="100">
        <v>0</v>
      </c>
      <c r="AV106" s="100">
        <v>0</v>
      </c>
      <c r="AW106" s="100">
        <v>0</v>
      </c>
      <c r="AX106" s="100">
        <v>0</v>
      </c>
    </row>
    <row r="107" spans="1:50">
      <c r="B107" s="105" t="s">
        <v>22</v>
      </c>
      <c r="C107" s="100">
        <v>0</v>
      </c>
      <c r="D107" s="100">
        <v>0</v>
      </c>
      <c r="E107" s="100">
        <v>0</v>
      </c>
      <c r="F107" s="100">
        <v>0</v>
      </c>
      <c r="G107" s="100">
        <v>0</v>
      </c>
      <c r="H107" s="100">
        <v>0</v>
      </c>
      <c r="I107" s="100">
        <v>0</v>
      </c>
      <c r="J107" s="100">
        <v>0</v>
      </c>
      <c r="K107" s="100">
        <v>0</v>
      </c>
      <c r="L107" s="100">
        <v>0</v>
      </c>
      <c r="M107" s="100">
        <v>0</v>
      </c>
      <c r="N107" s="100">
        <v>0</v>
      </c>
      <c r="O107" s="100">
        <v>0</v>
      </c>
      <c r="P107" s="100">
        <v>0</v>
      </c>
      <c r="Q107" s="100">
        <v>0</v>
      </c>
      <c r="R107" s="100">
        <v>0</v>
      </c>
      <c r="S107" s="100">
        <v>0</v>
      </c>
      <c r="T107" s="100">
        <v>0</v>
      </c>
      <c r="U107" s="100">
        <v>0</v>
      </c>
      <c r="V107" s="100">
        <v>0</v>
      </c>
      <c r="W107" s="100">
        <v>0</v>
      </c>
      <c r="X107" s="100">
        <v>0</v>
      </c>
      <c r="Y107" s="100">
        <v>0</v>
      </c>
      <c r="Z107" s="100">
        <v>0</v>
      </c>
      <c r="AA107" s="100">
        <v>0</v>
      </c>
      <c r="AB107" s="100">
        <v>0</v>
      </c>
      <c r="AC107" s="100">
        <v>0</v>
      </c>
      <c r="AD107" s="100">
        <v>0</v>
      </c>
      <c r="AE107" s="100">
        <v>0</v>
      </c>
      <c r="AF107" s="100">
        <v>0</v>
      </c>
      <c r="AG107" s="100">
        <v>0</v>
      </c>
      <c r="AH107" s="100">
        <v>0</v>
      </c>
      <c r="AI107" s="100">
        <v>0</v>
      </c>
      <c r="AJ107" s="100">
        <v>0</v>
      </c>
      <c r="AK107" s="100">
        <v>0</v>
      </c>
      <c r="AL107" s="100">
        <v>0</v>
      </c>
      <c r="AM107" s="100">
        <v>0</v>
      </c>
      <c r="AN107" s="100">
        <v>0</v>
      </c>
      <c r="AO107" s="100">
        <v>0</v>
      </c>
      <c r="AP107" s="100">
        <v>0</v>
      </c>
      <c r="AQ107" s="100">
        <v>0</v>
      </c>
      <c r="AR107" s="100">
        <v>0</v>
      </c>
      <c r="AS107" s="100">
        <v>0</v>
      </c>
      <c r="AT107" s="100">
        <v>0</v>
      </c>
      <c r="AU107" s="100">
        <v>0</v>
      </c>
      <c r="AV107" s="100">
        <v>0</v>
      </c>
      <c r="AW107" s="100">
        <v>0</v>
      </c>
      <c r="AX107" s="100">
        <v>0</v>
      </c>
    </row>
    <row r="108" spans="1:50">
      <c r="B108" s="105" t="s">
        <v>59</v>
      </c>
      <c r="C108" s="100">
        <v>670034.34014340199</v>
      </c>
      <c r="D108" s="100">
        <v>670034.34014340199</v>
      </c>
      <c r="E108" s="100">
        <v>670034.34014340199</v>
      </c>
      <c r="F108" s="100">
        <v>670034.34014340199</v>
      </c>
      <c r="G108" s="100">
        <v>572929.18144871143</v>
      </c>
      <c r="H108" s="100">
        <v>670034.34014340199</v>
      </c>
      <c r="I108" s="100">
        <v>670034.34014340199</v>
      </c>
      <c r="J108" s="100">
        <v>670034.34014340199</v>
      </c>
      <c r="K108" s="100">
        <v>670034.34014340199</v>
      </c>
      <c r="L108" s="100">
        <v>670034.34014340199</v>
      </c>
      <c r="M108" s="100">
        <v>670034.34014340199</v>
      </c>
      <c r="N108" s="100">
        <v>670034.34014340199</v>
      </c>
      <c r="O108" s="100">
        <v>670034.34014340199</v>
      </c>
      <c r="P108" s="100">
        <v>670034.34014340199</v>
      </c>
      <c r="Q108" s="100">
        <v>670034.34014340199</v>
      </c>
      <c r="R108" s="100">
        <v>670034.34014340199</v>
      </c>
      <c r="S108" s="100">
        <v>670034.34014340199</v>
      </c>
      <c r="T108" s="100">
        <v>670034.34014340199</v>
      </c>
      <c r="U108" s="100">
        <v>670034.34014340199</v>
      </c>
      <c r="V108" s="100">
        <v>670034.34014340199</v>
      </c>
      <c r="W108" s="100">
        <v>670034.34014340199</v>
      </c>
      <c r="X108" s="100">
        <v>670034.34014340199</v>
      </c>
      <c r="Y108" s="100">
        <v>670034.34014340199</v>
      </c>
      <c r="Z108" s="100">
        <v>670034.34014340199</v>
      </c>
      <c r="AA108" s="100">
        <v>670034.34014340199</v>
      </c>
      <c r="AB108" s="100">
        <v>670034.34014340199</v>
      </c>
      <c r="AC108" s="100">
        <v>670034.34014340199</v>
      </c>
      <c r="AD108" s="100">
        <v>670034.34014340199</v>
      </c>
      <c r="AE108" s="100">
        <v>670034.34014340199</v>
      </c>
      <c r="AF108" s="100">
        <v>670034.34014340199</v>
      </c>
      <c r="AG108" s="100">
        <v>670034.34014340199</v>
      </c>
      <c r="AH108" s="100">
        <v>670034.34014340199</v>
      </c>
      <c r="AI108" s="100">
        <v>670034.34014340199</v>
      </c>
      <c r="AJ108" s="100">
        <v>670034.34014340199</v>
      </c>
      <c r="AK108" s="100">
        <v>670034.34014340199</v>
      </c>
      <c r="AL108" s="100">
        <v>670034.34014340199</v>
      </c>
      <c r="AM108" s="100">
        <v>670034.34014340199</v>
      </c>
      <c r="AN108" s="100">
        <v>670034.34014340199</v>
      </c>
      <c r="AO108" s="100">
        <v>670034.34014340199</v>
      </c>
      <c r="AP108" s="100">
        <v>670034.34014340199</v>
      </c>
      <c r="AQ108" s="100">
        <v>670034.34014340199</v>
      </c>
      <c r="AR108" s="100">
        <v>670034.34014340199</v>
      </c>
      <c r="AS108" s="100">
        <v>618019.62593783089</v>
      </c>
      <c r="AT108" s="100">
        <v>670034.34014340199</v>
      </c>
      <c r="AU108" s="100">
        <v>670034.34014340199</v>
      </c>
      <c r="AV108" s="100">
        <v>670034.34014340199</v>
      </c>
      <c r="AW108" s="100">
        <v>670034.34014340199</v>
      </c>
      <c r="AX108" s="100">
        <v>670034.34014340199</v>
      </c>
    </row>
    <row r="109" spans="1:50">
      <c r="B109" s="101" t="s">
        <v>278</v>
      </c>
      <c r="C109" s="105">
        <f>SUM(C$104:C$108)</f>
        <v>718900.67580963951</v>
      </c>
      <c r="D109" s="105">
        <f t="shared" ref="D109:AX109" si="6">SUM(D$104:D$108)</f>
        <v>718900.67580963951</v>
      </c>
      <c r="E109" s="105">
        <f t="shared" si="6"/>
        <v>718900.67580963951</v>
      </c>
      <c r="F109" s="105">
        <f t="shared" si="6"/>
        <v>718900.67580963951</v>
      </c>
      <c r="G109" s="105">
        <f t="shared" si="6"/>
        <v>614713.53191597783</v>
      </c>
      <c r="H109" s="105">
        <f t="shared" si="6"/>
        <v>718900.67580963951</v>
      </c>
      <c r="I109" s="105">
        <f t="shared" si="6"/>
        <v>718900.67580963951</v>
      </c>
      <c r="J109" s="105">
        <f t="shared" si="6"/>
        <v>718900.67580963951</v>
      </c>
      <c r="K109" s="105">
        <f t="shared" si="6"/>
        <v>718900.67580963951</v>
      </c>
      <c r="L109" s="105">
        <f t="shared" si="6"/>
        <v>718900.67580963951</v>
      </c>
      <c r="M109" s="105">
        <f t="shared" si="6"/>
        <v>718900.67580963951</v>
      </c>
      <c r="N109" s="105">
        <f t="shared" si="6"/>
        <v>718900.67580963951</v>
      </c>
      <c r="O109" s="105">
        <f t="shared" si="6"/>
        <v>718900.67580963951</v>
      </c>
      <c r="P109" s="105">
        <f t="shared" si="6"/>
        <v>718900.67580963951</v>
      </c>
      <c r="Q109" s="105">
        <f t="shared" si="6"/>
        <v>718900.67580963951</v>
      </c>
      <c r="R109" s="105">
        <f t="shared" si="6"/>
        <v>718900.67580963951</v>
      </c>
      <c r="S109" s="105">
        <f t="shared" si="6"/>
        <v>718900.67580963951</v>
      </c>
      <c r="T109" s="105">
        <f t="shared" si="6"/>
        <v>718900.67580963951</v>
      </c>
      <c r="U109" s="105">
        <f t="shared" si="6"/>
        <v>718900.67580963951</v>
      </c>
      <c r="V109" s="105">
        <f t="shared" si="6"/>
        <v>718900.67580963951</v>
      </c>
      <c r="W109" s="105">
        <f t="shared" si="6"/>
        <v>718900.67580963951</v>
      </c>
      <c r="X109" s="105">
        <f t="shared" si="6"/>
        <v>718900.67580963951</v>
      </c>
      <c r="Y109" s="105">
        <f t="shared" si="6"/>
        <v>718900.67580963951</v>
      </c>
      <c r="Z109" s="105">
        <f t="shared" si="6"/>
        <v>718900.67580963951</v>
      </c>
      <c r="AA109" s="105">
        <f t="shared" si="6"/>
        <v>718900.67580963951</v>
      </c>
      <c r="AB109" s="105">
        <f t="shared" si="6"/>
        <v>718900.67580963951</v>
      </c>
      <c r="AC109" s="105">
        <f t="shared" si="6"/>
        <v>718900.67580963951</v>
      </c>
      <c r="AD109" s="105">
        <f t="shared" si="6"/>
        <v>718900.67580963951</v>
      </c>
      <c r="AE109" s="105">
        <f t="shared" si="6"/>
        <v>718900.67580963951</v>
      </c>
      <c r="AF109" s="105">
        <f t="shared" si="6"/>
        <v>718900.67580963951</v>
      </c>
      <c r="AG109" s="105">
        <f t="shared" si="6"/>
        <v>718900.67580963951</v>
      </c>
      <c r="AH109" s="105">
        <f t="shared" si="6"/>
        <v>718900.67580963951</v>
      </c>
      <c r="AI109" s="105">
        <f t="shared" si="6"/>
        <v>718900.67580963951</v>
      </c>
      <c r="AJ109" s="105">
        <f t="shared" si="6"/>
        <v>718900.67580963951</v>
      </c>
      <c r="AK109" s="105">
        <f t="shared" si="6"/>
        <v>718900.67580963951</v>
      </c>
      <c r="AL109" s="105">
        <f t="shared" si="6"/>
        <v>718900.67580963951</v>
      </c>
      <c r="AM109" s="105">
        <f t="shared" si="6"/>
        <v>718900.67580963951</v>
      </c>
      <c r="AN109" s="105">
        <f t="shared" si="6"/>
        <v>718900.67580963951</v>
      </c>
      <c r="AO109" s="105">
        <f t="shared" si="6"/>
        <v>718900.67580963951</v>
      </c>
      <c r="AP109" s="105">
        <f t="shared" si="6"/>
        <v>718900.67580963951</v>
      </c>
      <c r="AQ109" s="105">
        <f t="shared" si="6"/>
        <v>718900.67580963951</v>
      </c>
      <c r="AR109" s="105">
        <f t="shared" si="6"/>
        <v>718900.67580963951</v>
      </c>
      <c r="AS109" s="105">
        <f t="shared" si="6"/>
        <v>663092.47173098393</v>
      </c>
      <c r="AT109" s="105">
        <f t="shared" si="6"/>
        <v>718900.67580963951</v>
      </c>
      <c r="AU109" s="105">
        <f t="shared" si="6"/>
        <v>718900.67580963951</v>
      </c>
      <c r="AV109" s="105">
        <f t="shared" si="6"/>
        <v>718900.67580963951</v>
      </c>
      <c r="AW109" s="105">
        <f t="shared" si="6"/>
        <v>718900.67580963951</v>
      </c>
      <c r="AX109" s="105">
        <f t="shared" si="6"/>
        <v>718900.67580963951</v>
      </c>
    </row>
    <row r="110" spans="1:50">
      <c r="A110" s="105" t="s">
        <v>106</v>
      </c>
      <c r="B110" s="105" t="s">
        <v>5</v>
      </c>
      <c r="C110" s="100">
        <v>0</v>
      </c>
      <c r="D110" s="100">
        <v>0</v>
      </c>
      <c r="E110" s="100">
        <v>0</v>
      </c>
      <c r="F110" s="100">
        <v>0</v>
      </c>
      <c r="G110" s="100">
        <v>0</v>
      </c>
      <c r="H110" s="100">
        <v>0</v>
      </c>
      <c r="I110" s="100">
        <v>0</v>
      </c>
      <c r="J110" s="100">
        <v>0</v>
      </c>
      <c r="K110" s="100">
        <v>0</v>
      </c>
      <c r="L110" s="100">
        <v>0</v>
      </c>
      <c r="M110" s="100">
        <v>0</v>
      </c>
      <c r="N110" s="100">
        <v>0</v>
      </c>
      <c r="O110" s="100">
        <v>0</v>
      </c>
      <c r="P110" s="100">
        <v>0</v>
      </c>
      <c r="Q110" s="100">
        <v>0</v>
      </c>
      <c r="R110" s="100">
        <v>0</v>
      </c>
      <c r="S110" s="100">
        <v>0</v>
      </c>
      <c r="T110" s="100">
        <v>0</v>
      </c>
      <c r="U110" s="100">
        <v>0</v>
      </c>
      <c r="V110" s="100">
        <v>0</v>
      </c>
      <c r="W110" s="100">
        <v>0</v>
      </c>
      <c r="X110" s="100">
        <v>0</v>
      </c>
      <c r="Y110" s="100">
        <v>0</v>
      </c>
      <c r="Z110" s="100">
        <v>0</v>
      </c>
      <c r="AA110" s="100">
        <v>0</v>
      </c>
      <c r="AB110" s="100">
        <v>0</v>
      </c>
      <c r="AC110" s="100">
        <v>0</v>
      </c>
      <c r="AD110" s="100">
        <v>0</v>
      </c>
      <c r="AE110" s="100">
        <v>0</v>
      </c>
      <c r="AF110" s="100">
        <v>0</v>
      </c>
      <c r="AG110" s="100">
        <v>0</v>
      </c>
      <c r="AH110" s="100">
        <v>0</v>
      </c>
      <c r="AI110" s="100">
        <v>0</v>
      </c>
      <c r="AJ110" s="100">
        <v>0</v>
      </c>
      <c r="AK110" s="100">
        <v>0</v>
      </c>
      <c r="AL110" s="100">
        <v>0</v>
      </c>
      <c r="AM110" s="100">
        <v>0</v>
      </c>
      <c r="AN110" s="100">
        <v>0</v>
      </c>
      <c r="AO110" s="100">
        <v>0</v>
      </c>
      <c r="AP110" s="100">
        <v>0</v>
      </c>
      <c r="AQ110" s="100">
        <v>0</v>
      </c>
      <c r="AR110" s="100">
        <v>0</v>
      </c>
      <c r="AS110" s="100">
        <v>0</v>
      </c>
      <c r="AT110" s="100">
        <v>0</v>
      </c>
      <c r="AU110" s="100">
        <v>0</v>
      </c>
      <c r="AV110" s="100">
        <v>0</v>
      </c>
      <c r="AW110" s="100">
        <v>0</v>
      </c>
      <c r="AX110" s="100">
        <v>0</v>
      </c>
    </row>
    <row r="111" spans="1:50">
      <c r="B111" s="105" t="s">
        <v>10</v>
      </c>
      <c r="C111" s="100">
        <v>83256.25</v>
      </c>
      <c r="D111" s="100">
        <v>83256.25</v>
      </c>
      <c r="E111" s="100">
        <v>83256.25</v>
      </c>
      <c r="F111" s="100">
        <v>83256.25</v>
      </c>
      <c r="G111" s="100">
        <v>83256.25</v>
      </c>
      <c r="H111" s="100">
        <v>83256.25</v>
      </c>
      <c r="I111" s="100">
        <v>83256.25</v>
      </c>
      <c r="J111" s="100">
        <v>83256.25</v>
      </c>
      <c r="K111" s="100">
        <v>83256.25</v>
      </c>
      <c r="L111" s="100">
        <v>28497.892990685061</v>
      </c>
      <c r="M111" s="100">
        <v>83256.25</v>
      </c>
      <c r="N111" s="100">
        <v>83256.25</v>
      </c>
      <c r="O111" s="100">
        <v>83256.25</v>
      </c>
      <c r="P111" s="100">
        <v>83256.25</v>
      </c>
      <c r="Q111" s="100">
        <v>83256.25</v>
      </c>
      <c r="R111" s="100">
        <v>83256.25</v>
      </c>
      <c r="S111" s="100">
        <v>83256.25</v>
      </c>
      <c r="T111" s="100">
        <v>83256.25</v>
      </c>
      <c r="U111" s="100">
        <v>83256.25</v>
      </c>
      <c r="V111" s="100">
        <v>83256.25</v>
      </c>
      <c r="W111" s="100">
        <v>83256.25</v>
      </c>
      <c r="X111" s="100">
        <v>83256.25</v>
      </c>
      <c r="Y111" s="100">
        <v>83256.25</v>
      </c>
      <c r="Z111" s="100">
        <v>83256.25</v>
      </c>
      <c r="AA111" s="100">
        <v>83256.25</v>
      </c>
      <c r="AB111" s="100">
        <v>83256.25</v>
      </c>
      <c r="AC111" s="100">
        <v>83256.25</v>
      </c>
      <c r="AD111" s="100">
        <v>83256.25</v>
      </c>
      <c r="AE111" s="100">
        <v>83256.25</v>
      </c>
      <c r="AF111" s="100">
        <v>83256.25</v>
      </c>
      <c r="AG111" s="100">
        <v>83256.25</v>
      </c>
      <c r="AH111" s="100">
        <v>83256.25</v>
      </c>
      <c r="AI111" s="100">
        <v>83256.25</v>
      </c>
      <c r="AJ111" s="100">
        <v>83256.25</v>
      </c>
      <c r="AK111" s="100">
        <v>83256.25</v>
      </c>
      <c r="AL111" s="100">
        <v>83256.25</v>
      </c>
      <c r="AM111" s="100">
        <v>83256.25</v>
      </c>
      <c r="AN111" s="100">
        <v>83256.25</v>
      </c>
      <c r="AO111" s="100">
        <v>83256.25</v>
      </c>
      <c r="AP111" s="100">
        <v>83256.25</v>
      </c>
      <c r="AQ111" s="100">
        <v>83256.25</v>
      </c>
      <c r="AR111" s="100">
        <v>83256.25</v>
      </c>
      <c r="AS111" s="100">
        <v>83256.25</v>
      </c>
      <c r="AT111" s="100">
        <v>83256.25</v>
      </c>
      <c r="AU111" s="100">
        <v>83256.25</v>
      </c>
      <c r="AV111" s="100">
        <v>83256.25</v>
      </c>
      <c r="AW111" s="100">
        <v>83256.25</v>
      </c>
      <c r="AX111" s="100">
        <v>83256.25</v>
      </c>
    </row>
    <row r="112" spans="1:50">
      <c r="B112" s="105" t="s">
        <v>12</v>
      </c>
      <c r="C112" s="100">
        <v>0</v>
      </c>
      <c r="D112" s="100">
        <v>0</v>
      </c>
      <c r="E112" s="100">
        <v>0</v>
      </c>
      <c r="F112" s="100">
        <v>0</v>
      </c>
      <c r="G112" s="100">
        <v>0</v>
      </c>
      <c r="H112" s="100">
        <v>0</v>
      </c>
      <c r="I112" s="100">
        <v>0</v>
      </c>
      <c r="J112" s="100">
        <v>0</v>
      </c>
      <c r="K112" s="100">
        <v>0</v>
      </c>
      <c r="L112" s="100">
        <v>0</v>
      </c>
      <c r="M112" s="100">
        <v>0</v>
      </c>
      <c r="N112" s="100">
        <v>0</v>
      </c>
      <c r="O112" s="100">
        <v>0</v>
      </c>
      <c r="P112" s="100">
        <v>0</v>
      </c>
      <c r="Q112" s="100">
        <v>0</v>
      </c>
      <c r="R112" s="100">
        <v>0</v>
      </c>
      <c r="S112" s="100">
        <v>0</v>
      </c>
      <c r="T112" s="100">
        <v>0</v>
      </c>
      <c r="U112" s="100">
        <v>0</v>
      </c>
      <c r="V112" s="100">
        <v>0</v>
      </c>
      <c r="W112" s="100">
        <v>0</v>
      </c>
      <c r="X112" s="100">
        <v>0</v>
      </c>
      <c r="Y112" s="100">
        <v>0</v>
      </c>
      <c r="Z112" s="100">
        <v>0</v>
      </c>
      <c r="AA112" s="100">
        <v>0</v>
      </c>
      <c r="AB112" s="100">
        <v>0</v>
      </c>
      <c r="AC112" s="100">
        <v>0</v>
      </c>
      <c r="AD112" s="100">
        <v>0</v>
      </c>
      <c r="AE112" s="100">
        <v>0</v>
      </c>
      <c r="AF112" s="100">
        <v>0</v>
      </c>
      <c r="AG112" s="100">
        <v>0</v>
      </c>
      <c r="AH112" s="100">
        <v>0</v>
      </c>
      <c r="AI112" s="100">
        <v>0</v>
      </c>
      <c r="AJ112" s="100">
        <v>0</v>
      </c>
      <c r="AK112" s="100">
        <v>0</v>
      </c>
      <c r="AL112" s="100">
        <v>0</v>
      </c>
      <c r="AM112" s="100">
        <v>0</v>
      </c>
      <c r="AN112" s="100">
        <v>0</v>
      </c>
      <c r="AO112" s="100">
        <v>0</v>
      </c>
      <c r="AP112" s="100">
        <v>0</v>
      </c>
      <c r="AQ112" s="100">
        <v>0</v>
      </c>
      <c r="AR112" s="100">
        <v>0</v>
      </c>
      <c r="AS112" s="100">
        <v>0</v>
      </c>
      <c r="AT112" s="100">
        <v>0</v>
      </c>
      <c r="AU112" s="100">
        <v>0</v>
      </c>
      <c r="AV112" s="100">
        <v>0</v>
      </c>
      <c r="AW112" s="100">
        <v>0</v>
      </c>
      <c r="AX112" s="100">
        <v>0</v>
      </c>
    </row>
    <row r="113" spans="1:50">
      <c r="B113" s="105" t="s">
        <v>22</v>
      </c>
      <c r="C113" s="100">
        <v>0</v>
      </c>
      <c r="D113" s="100">
        <v>0</v>
      </c>
      <c r="E113" s="100">
        <v>0</v>
      </c>
      <c r="F113" s="100">
        <v>0</v>
      </c>
      <c r="G113" s="100">
        <v>0</v>
      </c>
      <c r="H113" s="100">
        <v>0</v>
      </c>
      <c r="I113" s="100">
        <v>0</v>
      </c>
      <c r="J113" s="100">
        <v>0</v>
      </c>
      <c r="K113" s="100">
        <v>0</v>
      </c>
      <c r="L113" s="100">
        <v>0</v>
      </c>
      <c r="M113" s="100">
        <v>0</v>
      </c>
      <c r="N113" s="100">
        <v>0</v>
      </c>
      <c r="O113" s="100">
        <v>0</v>
      </c>
      <c r="P113" s="100">
        <v>0</v>
      </c>
      <c r="Q113" s="100">
        <v>0</v>
      </c>
      <c r="R113" s="100">
        <v>0</v>
      </c>
      <c r="S113" s="100">
        <v>0</v>
      </c>
      <c r="T113" s="100">
        <v>0</v>
      </c>
      <c r="U113" s="100">
        <v>0</v>
      </c>
      <c r="V113" s="100">
        <v>0</v>
      </c>
      <c r="W113" s="100">
        <v>0</v>
      </c>
      <c r="X113" s="100">
        <v>0</v>
      </c>
      <c r="Y113" s="100">
        <v>0</v>
      </c>
      <c r="Z113" s="100">
        <v>0</v>
      </c>
      <c r="AA113" s="100">
        <v>0</v>
      </c>
      <c r="AB113" s="100">
        <v>0</v>
      </c>
      <c r="AC113" s="100">
        <v>0</v>
      </c>
      <c r="AD113" s="100">
        <v>0</v>
      </c>
      <c r="AE113" s="100">
        <v>0</v>
      </c>
      <c r="AF113" s="100">
        <v>0</v>
      </c>
      <c r="AG113" s="100">
        <v>0</v>
      </c>
      <c r="AH113" s="100">
        <v>0</v>
      </c>
      <c r="AI113" s="100">
        <v>0</v>
      </c>
      <c r="AJ113" s="100">
        <v>0</v>
      </c>
      <c r="AK113" s="100">
        <v>0</v>
      </c>
      <c r="AL113" s="100">
        <v>0</v>
      </c>
      <c r="AM113" s="100">
        <v>0</v>
      </c>
      <c r="AN113" s="100">
        <v>0</v>
      </c>
      <c r="AO113" s="100">
        <v>0</v>
      </c>
      <c r="AP113" s="100">
        <v>0</v>
      </c>
      <c r="AQ113" s="100">
        <v>0</v>
      </c>
      <c r="AR113" s="100">
        <v>0</v>
      </c>
      <c r="AS113" s="100">
        <v>0</v>
      </c>
      <c r="AT113" s="100">
        <v>0</v>
      </c>
      <c r="AU113" s="100">
        <v>0</v>
      </c>
      <c r="AV113" s="100">
        <v>0</v>
      </c>
      <c r="AW113" s="100">
        <v>0</v>
      </c>
      <c r="AX113" s="100">
        <v>0</v>
      </c>
    </row>
    <row r="114" spans="1:50">
      <c r="B114" s="105" t="s">
        <v>59</v>
      </c>
      <c r="C114" s="100">
        <v>418319.24540549918</v>
      </c>
      <c r="D114" s="100">
        <v>418319.24540549918</v>
      </c>
      <c r="E114" s="100">
        <v>418319.24540549918</v>
      </c>
      <c r="F114" s="100">
        <v>418319.24540549918</v>
      </c>
      <c r="G114" s="100">
        <v>418319.24540549918</v>
      </c>
      <c r="H114" s="100">
        <v>418319.24540549918</v>
      </c>
      <c r="I114" s="100">
        <v>418319.24540549918</v>
      </c>
      <c r="J114" s="100">
        <v>418319.24540549918</v>
      </c>
      <c r="K114" s="100">
        <v>418319.24540549918</v>
      </c>
      <c r="L114" s="100">
        <v>143187.05312225857</v>
      </c>
      <c r="M114" s="100">
        <v>418319.24540549918</v>
      </c>
      <c r="N114" s="100">
        <v>418319.24540549918</v>
      </c>
      <c r="O114" s="100">
        <v>418319.24540549918</v>
      </c>
      <c r="P114" s="100">
        <v>418319.24540549918</v>
      </c>
      <c r="Q114" s="100">
        <v>418319.24540549918</v>
      </c>
      <c r="R114" s="100">
        <v>418319.24540549918</v>
      </c>
      <c r="S114" s="100">
        <v>418319.24540549918</v>
      </c>
      <c r="T114" s="100">
        <v>418319.24540549918</v>
      </c>
      <c r="U114" s="100">
        <v>418319.24540549918</v>
      </c>
      <c r="V114" s="100">
        <v>418319.24540549918</v>
      </c>
      <c r="W114" s="100">
        <v>418319.24540549918</v>
      </c>
      <c r="X114" s="100">
        <v>418319.24540549918</v>
      </c>
      <c r="Y114" s="100">
        <v>418319.24540549918</v>
      </c>
      <c r="Z114" s="100">
        <v>418319.24540549918</v>
      </c>
      <c r="AA114" s="100">
        <v>418319.24540549918</v>
      </c>
      <c r="AB114" s="100">
        <v>418319.24540549918</v>
      </c>
      <c r="AC114" s="100">
        <v>418319.24540549918</v>
      </c>
      <c r="AD114" s="100">
        <v>418319.24540549918</v>
      </c>
      <c r="AE114" s="100">
        <v>418319.24540549918</v>
      </c>
      <c r="AF114" s="100">
        <v>418319.24540549918</v>
      </c>
      <c r="AG114" s="100">
        <v>418319.24540549918</v>
      </c>
      <c r="AH114" s="100">
        <v>418319.24540549918</v>
      </c>
      <c r="AI114" s="100">
        <v>418319.24540549918</v>
      </c>
      <c r="AJ114" s="100">
        <v>418319.24540549918</v>
      </c>
      <c r="AK114" s="100">
        <v>418319.24540549918</v>
      </c>
      <c r="AL114" s="100">
        <v>418319.24540549918</v>
      </c>
      <c r="AM114" s="100">
        <v>418319.24540549918</v>
      </c>
      <c r="AN114" s="100">
        <v>418319.24540549918</v>
      </c>
      <c r="AO114" s="100">
        <v>418319.24540549918</v>
      </c>
      <c r="AP114" s="100">
        <v>418319.24540549918</v>
      </c>
      <c r="AQ114" s="100">
        <v>418319.24540549918</v>
      </c>
      <c r="AR114" s="100">
        <v>418319.24540549918</v>
      </c>
      <c r="AS114" s="100">
        <v>418319.24540549918</v>
      </c>
      <c r="AT114" s="100">
        <v>418319.24540549918</v>
      </c>
      <c r="AU114" s="100">
        <v>418319.24540549918</v>
      </c>
      <c r="AV114" s="100">
        <v>418319.24540549918</v>
      </c>
      <c r="AW114" s="100">
        <v>418319.24540549918</v>
      </c>
      <c r="AX114" s="100">
        <v>418319.24540549918</v>
      </c>
    </row>
    <row r="115" spans="1:50">
      <c r="B115" s="100" t="s">
        <v>278</v>
      </c>
      <c r="C115" s="105">
        <f>SUM(C$110:C$114)</f>
        <v>501575.49540549918</v>
      </c>
      <c r="D115" s="105">
        <f t="shared" ref="D115:AX115" si="7">SUM(D$110:D$114)</f>
        <v>501575.49540549918</v>
      </c>
      <c r="E115" s="105">
        <f t="shared" si="7"/>
        <v>501575.49540549918</v>
      </c>
      <c r="F115" s="105">
        <f t="shared" si="7"/>
        <v>501575.49540549918</v>
      </c>
      <c r="G115" s="105">
        <f t="shared" si="7"/>
        <v>501575.49540549918</v>
      </c>
      <c r="H115" s="105">
        <f t="shared" si="7"/>
        <v>501575.49540549918</v>
      </c>
      <c r="I115" s="105">
        <f t="shared" si="7"/>
        <v>501575.49540549918</v>
      </c>
      <c r="J115" s="105">
        <f t="shared" si="7"/>
        <v>501575.49540549918</v>
      </c>
      <c r="K115" s="105">
        <f t="shared" si="7"/>
        <v>501575.49540549918</v>
      </c>
      <c r="L115" s="105">
        <f t="shared" si="7"/>
        <v>171684.94611294364</v>
      </c>
      <c r="M115" s="105">
        <f t="shared" si="7"/>
        <v>501575.49540549918</v>
      </c>
      <c r="N115" s="105">
        <f t="shared" si="7"/>
        <v>501575.49540549918</v>
      </c>
      <c r="O115" s="105">
        <f t="shared" si="7"/>
        <v>501575.49540549918</v>
      </c>
      <c r="P115" s="105">
        <f t="shared" si="7"/>
        <v>501575.49540549918</v>
      </c>
      <c r="Q115" s="105">
        <f t="shared" si="7"/>
        <v>501575.49540549918</v>
      </c>
      <c r="R115" s="105">
        <f t="shared" si="7"/>
        <v>501575.49540549918</v>
      </c>
      <c r="S115" s="105">
        <f t="shared" si="7"/>
        <v>501575.49540549918</v>
      </c>
      <c r="T115" s="105">
        <f t="shared" si="7"/>
        <v>501575.49540549918</v>
      </c>
      <c r="U115" s="105">
        <f t="shared" si="7"/>
        <v>501575.49540549918</v>
      </c>
      <c r="V115" s="105">
        <f t="shared" si="7"/>
        <v>501575.49540549918</v>
      </c>
      <c r="W115" s="105">
        <f t="shared" si="7"/>
        <v>501575.49540549918</v>
      </c>
      <c r="X115" s="105">
        <f t="shared" si="7"/>
        <v>501575.49540549918</v>
      </c>
      <c r="Y115" s="105">
        <f t="shared" si="7"/>
        <v>501575.49540549918</v>
      </c>
      <c r="Z115" s="105">
        <f t="shared" si="7"/>
        <v>501575.49540549918</v>
      </c>
      <c r="AA115" s="105">
        <f t="shared" si="7"/>
        <v>501575.49540549918</v>
      </c>
      <c r="AB115" s="105">
        <f t="shared" si="7"/>
        <v>501575.49540549918</v>
      </c>
      <c r="AC115" s="105">
        <f t="shared" si="7"/>
        <v>501575.49540549918</v>
      </c>
      <c r="AD115" s="105">
        <f t="shared" si="7"/>
        <v>501575.49540549918</v>
      </c>
      <c r="AE115" s="105">
        <f t="shared" si="7"/>
        <v>501575.49540549918</v>
      </c>
      <c r="AF115" s="105">
        <f t="shared" si="7"/>
        <v>501575.49540549918</v>
      </c>
      <c r="AG115" s="105">
        <f t="shared" si="7"/>
        <v>501575.49540549918</v>
      </c>
      <c r="AH115" s="105">
        <f t="shared" si="7"/>
        <v>501575.49540549918</v>
      </c>
      <c r="AI115" s="105">
        <f t="shared" si="7"/>
        <v>501575.49540549918</v>
      </c>
      <c r="AJ115" s="105">
        <f t="shared" si="7"/>
        <v>501575.49540549918</v>
      </c>
      <c r="AK115" s="105">
        <f t="shared" si="7"/>
        <v>501575.49540549918</v>
      </c>
      <c r="AL115" s="105">
        <f t="shared" si="7"/>
        <v>501575.49540549918</v>
      </c>
      <c r="AM115" s="105">
        <f t="shared" si="7"/>
        <v>501575.49540549918</v>
      </c>
      <c r="AN115" s="105">
        <f t="shared" si="7"/>
        <v>501575.49540549918</v>
      </c>
      <c r="AO115" s="105">
        <f t="shared" si="7"/>
        <v>501575.49540549918</v>
      </c>
      <c r="AP115" s="105">
        <f t="shared" si="7"/>
        <v>501575.49540549918</v>
      </c>
      <c r="AQ115" s="105">
        <f t="shared" si="7"/>
        <v>501575.49540549918</v>
      </c>
      <c r="AR115" s="105">
        <f t="shared" si="7"/>
        <v>501575.49540549918</v>
      </c>
      <c r="AS115" s="105">
        <f t="shared" si="7"/>
        <v>501575.49540549918</v>
      </c>
      <c r="AT115" s="105">
        <f t="shared" si="7"/>
        <v>501575.49540549918</v>
      </c>
      <c r="AU115" s="105">
        <f t="shared" si="7"/>
        <v>501575.49540549918</v>
      </c>
      <c r="AV115" s="105">
        <f t="shared" si="7"/>
        <v>501575.49540549918</v>
      </c>
      <c r="AW115" s="105">
        <f t="shared" si="7"/>
        <v>501575.49540549918</v>
      </c>
      <c r="AX115" s="105">
        <f t="shared" si="7"/>
        <v>501575.49540549918</v>
      </c>
    </row>
    <row r="116" spans="1:50">
      <c r="A116" s="105" t="s">
        <v>107</v>
      </c>
      <c r="B116" s="105" t="s">
        <v>5</v>
      </c>
      <c r="C116" s="100">
        <v>0</v>
      </c>
      <c r="D116" s="100">
        <v>0</v>
      </c>
      <c r="E116" s="100">
        <v>0</v>
      </c>
      <c r="F116" s="100">
        <v>0</v>
      </c>
      <c r="G116" s="100">
        <v>0</v>
      </c>
      <c r="H116" s="100">
        <v>0</v>
      </c>
      <c r="I116" s="100">
        <v>0</v>
      </c>
      <c r="J116" s="100">
        <v>0</v>
      </c>
      <c r="K116" s="100">
        <v>0</v>
      </c>
      <c r="L116" s="100">
        <v>0</v>
      </c>
      <c r="M116" s="100">
        <v>0</v>
      </c>
      <c r="N116" s="100">
        <v>0</v>
      </c>
      <c r="O116" s="100">
        <v>0</v>
      </c>
      <c r="P116" s="100">
        <v>0</v>
      </c>
      <c r="Q116" s="100">
        <v>0</v>
      </c>
      <c r="R116" s="100">
        <v>0</v>
      </c>
      <c r="S116" s="100">
        <v>0</v>
      </c>
      <c r="T116" s="100">
        <v>0</v>
      </c>
      <c r="U116" s="100">
        <v>0</v>
      </c>
      <c r="V116" s="100">
        <v>0</v>
      </c>
      <c r="W116" s="100">
        <v>0</v>
      </c>
      <c r="X116" s="100">
        <v>0</v>
      </c>
      <c r="Y116" s="100">
        <v>0</v>
      </c>
      <c r="Z116" s="100">
        <v>0</v>
      </c>
      <c r="AA116" s="100">
        <v>0</v>
      </c>
      <c r="AB116" s="100">
        <v>0</v>
      </c>
      <c r="AC116" s="100">
        <v>0</v>
      </c>
      <c r="AD116" s="100">
        <v>0</v>
      </c>
      <c r="AE116" s="100">
        <v>0</v>
      </c>
      <c r="AF116" s="100">
        <v>0</v>
      </c>
      <c r="AG116" s="100">
        <v>0</v>
      </c>
      <c r="AH116" s="100">
        <v>0</v>
      </c>
      <c r="AI116" s="100">
        <v>0</v>
      </c>
      <c r="AJ116" s="100">
        <v>0</v>
      </c>
      <c r="AK116" s="100">
        <v>0</v>
      </c>
      <c r="AL116" s="100">
        <v>0</v>
      </c>
      <c r="AM116" s="100">
        <v>0</v>
      </c>
      <c r="AN116" s="100">
        <v>0</v>
      </c>
      <c r="AO116" s="100">
        <v>0</v>
      </c>
      <c r="AP116" s="100">
        <v>0</v>
      </c>
      <c r="AQ116" s="100">
        <v>0</v>
      </c>
      <c r="AR116" s="100">
        <v>0</v>
      </c>
      <c r="AS116" s="100">
        <v>0</v>
      </c>
      <c r="AT116" s="100">
        <v>0</v>
      </c>
      <c r="AU116" s="100">
        <v>0</v>
      </c>
      <c r="AV116" s="100">
        <v>0</v>
      </c>
      <c r="AW116" s="100">
        <v>0</v>
      </c>
      <c r="AX116" s="100">
        <v>0</v>
      </c>
    </row>
    <row r="117" spans="1:50">
      <c r="B117" s="105" t="s">
        <v>10</v>
      </c>
      <c r="C117" s="100">
        <v>6213.007052045964</v>
      </c>
      <c r="D117" s="100">
        <v>6213.007052045964</v>
      </c>
      <c r="E117" s="100">
        <v>6213.007052045964</v>
      </c>
      <c r="F117" s="100">
        <v>6213.007052045964</v>
      </c>
      <c r="G117" s="100">
        <v>6213.007052045964</v>
      </c>
      <c r="H117" s="100">
        <v>6213.007052045964</v>
      </c>
      <c r="I117" s="100">
        <v>6213.007052045964</v>
      </c>
      <c r="J117" s="100">
        <v>6213.007052045964</v>
      </c>
      <c r="K117" s="100">
        <v>4959.4309007178463</v>
      </c>
      <c r="L117" s="100">
        <v>6213.007052045964</v>
      </c>
      <c r="M117" s="100">
        <v>6213.007052045964</v>
      </c>
      <c r="N117" s="100">
        <v>6213.007052045964</v>
      </c>
      <c r="O117" s="100">
        <v>6213.007052045964</v>
      </c>
      <c r="P117" s="100">
        <v>6213.007052045964</v>
      </c>
      <c r="Q117" s="100">
        <v>6213.007052045964</v>
      </c>
      <c r="R117" s="100">
        <v>6213.007052045964</v>
      </c>
      <c r="S117" s="100">
        <v>6213.007052045964</v>
      </c>
      <c r="T117" s="100">
        <v>6213.007052045964</v>
      </c>
      <c r="U117" s="100">
        <v>6213.007052045964</v>
      </c>
      <c r="V117" s="100">
        <v>6213.007052045964</v>
      </c>
      <c r="W117" s="100">
        <v>6213.007052045964</v>
      </c>
      <c r="X117" s="100">
        <v>6213.007052045964</v>
      </c>
      <c r="Y117" s="100">
        <v>6213.007052045964</v>
      </c>
      <c r="Z117" s="100">
        <v>6213.007052045964</v>
      </c>
      <c r="AA117" s="100">
        <v>6213.007052045964</v>
      </c>
      <c r="AB117" s="100">
        <v>6213.007052045964</v>
      </c>
      <c r="AC117" s="100">
        <v>6213.007052045964</v>
      </c>
      <c r="AD117" s="100">
        <v>6213.007052045964</v>
      </c>
      <c r="AE117" s="100">
        <v>6213.007052045964</v>
      </c>
      <c r="AF117" s="100">
        <v>6213.007052045964</v>
      </c>
      <c r="AG117" s="100">
        <v>6213.007052045964</v>
      </c>
      <c r="AH117" s="100">
        <v>6213.007052045964</v>
      </c>
      <c r="AI117" s="100">
        <v>6213.007052045964</v>
      </c>
      <c r="AJ117" s="100">
        <v>1304.3947451904658</v>
      </c>
      <c r="AK117" s="100">
        <v>6213.007052045964</v>
      </c>
      <c r="AL117" s="100">
        <v>6213.007052045964</v>
      </c>
      <c r="AM117" s="100">
        <v>6213.007052045964</v>
      </c>
      <c r="AN117" s="100">
        <v>6213.007052045964</v>
      </c>
      <c r="AO117" s="100">
        <v>6213.007052045964</v>
      </c>
      <c r="AP117" s="100">
        <v>6213.007052045964</v>
      </c>
      <c r="AQ117" s="100">
        <v>6213.007052045964</v>
      </c>
      <c r="AR117" s="100">
        <v>6213.007052045964</v>
      </c>
      <c r="AS117" s="100">
        <v>6213.007052045964</v>
      </c>
      <c r="AT117" s="100">
        <v>6213.007052045964</v>
      </c>
      <c r="AU117" s="100">
        <v>5322.1830620665442</v>
      </c>
      <c r="AV117" s="100">
        <v>6213.007052045964</v>
      </c>
      <c r="AW117" s="100">
        <v>6213.007052045964</v>
      </c>
      <c r="AX117" s="100">
        <v>6213.007052045964</v>
      </c>
    </row>
    <row r="118" spans="1:50">
      <c r="B118" s="105" t="s">
        <v>12</v>
      </c>
      <c r="C118" s="100">
        <v>0</v>
      </c>
      <c r="D118" s="100">
        <v>0</v>
      </c>
      <c r="E118" s="100">
        <v>0</v>
      </c>
      <c r="F118" s="100">
        <v>0</v>
      </c>
      <c r="G118" s="100">
        <v>0</v>
      </c>
      <c r="H118" s="100">
        <v>0</v>
      </c>
      <c r="I118" s="100">
        <v>0</v>
      </c>
      <c r="J118" s="100">
        <v>0</v>
      </c>
      <c r="K118" s="100">
        <v>0</v>
      </c>
      <c r="L118" s="100">
        <v>0</v>
      </c>
      <c r="M118" s="100">
        <v>0</v>
      </c>
      <c r="N118" s="100">
        <v>0</v>
      </c>
      <c r="O118" s="100">
        <v>0</v>
      </c>
      <c r="P118" s="100">
        <v>0</v>
      </c>
      <c r="Q118" s="100">
        <v>0</v>
      </c>
      <c r="R118" s="100">
        <v>0</v>
      </c>
      <c r="S118" s="100">
        <v>0</v>
      </c>
      <c r="T118" s="100">
        <v>0</v>
      </c>
      <c r="U118" s="100">
        <v>0</v>
      </c>
      <c r="V118" s="100">
        <v>0</v>
      </c>
      <c r="W118" s="100">
        <v>0</v>
      </c>
      <c r="X118" s="100">
        <v>0</v>
      </c>
      <c r="Y118" s="100">
        <v>0</v>
      </c>
      <c r="Z118" s="100">
        <v>0</v>
      </c>
      <c r="AA118" s="100">
        <v>0</v>
      </c>
      <c r="AB118" s="100">
        <v>0</v>
      </c>
      <c r="AC118" s="100">
        <v>0</v>
      </c>
      <c r="AD118" s="100">
        <v>0</v>
      </c>
      <c r="AE118" s="100">
        <v>0</v>
      </c>
      <c r="AF118" s="100">
        <v>0</v>
      </c>
      <c r="AG118" s="100">
        <v>0</v>
      </c>
      <c r="AH118" s="100">
        <v>0</v>
      </c>
      <c r="AI118" s="100">
        <v>0</v>
      </c>
      <c r="AJ118" s="100">
        <v>0</v>
      </c>
      <c r="AK118" s="100">
        <v>0</v>
      </c>
      <c r="AL118" s="100">
        <v>0</v>
      </c>
      <c r="AM118" s="100">
        <v>0</v>
      </c>
      <c r="AN118" s="100">
        <v>0</v>
      </c>
      <c r="AO118" s="100">
        <v>0</v>
      </c>
      <c r="AP118" s="100">
        <v>0</v>
      </c>
      <c r="AQ118" s="100">
        <v>0</v>
      </c>
      <c r="AR118" s="100">
        <v>0</v>
      </c>
      <c r="AS118" s="100">
        <v>0</v>
      </c>
      <c r="AT118" s="100">
        <v>0</v>
      </c>
      <c r="AU118" s="100">
        <v>0</v>
      </c>
      <c r="AV118" s="100">
        <v>0</v>
      </c>
      <c r="AW118" s="100">
        <v>0</v>
      </c>
      <c r="AX118" s="100">
        <v>0</v>
      </c>
    </row>
    <row r="119" spans="1:50">
      <c r="B119" s="105" t="s">
        <v>22</v>
      </c>
      <c r="C119" s="100">
        <v>0</v>
      </c>
      <c r="D119" s="100">
        <v>0</v>
      </c>
      <c r="E119" s="100">
        <v>0</v>
      </c>
      <c r="F119" s="100">
        <v>0</v>
      </c>
      <c r="G119" s="100">
        <v>0</v>
      </c>
      <c r="H119" s="100">
        <v>0</v>
      </c>
      <c r="I119" s="100">
        <v>0</v>
      </c>
      <c r="J119" s="100">
        <v>0</v>
      </c>
      <c r="K119" s="100">
        <v>0</v>
      </c>
      <c r="L119" s="100">
        <v>0</v>
      </c>
      <c r="M119" s="100">
        <v>0</v>
      </c>
      <c r="N119" s="100">
        <v>0</v>
      </c>
      <c r="O119" s="100">
        <v>0</v>
      </c>
      <c r="P119" s="100">
        <v>0</v>
      </c>
      <c r="Q119" s="100">
        <v>0</v>
      </c>
      <c r="R119" s="100">
        <v>0</v>
      </c>
      <c r="S119" s="100">
        <v>0</v>
      </c>
      <c r="T119" s="100">
        <v>0</v>
      </c>
      <c r="U119" s="100">
        <v>0</v>
      </c>
      <c r="V119" s="100">
        <v>0</v>
      </c>
      <c r="W119" s="100">
        <v>0</v>
      </c>
      <c r="X119" s="100">
        <v>0</v>
      </c>
      <c r="Y119" s="100">
        <v>0</v>
      </c>
      <c r="Z119" s="100">
        <v>0</v>
      </c>
      <c r="AA119" s="100">
        <v>0</v>
      </c>
      <c r="AB119" s="100">
        <v>0</v>
      </c>
      <c r="AC119" s="100">
        <v>0</v>
      </c>
      <c r="AD119" s="100">
        <v>0</v>
      </c>
      <c r="AE119" s="100">
        <v>0</v>
      </c>
      <c r="AF119" s="100">
        <v>0</v>
      </c>
      <c r="AG119" s="100">
        <v>0</v>
      </c>
      <c r="AH119" s="100">
        <v>0</v>
      </c>
      <c r="AI119" s="100">
        <v>0</v>
      </c>
      <c r="AJ119" s="100">
        <v>0</v>
      </c>
      <c r="AK119" s="100">
        <v>0</v>
      </c>
      <c r="AL119" s="100">
        <v>0</v>
      </c>
      <c r="AM119" s="100">
        <v>0</v>
      </c>
      <c r="AN119" s="100">
        <v>0</v>
      </c>
      <c r="AO119" s="100">
        <v>0</v>
      </c>
      <c r="AP119" s="100">
        <v>0</v>
      </c>
      <c r="AQ119" s="100">
        <v>0</v>
      </c>
      <c r="AR119" s="100">
        <v>0</v>
      </c>
      <c r="AS119" s="100">
        <v>0</v>
      </c>
      <c r="AT119" s="100">
        <v>0</v>
      </c>
      <c r="AU119" s="100">
        <v>0</v>
      </c>
      <c r="AV119" s="100">
        <v>0</v>
      </c>
      <c r="AW119" s="100">
        <v>0</v>
      </c>
      <c r="AX119" s="100">
        <v>0</v>
      </c>
    </row>
    <row r="120" spans="1:50">
      <c r="B120" s="105" t="s">
        <v>59</v>
      </c>
      <c r="C120" s="100">
        <v>631718.85221264453</v>
      </c>
      <c r="D120" s="100">
        <v>631718.85221264453</v>
      </c>
      <c r="E120" s="100">
        <v>631718.85221264453</v>
      </c>
      <c r="F120" s="100">
        <v>631718.85221264453</v>
      </c>
      <c r="G120" s="100">
        <v>631718.85221264453</v>
      </c>
      <c r="H120" s="100">
        <v>631718.85221264453</v>
      </c>
      <c r="I120" s="100">
        <v>631718.85221264453</v>
      </c>
      <c r="J120" s="100">
        <v>631718.85221264453</v>
      </c>
      <c r="K120" s="100">
        <v>504259.20492037811</v>
      </c>
      <c r="L120" s="100">
        <v>631718.85221264453</v>
      </c>
      <c r="M120" s="100">
        <v>631718.85221264453</v>
      </c>
      <c r="N120" s="100">
        <v>631718.85221264453</v>
      </c>
      <c r="O120" s="100">
        <v>631718.85221264453</v>
      </c>
      <c r="P120" s="100">
        <v>631718.85221264453</v>
      </c>
      <c r="Q120" s="100">
        <v>631718.85221264453</v>
      </c>
      <c r="R120" s="100">
        <v>631718.85221264453</v>
      </c>
      <c r="S120" s="100">
        <v>631718.85221264453</v>
      </c>
      <c r="T120" s="100">
        <v>631718.85221264453</v>
      </c>
      <c r="U120" s="100">
        <v>631718.85221264453</v>
      </c>
      <c r="V120" s="100">
        <v>631718.85221264453</v>
      </c>
      <c r="W120" s="100">
        <v>631718.85221264453</v>
      </c>
      <c r="X120" s="100">
        <v>631718.85221264453</v>
      </c>
      <c r="Y120" s="100">
        <v>631718.85221264453</v>
      </c>
      <c r="Z120" s="100">
        <v>631718.85221264453</v>
      </c>
      <c r="AA120" s="100">
        <v>631718.85221264453</v>
      </c>
      <c r="AB120" s="100">
        <v>631718.85221264453</v>
      </c>
      <c r="AC120" s="100">
        <v>631718.85221264453</v>
      </c>
      <c r="AD120" s="100">
        <v>631718.85221264453</v>
      </c>
      <c r="AE120" s="100">
        <v>631718.85221264453</v>
      </c>
      <c r="AF120" s="100">
        <v>631718.85221264453</v>
      </c>
      <c r="AG120" s="100">
        <v>631718.85221264453</v>
      </c>
      <c r="AH120" s="100">
        <v>631718.85221264453</v>
      </c>
      <c r="AI120" s="100">
        <v>631718.85221264453</v>
      </c>
      <c r="AJ120" s="100">
        <v>132626.72074266785</v>
      </c>
      <c r="AK120" s="100">
        <v>631718.85221264453</v>
      </c>
      <c r="AL120" s="100">
        <v>631718.85221264453</v>
      </c>
      <c r="AM120" s="100">
        <v>631718.85221264453</v>
      </c>
      <c r="AN120" s="100">
        <v>631718.85221264453</v>
      </c>
      <c r="AO120" s="100">
        <v>631718.85221264453</v>
      </c>
      <c r="AP120" s="100">
        <v>631718.85221264453</v>
      </c>
      <c r="AQ120" s="100">
        <v>631718.85221264453</v>
      </c>
      <c r="AR120" s="100">
        <v>631718.85221264453</v>
      </c>
      <c r="AS120" s="100">
        <v>631718.85221264453</v>
      </c>
      <c r="AT120" s="100">
        <v>631718.85221264453</v>
      </c>
      <c r="AU120" s="100">
        <v>541142.69420104683</v>
      </c>
      <c r="AV120" s="100">
        <v>631718.85221264453</v>
      </c>
      <c r="AW120" s="100">
        <v>631718.85221264453</v>
      </c>
      <c r="AX120" s="100">
        <v>631718.85221264453</v>
      </c>
    </row>
    <row r="121" spans="1:50">
      <c r="B121" s="100" t="s">
        <v>278</v>
      </c>
      <c r="C121" s="105">
        <f>SUM(C$116:C$120)</f>
        <v>637931.85926469055</v>
      </c>
      <c r="D121" s="105">
        <f t="shared" ref="D121:AX121" si="8">SUM(D$116:D$120)</f>
        <v>637931.85926469055</v>
      </c>
      <c r="E121" s="105">
        <f t="shared" si="8"/>
        <v>637931.85926469055</v>
      </c>
      <c r="F121" s="105">
        <f t="shared" si="8"/>
        <v>637931.85926469055</v>
      </c>
      <c r="G121" s="105">
        <f t="shared" si="8"/>
        <v>637931.85926469055</v>
      </c>
      <c r="H121" s="105">
        <f t="shared" si="8"/>
        <v>637931.85926469055</v>
      </c>
      <c r="I121" s="105">
        <f t="shared" si="8"/>
        <v>637931.85926469055</v>
      </c>
      <c r="J121" s="105">
        <f t="shared" si="8"/>
        <v>637931.85926469055</v>
      </c>
      <c r="K121" s="105">
        <f t="shared" si="8"/>
        <v>509218.63582109596</v>
      </c>
      <c r="L121" s="105">
        <f t="shared" si="8"/>
        <v>637931.85926469055</v>
      </c>
      <c r="M121" s="105">
        <f t="shared" si="8"/>
        <v>637931.85926469055</v>
      </c>
      <c r="N121" s="105">
        <f t="shared" si="8"/>
        <v>637931.85926469055</v>
      </c>
      <c r="O121" s="105">
        <f t="shared" si="8"/>
        <v>637931.85926469055</v>
      </c>
      <c r="P121" s="105">
        <f t="shared" si="8"/>
        <v>637931.85926469055</v>
      </c>
      <c r="Q121" s="105">
        <f t="shared" si="8"/>
        <v>637931.85926469055</v>
      </c>
      <c r="R121" s="105">
        <f t="shared" si="8"/>
        <v>637931.85926469055</v>
      </c>
      <c r="S121" s="105">
        <f t="shared" si="8"/>
        <v>637931.85926469055</v>
      </c>
      <c r="T121" s="105">
        <f t="shared" si="8"/>
        <v>637931.85926469055</v>
      </c>
      <c r="U121" s="105">
        <f t="shared" si="8"/>
        <v>637931.85926469055</v>
      </c>
      <c r="V121" s="105">
        <f t="shared" si="8"/>
        <v>637931.85926469055</v>
      </c>
      <c r="W121" s="105">
        <f t="shared" si="8"/>
        <v>637931.85926469055</v>
      </c>
      <c r="X121" s="105">
        <f t="shared" si="8"/>
        <v>637931.85926469055</v>
      </c>
      <c r="Y121" s="105">
        <f t="shared" si="8"/>
        <v>637931.85926469055</v>
      </c>
      <c r="Z121" s="105">
        <f t="shared" si="8"/>
        <v>637931.85926469055</v>
      </c>
      <c r="AA121" s="105">
        <f t="shared" si="8"/>
        <v>637931.85926469055</v>
      </c>
      <c r="AB121" s="105">
        <f t="shared" si="8"/>
        <v>637931.85926469055</v>
      </c>
      <c r="AC121" s="105">
        <f t="shared" si="8"/>
        <v>637931.85926469055</v>
      </c>
      <c r="AD121" s="105">
        <f t="shared" si="8"/>
        <v>637931.85926469055</v>
      </c>
      <c r="AE121" s="105">
        <f t="shared" si="8"/>
        <v>637931.85926469055</v>
      </c>
      <c r="AF121" s="105">
        <f t="shared" si="8"/>
        <v>637931.85926469055</v>
      </c>
      <c r="AG121" s="105">
        <f t="shared" si="8"/>
        <v>637931.85926469055</v>
      </c>
      <c r="AH121" s="105">
        <f t="shared" si="8"/>
        <v>637931.85926469055</v>
      </c>
      <c r="AI121" s="105">
        <f t="shared" si="8"/>
        <v>637931.85926469055</v>
      </c>
      <c r="AJ121" s="105">
        <f t="shared" si="8"/>
        <v>133931.1154878583</v>
      </c>
      <c r="AK121" s="105">
        <f t="shared" si="8"/>
        <v>637931.85926469055</v>
      </c>
      <c r="AL121" s="105">
        <f t="shared" si="8"/>
        <v>637931.85926469055</v>
      </c>
      <c r="AM121" s="105">
        <f t="shared" si="8"/>
        <v>637931.85926469055</v>
      </c>
      <c r="AN121" s="105">
        <f t="shared" si="8"/>
        <v>637931.85926469055</v>
      </c>
      <c r="AO121" s="105">
        <f t="shared" si="8"/>
        <v>637931.85926469055</v>
      </c>
      <c r="AP121" s="105">
        <f t="shared" si="8"/>
        <v>637931.85926469055</v>
      </c>
      <c r="AQ121" s="105">
        <f t="shared" si="8"/>
        <v>637931.85926469055</v>
      </c>
      <c r="AR121" s="105">
        <f t="shared" si="8"/>
        <v>637931.85926469055</v>
      </c>
      <c r="AS121" s="105">
        <f t="shared" si="8"/>
        <v>637931.85926469055</v>
      </c>
      <c r="AT121" s="105">
        <f t="shared" si="8"/>
        <v>637931.85926469055</v>
      </c>
      <c r="AU121" s="105">
        <f t="shared" si="8"/>
        <v>546464.87726311339</v>
      </c>
      <c r="AV121" s="105">
        <f t="shared" si="8"/>
        <v>637931.85926469055</v>
      </c>
      <c r="AW121" s="105">
        <f t="shared" si="8"/>
        <v>637931.85926469055</v>
      </c>
      <c r="AX121" s="105">
        <f t="shared" si="8"/>
        <v>637931.85926469055</v>
      </c>
    </row>
    <row r="122" spans="1:50">
      <c r="A122" s="105" t="s">
        <v>108</v>
      </c>
      <c r="B122" s="105" t="s">
        <v>5</v>
      </c>
      <c r="C122" s="100">
        <v>10896.41640782214</v>
      </c>
      <c r="D122" s="100">
        <v>10896.41640782214</v>
      </c>
      <c r="E122" s="100">
        <v>10896.41640782214</v>
      </c>
      <c r="F122" s="100">
        <v>10896.41640782214</v>
      </c>
      <c r="G122" s="100">
        <v>10896.41640782214</v>
      </c>
      <c r="H122" s="100">
        <v>10896.41640782214</v>
      </c>
      <c r="I122" s="100">
        <v>10896.41640782214</v>
      </c>
      <c r="J122" s="100">
        <v>10896.41640782214</v>
      </c>
      <c r="K122" s="100">
        <v>10896.41640782214</v>
      </c>
      <c r="L122" s="100">
        <v>10896.41640782214</v>
      </c>
      <c r="M122" s="100">
        <v>10896.41640782214</v>
      </c>
      <c r="N122" s="100">
        <v>10896.41640782214</v>
      </c>
      <c r="O122" s="100">
        <v>10896.41640782214</v>
      </c>
      <c r="P122" s="100">
        <v>10896.41640782214</v>
      </c>
      <c r="Q122" s="100">
        <v>10896.41640782214</v>
      </c>
      <c r="R122" s="100">
        <v>10896.41640782214</v>
      </c>
      <c r="S122" s="100">
        <v>10896.41640782214</v>
      </c>
      <c r="T122" s="100">
        <v>10896.41640782214</v>
      </c>
      <c r="U122" s="100">
        <v>10896.41640782214</v>
      </c>
      <c r="V122" s="100">
        <v>10896.41640782214</v>
      </c>
      <c r="W122" s="100">
        <v>10896.41640782214</v>
      </c>
      <c r="X122" s="100">
        <v>10896.41640782214</v>
      </c>
      <c r="Y122" s="100">
        <v>10896.41640782214</v>
      </c>
      <c r="Z122" s="100">
        <v>10896.41640782214</v>
      </c>
      <c r="AA122" s="100">
        <v>10896.41640782214</v>
      </c>
      <c r="AB122" s="100">
        <v>10896.41640782214</v>
      </c>
      <c r="AC122" s="100">
        <v>10896.41640782214</v>
      </c>
      <c r="AD122" s="100">
        <v>10896.41640782214</v>
      </c>
      <c r="AE122" s="100">
        <v>10896.41640782214</v>
      </c>
      <c r="AF122" s="100">
        <v>10896.41640782214</v>
      </c>
      <c r="AG122" s="100">
        <v>10896.41640782214</v>
      </c>
      <c r="AH122" s="100">
        <v>10896.41640782214</v>
      </c>
      <c r="AI122" s="100">
        <v>10896.41640782214</v>
      </c>
      <c r="AJ122" s="100">
        <v>10896.41640782214</v>
      </c>
      <c r="AK122" s="100">
        <v>10896.41640782214</v>
      </c>
      <c r="AL122" s="100">
        <v>10896.41640782214</v>
      </c>
      <c r="AM122" s="100">
        <v>10896.41640782214</v>
      </c>
      <c r="AN122" s="100">
        <v>10896.41640782214</v>
      </c>
      <c r="AO122" s="100">
        <v>10896.41640782214</v>
      </c>
      <c r="AP122" s="100">
        <v>10896.41640782214</v>
      </c>
      <c r="AQ122" s="100">
        <v>10896.41640782214</v>
      </c>
      <c r="AR122" s="100">
        <v>10896.41640782214</v>
      </c>
      <c r="AS122" s="100">
        <v>10896.41640782214</v>
      </c>
      <c r="AT122" s="100">
        <v>10896.41640782214</v>
      </c>
      <c r="AU122" s="100">
        <v>10896.41640782214</v>
      </c>
      <c r="AV122" s="100">
        <v>10896.41640782214</v>
      </c>
      <c r="AW122" s="100">
        <v>10896.41640782214</v>
      </c>
      <c r="AX122" s="100">
        <v>10896.41640782214</v>
      </c>
    </row>
    <row r="123" spans="1:50">
      <c r="B123" s="105" t="s">
        <v>10</v>
      </c>
      <c r="C123" s="100">
        <v>0</v>
      </c>
      <c r="D123" s="100">
        <v>0</v>
      </c>
      <c r="E123" s="100">
        <v>0</v>
      </c>
      <c r="F123" s="100">
        <v>0</v>
      </c>
      <c r="G123" s="100">
        <v>0</v>
      </c>
      <c r="H123" s="100">
        <v>0</v>
      </c>
      <c r="I123" s="100">
        <v>0</v>
      </c>
      <c r="J123" s="100">
        <v>0</v>
      </c>
      <c r="K123" s="100">
        <v>0</v>
      </c>
      <c r="L123" s="100">
        <v>0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0">
        <v>0</v>
      </c>
      <c r="S123" s="100">
        <v>0</v>
      </c>
      <c r="T123" s="100">
        <v>0</v>
      </c>
      <c r="U123" s="100">
        <v>0</v>
      </c>
      <c r="V123" s="100">
        <v>0</v>
      </c>
      <c r="W123" s="100">
        <v>0</v>
      </c>
      <c r="X123" s="100">
        <v>0</v>
      </c>
      <c r="Y123" s="100">
        <v>0</v>
      </c>
      <c r="Z123" s="100">
        <v>0</v>
      </c>
      <c r="AA123" s="100">
        <v>0</v>
      </c>
      <c r="AB123" s="100">
        <v>0</v>
      </c>
      <c r="AC123" s="100">
        <v>0</v>
      </c>
      <c r="AD123" s="100">
        <v>0</v>
      </c>
      <c r="AE123" s="100">
        <v>0</v>
      </c>
      <c r="AF123" s="100">
        <v>0</v>
      </c>
      <c r="AG123" s="100">
        <v>0</v>
      </c>
      <c r="AH123" s="100">
        <v>0</v>
      </c>
      <c r="AI123" s="100">
        <v>0</v>
      </c>
      <c r="AJ123" s="100">
        <v>0</v>
      </c>
      <c r="AK123" s="100">
        <v>0</v>
      </c>
      <c r="AL123" s="100">
        <v>0</v>
      </c>
      <c r="AM123" s="100">
        <v>0</v>
      </c>
      <c r="AN123" s="100">
        <v>0</v>
      </c>
      <c r="AO123" s="100">
        <v>0</v>
      </c>
      <c r="AP123" s="100">
        <v>0</v>
      </c>
      <c r="AQ123" s="100">
        <v>0</v>
      </c>
      <c r="AR123" s="100">
        <v>0</v>
      </c>
      <c r="AS123" s="100">
        <v>0</v>
      </c>
      <c r="AT123" s="100">
        <v>0</v>
      </c>
      <c r="AU123" s="100">
        <v>0</v>
      </c>
      <c r="AV123" s="100">
        <v>0</v>
      </c>
      <c r="AW123" s="100">
        <v>0</v>
      </c>
      <c r="AX123" s="100">
        <v>0</v>
      </c>
    </row>
    <row r="124" spans="1:50">
      <c r="B124" s="105" t="s">
        <v>12</v>
      </c>
      <c r="C124" s="100">
        <v>74600.238846295804</v>
      </c>
      <c r="D124" s="100">
        <v>74600.238846295804</v>
      </c>
      <c r="E124" s="100">
        <v>74600.238846295804</v>
      </c>
      <c r="F124" s="100">
        <v>74600.238846295804</v>
      </c>
      <c r="G124" s="100">
        <v>74600.238846295804</v>
      </c>
      <c r="H124" s="100">
        <v>74600.238846295804</v>
      </c>
      <c r="I124" s="100">
        <v>74600.238846295804</v>
      </c>
      <c r="J124" s="100">
        <v>74600.238846295804</v>
      </c>
      <c r="K124" s="100">
        <v>74600.238846295804</v>
      </c>
      <c r="L124" s="100">
        <v>74600.238846295804</v>
      </c>
      <c r="M124" s="100">
        <v>74600.238846295804</v>
      </c>
      <c r="N124" s="100">
        <v>74600.238846295804</v>
      </c>
      <c r="O124" s="100">
        <v>74600.238846295804</v>
      </c>
      <c r="P124" s="100">
        <v>74600.238846295804</v>
      </c>
      <c r="Q124" s="100">
        <v>74600.238846295804</v>
      </c>
      <c r="R124" s="100">
        <v>74600.238846295804</v>
      </c>
      <c r="S124" s="100">
        <v>74600.238846295804</v>
      </c>
      <c r="T124" s="100">
        <v>74600.238846295804</v>
      </c>
      <c r="U124" s="100">
        <v>74600.238846295804</v>
      </c>
      <c r="V124" s="100">
        <v>74600.238846295804</v>
      </c>
      <c r="W124" s="100">
        <v>74600.238846295804</v>
      </c>
      <c r="X124" s="100">
        <v>74600.238846295804</v>
      </c>
      <c r="Y124" s="100">
        <v>74600.238846295804</v>
      </c>
      <c r="Z124" s="100">
        <v>74600.238846295804</v>
      </c>
      <c r="AA124" s="100">
        <v>74600.238846295804</v>
      </c>
      <c r="AB124" s="100">
        <v>74600.238846295804</v>
      </c>
      <c r="AC124" s="100">
        <v>74600.238846295804</v>
      </c>
      <c r="AD124" s="100">
        <v>74600.238846295804</v>
      </c>
      <c r="AE124" s="100">
        <v>74600.238846295804</v>
      </c>
      <c r="AF124" s="100">
        <v>74600.238846295804</v>
      </c>
      <c r="AG124" s="100">
        <v>74600.238846295804</v>
      </c>
      <c r="AH124" s="100">
        <v>74600.238846295804</v>
      </c>
      <c r="AI124" s="100">
        <v>74600.238846295804</v>
      </c>
      <c r="AJ124" s="100">
        <v>74600.238846295804</v>
      </c>
      <c r="AK124" s="100">
        <v>74600.238846295804</v>
      </c>
      <c r="AL124" s="100">
        <v>74600.238846295804</v>
      </c>
      <c r="AM124" s="100">
        <v>74600.238846295804</v>
      </c>
      <c r="AN124" s="100">
        <v>74600.238846295804</v>
      </c>
      <c r="AO124" s="100">
        <v>74600.238846295804</v>
      </c>
      <c r="AP124" s="100">
        <v>74600.238846295804</v>
      </c>
      <c r="AQ124" s="100">
        <v>74600.238846295804</v>
      </c>
      <c r="AR124" s="100">
        <v>74600.238846295804</v>
      </c>
      <c r="AS124" s="100">
        <v>74600.238846295804</v>
      </c>
      <c r="AT124" s="100">
        <v>74600.238846295804</v>
      </c>
      <c r="AU124" s="100">
        <v>74600.238846295804</v>
      </c>
      <c r="AV124" s="100">
        <v>74600.238846295804</v>
      </c>
      <c r="AW124" s="100">
        <v>74600.238846295804</v>
      </c>
      <c r="AX124" s="100">
        <v>74600.238846295804</v>
      </c>
    </row>
    <row r="125" spans="1:50">
      <c r="B125" s="105" t="s">
        <v>22</v>
      </c>
      <c r="C125" s="100">
        <v>119202.33312920529</v>
      </c>
      <c r="D125" s="100">
        <v>119202.33312920529</v>
      </c>
      <c r="E125" s="100">
        <v>119202.33312920529</v>
      </c>
      <c r="F125" s="100">
        <v>119202.33312920529</v>
      </c>
      <c r="G125" s="100">
        <v>119202.33312920529</v>
      </c>
      <c r="H125" s="100">
        <v>119202.33312920529</v>
      </c>
      <c r="I125" s="100">
        <v>119202.33312920529</v>
      </c>
      <c r="J125" s="100">
        <v>119202.33312920529</v>
      </c>
      <c r="K125" s="100">
        <v>119202.33312920529</v>
      </c>
      <c r="L125" s="100">
        <v>119202.33312920529</v>
      </c>
      <c r="M125" s="100">
        <v>119202.33312920529</v>
      </c>
      <c r="N125" s="100">
        <v>119202.33312920529</v>
      </c>
      <c r="O125" s="100">
        <v>119202.33312920529</v>
      </c>
      <c r="P125" s="100">
        <v>119202.33312920529</v>
      </c>
      <c r="Q125" s="100">
        <v>119202.33312920529</v>
      </c>
      <c r="R125" s="100">
        <v>119202.33312920529</v>
      </c>
      <c r="S125" s="100">
        <v>119202.33312920529</v>
      </c>
      <c r="T125" s="100">
        <v>119202.33312920529</v>
      </c>
      <c r="U125" s="100">
        <v>119202.33312920529</v>
      </c>
      <c r="V125" s="100">
        <v>119202.33312920529</v>
      </c>
      <c r="W125" s="100">
        <v>119202.33312920529</v>
      </c>
      <c r="X125" s="100">
        <v>119202.33312920529</v>
      </c>
      <c r="Y125" s="100">
        <v>119202.33312920529</v>
      </c>
      <c r="Z125" s="100">
        <v>119202.33312920529</v>
      </c>
      <c r="AA125" s="100">
        <v>119202.33312920529</v>
      </c>
      <c r="AB125" s="100">
        <v>119202.33312920529</v>
      </c>
      <c r="AC125" s="100">
        <v>119202.33312920529</v>
      </c>
      <c r="AD125" s="100">
        <v>119202.33312920529</v>
      </c>
      <c r="AE125" s="100">
        <v>119202.33312920529</v>
      </c>
      <c r="AF125" s="100">
        <v>119202.33312920529</v>
      </c>
      <c r="AG125" s="100">
        <v>119202.33312920529</v>
      </c>
      <c r="AH125" s="100">
        <v>119202.33312920529</v>
      </c>
      <c r="AI125" s="100">
        <v>119202.33312920529</v>
      </c>
      <c r="AJ125" s="100">
        <v>119202.33312920529</v>
      </c>
      <c r="AK125" s="100">
        <v>119202.33312920529</v>
      </c>
      <c r="AL125" s="100">
        <v>119202.33312920529</v>
      </c>
      <c r="AM125" s="100">
        <v>119202.33312920529</v>
      </c>
      <c r="AN125" s="100">
        <v>119202.33312920529</v>
      </c>
      <c r="AO125" s="100">
        <v>119202.33312920529</v>
      </c>
      <c r="AP125" s="100">
        <v>119202.33312920529</v>
      </c>
      <c r="AQ125" s="100">
        <v>119202.33312920529</v>
      </c>
      <c r="AR125" s="100">
        <v>119202.33312920529</v>
      </c>
      <c r="AS125" s="100">
        <v>119202.33312920529</v>
      </c>
      <c r="AT125" s="100">
        <v>119202.33312920529</v>
      </c>
      <c r="AU125" s="100">
        <v>119202.33312920529</v>
      </c>
      <c r="AV125" s="100">
        <v>119202.33312920529</v>
      </c>
      <c r="AW125" s="100">
        <v>119202.33312920529</v>
      </c>
      <c r="AX125" s="100">
        <v>119202.33312920529</v>
      </c>
    </row>
    <row r="126" spans="1:50">
      <c r="B126" s="105" t="s">
        <v>59</v>
      </c>
      <c r="C126" s="100">
        <v>252338.07737997081</v>
      </c>
      <c r="D126" s="100">
        <v>252338.07737997081</v>
      </c>
      <c r="E126" s="100">
        <v>252338.07737997081</v>
      </c>
      <c r="F126" s="100">
        <v>252338.07737997081</v>
      </c>
      <c r="G126" s="100">
        <v>252338.07737997081</v>
      </c>
      <c r="H126" s="100">
        <v>252338.07737997081</v>
      </c>
      <c r="I126" s="100">
        <v>252338.07737997081</v>
      </c>
      <c r="J126" s="100">
        <v>252338.07737997081</v>
      </c>
      <c r="K126" s="100">
        <v>252338.07737997081</v>
      </c>
      <c r="L126" s="100">
        <v>252338.07737997081</v>
      </c>
      <c r="M126" s="100">
        <v>252338.07737997081</v>
      </c>
      <c r="N126" s="100">
        <v>252338.07737997081</v>
      </c>
      <c r="O126" s="100">
        <v>252338.07737997081</v>
      </c>
      <c r="P126" s="100">
        <v>252338.07737997081</v>
      </c>
      <c r="Q126" s="100">
        <v>252338.07737997081</v>
      </c>
      <c r="R126" s="100">
        <v>252338.07737997081</v>
      </c>
      <c r="S126" s="100">
        <v>252338.07737997081</v>
      </c>
      <c r="T126" s="100">
        <v>252338.07737997081</v>
      </c>
      <c r="U126" s="100">
        <v>252338.07737997081</v>
      </c>
      <c r="V126" s="100">
        <v>252338.07737997081</v>
      </c>
      <c r="W126" s="100">
        <v>252338.07737997081</v>
      </c>
      <c r="X126" s="100">
        <v>252338.07737997081</v>
      </c>
      <c r="Y126" s="100">
        <v>252338.07737997081</v>
      </c>
      <c r="Z126" s="100">
        <v>252338.07737997081</v>
      </c>
      <c r="AA126" s="100">
        <v>252338.07737997081</v>
      </c>
      <c r="AB126" s="100">
        <v>252338.07737997081</v>
      </c>
      <c r="AC126" s="100">
        <v>252338.07737997081</v>
      </c>
      <c r="AD126" s="100">
        <v>252338.07737997081</v>
      </c>
      <c r="AE126" s="100">
        <v>252338.07737997081</v>
      </c>
      <c r="AF126" s="100">
        <v>252338.07737997081</v>
      </c>
      <c r="AG126" s="100">
        <v>252338.07737997081</v>
      </c>
      <c r="AH126" s="100">
        <v>252338.07737997081</v>
      </c>
      <c r="AI126" s="100">
        <v>252338.07737997081</v>
      </c>
      <c r="AJ126" s="100">
        <v>252338.07737997081</v>
      </c>
      <c r="AK126" s="100">
        <v>252338.07737997081</v>
      </c>
      <c r="AL126" s="100">
        <v>252338.07737997081</v>
      </c>
      <c r="AM126" s="100">
        <v>252338.07737997081</v>
      </c>
      <c r="AN126" s="100">
        <v>252338.07737997081</v>
      </c>
      <c r="AO126" s="100">
        <v>252338.07737997081</v>
      </c>
      <c r="AP126" s="100">
        <v>252338.07737997081</v>
      </c>
      <c r="AQ126" s="100">
        <v>252338.07737997081</v>
      </c>
      <c r="AR126" s="100">
        <v>252338.07737997081</v>
      </c>
      <c r="AS126" s="100">
        <v>252338.07737997081</v>
      </c>
      <c r="AT126" s="100">
        <v>252338.07737997081</v>
      </c>
      <c r="AU126" s="100">
        <v>252338.07737997081</v>
      </c>
      <c r="AV126" s="100">
        <v>252338.07737997081</v>
      </c>
      <c r="AW126" s="100">
        <v>252338.07737997081</v>
      </c>
      <c r="AX126" s="100">
        <v>252338.07737997081</v>
      </c>
    </row>
    <row r="127" spans="1:50">
      <c r="B127" s="100" t="s">
        <v>278</v>
      </c>
      <c r="C127" s="105">
        <f>SUM(C$122:C$126)</f>
        <v>457037.06576329406</v>
      </c>
      <c r="D127" s="105">
        <f t="shared" ref="D127:AX127" si="9">SUM(D$122:D$126)</f>
        <v>457037.06576329406</v>
      </c>
      <c r="E127" s="105">
        <f t="shared" si="9"/>
        <v>457037.06576329406</v>
      </c>
      <c r="F127" s="105">
        <f t="shared" si="9"/>
        <v>457037.06576329406</v>
      </c>
      <c r="G127" s="105">
        <f t="shared" si="9"/>
        <v>457037.06576329406</v>
      </c>
      <c r="H127" s="105">
        <f t="shared" si="9"/>
        <v>457037.06576329406</v>
      </c>
      <c r="I127" s="105">
        <f t="shared" si="9"/>
        <v>457037.06576329406</v>
      </c>
      <c r="J127" s="105">
        <f t="shared" si="9"/>
        <v>457037.06576329406</v>
      </c>
      <c r="K127" s="105">
        <f t="shared" si="9"/>
        <v>457037.06576329406</v>
      </c>
      <c r="L127" s="105">
        <f t="shared" si="9"/>
        <v>457037.06576329406</v>
      </c>
      <c r="M127" s="105">
        <f t="shared" si="9"/>
        <v>457037.06576329406</v>
      </c>
      <c r="N127" s="105">
        <f t="shared" si="9"/>
        <v>457037.06576329406</v>
      </c>
      <c r="O127" s="105">
        <f t="shared" si="9"/>
        <v>457037.06576329406</v>
      </c>
      <c r="P127" s="105">
        <f t="shared" si="9"/>
        <v>457037.06576329406</v>
      </c>
      <c r="Q127" s="105">
        <f t="shared" si="9"/>
        <v>457037.06576329406</v>
      </c>
      <c r="R127" s="105">
        <f t="shared" si="9"/>
        <v>457037.06576329406</v>
      </c>
      <c r="S127" s="105">
        <f t="shared" si="9"/>
        <v>457037.06576329406</v>
      </c>
      <c r="T127" s="105">
        <f t="shared" si="9"/>
        <v>457037.06576329406</v>
      </c>
      <c r="U127" s="105">
        <f t="shared" si="9"/>
        <v>457037.06576329406</v>
      </c>
      <c r="V127" s="105">
        <f t="shared" si="9"/>
        <v>457037.06576329406</v>
      </c>
      <c r="W127" s="105">
        <f t="shared" si="9"/>
        <v>457037.06576329406</v>
      </c>
      <c r="X127" s="105">
        <f t="shared" si="9"/>
        <v>457037.06576329406</v>
      </c>
      <c r="Y127" s="105">
        <f t="shared" si="9"/>
        <v>457037.06576329406</v>
      </c>
      <c r="Z127" s="105">
        <f t="shared" si="9"/>
        <v>457037.06576329406</v>
      </c>
      <c r="AA127" s="105">
        <f t="shared" si="9"/>
        <v>457037.06576329406</v>
      </c>
      <c r="AB127" s="105">
        <f t="shared" si="9"/>
        <v>457037.06576329406</v>
      </c>
      <c r="AC127" s="105">
        <f t="shared" si="9"/>
        <v>457037.06576329406</v>
      </c>
      <c r="AD127" s="105">
        <f t="shared" si="9"/>
        <v>457037.06576329406</v>
      </c>
      <c r="AE127" s="105">
        <f t="shared" si="9"/>
        <v>457037.06576329406</v>
      </c>
      <c r="AF127" s="105">
        <f t="shared" si="9"/>
        <v>457037.06576329406</v>
      </c>
      <c r="AG127" s="105">
        <f t="shared" si="9"/>
        <v>457037.06576329406</v>
      </c>
      <c r="AH127" s="105">
        <f t="shared" si="9"/>
        <v>457037.06576329406</v>
      </c>
      <c r="AI127" s="105">
        <f t="shared" si="9"/>
        <v>457037.06576329406</v>
      </c>
      <c r="AJ127" s="105">
        <f t="shared" si="9"/>
        <v>457037.06576329406</v>
      </c>
      <c r="AK127" s="105">
        <f t="shared" si="9"/>
        <v>457037.06576329406</v>
      </c>
      <c r="AL127" s="105">
        <f t="shared" si="9"/>
        <v>457037.06576329406</v>
      </c>
      <c r="AM127" s="105">
        <f t="shared" si="9"/>
        <v>457037.06576329406</v>
      </c>
      <c r="AN127" s="105">
        <f t="shared" si="9"/>
        <v>457037.06576329406</v>
      </c>
      <c r="AO127" s="105">
        <f t="shared" si="9"/>
        <v>457037.06576329406</v>
      </c>
      <c r="AP127" s="105">
        <f t="shared" si="9"/>
        <v>457037.06576329406</v>
      </c>
      <c r="AQ127" s="105">
        <f t="shared" si="9"/>
        <v>457037.06576329406</v>
      </c>
      <c r="AR127" s="105">
        <f t="shared" si="9"/>
        <v>457037.06576329406</v>
      </c>
      <c r="AS127" s="105">
        <f t="shared" si="9"/>
        <v>457037.06576329406</v>
      </c>
      <c r="AT127" s="105">
        <f t="shared" si="9"/>
        <v>457037.06576329406</v>
      </c>
      <c r="AU127" s="105">
        <f t="shared" si="9"/>
        <v>457037.06576329406</v>
      </c>
      <c r="AV127" s="105">
        <f t="shared" si="9"/>
        <v>457037.06576329406</v>
      </c>
      <c r="AW127" s="105">
        <f t="shared" si="9"/>
        <v>457037.06576329406</v>
      </c>
      <c r="AX127" s="105">
        <f t="shared" si="9"/>
        <v>457037.06576329406</v>
      </c>
    </row>
    <row r="128" spans="1:50">
      <c r="A128" s="105" t="s">
        <v>109</v>
      </c>
      <c r="B128" s="105" t="s">
        <v>5</v>
      </c>
      <c r="C128" s="100">
        <v>9171.755278594801</v>
      </c>
      <c r="D128" s="100">
        <v>9171.755278594801</v>
      </c>
      <c r="E128" s="100">
        <v>9171.755278594801</v>
      </c>
      <c r="F128" s="100">
        <v>9171.755278594801</v>
      </c>
      <c r="G128" s="100">
        <v>9171.755278594801</v>
      </c>
      <c r="H128" s="100">
        <v>9171.755278594801</v>
      </c>
      <c r="I128" s="100">
        <v>9171.755278594801</v>
      </c>
      <c r="J128" s="100">
        <v>9171.755278594801</v>
      </c>
      <c r="K128" s="100">
        <v>9171.755278594801</v>
      </c>
      <c r="L128" s="100">
        <v>9171.755278594801</v>
      </c>
      <c r="M128" s="100">
        <v>9171.755278594801</v>
      </c>
      <c r="N128" s="100">
        <v>9171.755278594801</v>
      </c>
      <c r="O128" s="100">
        <v>9171.755278594801</v>
      </c>
      <c r="P128" s="100">
        <v>9171.755278594801</v>
      </c>
      <c r="Q128" s="100">
        <v>9171.755278594801</v>
      </c>
      <c r="R128" s="100">
        <v>9171.755278594801</v>
      </c>
      <c r="S128" s="100">
        <v>9171.755278594801</v>
      </c>
      <c r="T128" s="100">
        <v>9171.755278594801</v>
      </c>
      <c r="U128" s="100">
        <v>9171.755278594801</v>
      </c>
      <c r="V128" s="100">
        <v>9171.755278594801</v>
      </c>
      <c r="W128" s="100">
        <v>9171.755278594801</v>
      </c>
      <c r="X128" s="100">
        <v>9171.755278594801</v>
      </c>
      <c r="Y128" s="100">
        <v>9171.755278594801</v>
      </c>
      <c r="Z128" s="100">
        <v>9171.755278594801</v>
      </c>
      <c r="AA128" s="100">
        <v>9171.755278594801</v>
      </c>
      <c r="AB128" s="100">
        <v>9171.755278594801</v>
      </c>
      <c r="AC128" s="100">
        <v>9171.755278594801</v>
      </c>
      <c r="AD128" s="100">
        <v>9171.755278594801</v>
      </c>
      <c r="AE128" s="100">
        <v>9171.755278594801</v>
      </c>
      <c r="AF128" s="100">
        <v>9171.755278594801</v>
      </c>
      <c r="AG128" s="100">
        <v>9171.755278594801</v>
      </c>
      <c r="AH128" s="100">
        <v>9171.755278594801</v>
      </c>
      <c r="AI128" s="100">
        <v>9171.755278594801</v>
      </c>
      <c r="AJ128" s="100">
        <v>9171.755278594801</v>
      </c>
      <c r="AK128" s="100">
        <v>9171.755278594801</v>
      </c>
      <c r="AL128" s="100">
        <v>9171.755278594801</v>
      </c>
      <c r="AM128" s="100">
        <v>9171.755278594801</v>
      </c>
      <c r="AN128" s="100">
        <v>9171.755278594801</v>
      </c>
      <c r="AO128" s="100">
        <v>9171.755278594801</v>
      </c>
      <c r="AP128" s="100">
        <v>9171.755278594801</v>
      </c>
      <c r="AQ128" s="100">
        <v>9171.755278594801</v>
      </c>
      <c r="AR128" s="100">
        <v>9171.755278594801</v>
      </c>
      <c r="AS128" s="100">
        <v>9171.755278594801</v>
      </c>
      <c r="AT128" s="100">
        <v>9171.755278594801</v>
      </c>
      <c r="AU128" s="100">
        <v>9171.755278594801</v>
      </c>
      <c r="AV128" s="100">
        <v>9171.755278594801</v>
      </c>
      <c r="AW128" s="100">
        <v>9171.755278594801</v>
      </c>
      <c r="AX128" s="100">
        <v>9171.755278594801</v>
      </c>
    </row>
    <row r="129" spans="2:50">
      <c r="B129" s="105" t="s">
        <v>10</v>
      </c>
      <c r="C129" s="100">
        <v>0</v>
      </c>
      <c r="D129" s="100">
        <v>0</v>
      </c>
      <c r="E129" s="100">
        <v>0</v>
      </c>
      <c r="F129" s="100">
        <v>0</v>
      </c>
      <c r="G129" s="100">
        <v>0</v>
      </c>
      <c r="H129" s="100">
        <v>0</v>
      </c>
      <c r="I129" s="100">
        <v>0</v>
      </c>
      <c r="J129" s="100">
        <v>0</v>
      </c>
      <c r="K129" s="100">
        <v>0</v>
      </c>
      <c r="L129" s="100">
        <v>0</v>
      </c>
      <c r="M129" s="100">
        <v>0</v>
      </c>
      <c r="N129" s="100">
        <v>0</v>
      </c>
      <c r="O129" s="100">
        <v>0</v>
      </c>
      <c r="P129" s="100">
        <v>0</v>
      </c>
      <c r="Q129" s="100">
        <v>0</v>
      </c>
      <c r="R129" s="100">
        <v>0</v>
      </c>
      <c r="S129" s="100">
        <v>0</v>
      </c>
      <c r="T129" s="100">
        <v>0</v>
      </c>
      <c r="U129" s="100">
        <v>0</v>
      </c>
      <c r="V129" s="100">
        <v>0</v>
      </c>
      <c r="W129" s="100">
        <v>0</v>
      </c>
      <c r="X129" s="100">
        <v>0</v>
      </c>
      <c r="Y129" s="100">
        <v>0</v>
      </c>
      <c r="Z129" s="100">
        <v>0</v>
      </c>
      <c r="AA129" s="100">
        <v>0</v>
      </c>
      <c r="AB129" s="100">
        <v>0</v>
      </c>
      <c r="AC129" s="100">
        <v>0</v>
      </c>
      <c r="AD129" s="100">
        <v>0</v>
      </c>
      <c r="AE129" s="100">
        <v>0</v>
      </c>
      <c r="AF129" s="100">
        <v>0</v>
      </c>
      <c r="AG129" s="100">
        <v>0</v>
      </c>
      <c r="AH129" s="100">
        <v>0</v>
      </c>
      <c r="AI129" s="100">
        <v>0</v>
      </c>
      <c r="AJ129" s="100">
        <v>0</v>
      </c>
      <c r="AK129" s="100">
        <v>0</v>
      </c>
      <c r="AL129" s="100">
        <v>0</v>
      </c>
      <c r="AM129" s="100">
        <v>0</v>
      </c>
      <c r="AN129" s="100">
        <v>0</v>
      </c>
      <c r="AO129" s="100">
        <v>0</v>
      </c>
      <c r="AP129" s="100">
        <v>0</v>
      </c>
      <c r="AQ129" s="100">
        <v>0</v>
      </c>
      <c r="AR129" s="100">
        <v>0</v>
      </c>
      <c r="AS129" s="100">
        <v>0</v>
      </c>
      <c r="AT129" s="100">
        <v>0</v>
      </c>
      <c r="AU129" s="100">
        <v>0</v>
      </c>
      <c r="AV129" s="100">
        <v>0</v>
      </c>
      <c r="AW129" s="100">
        <v>0</v>
      </c>
      <c r="AX129" s="100">
        <v>0</v>
      </c>
    </row>
    <row r="130" spans="2:50">
      <c r="B130" s="105" t="s">
        <v>12</v>
      </c>
      <c r="C130" s="100">
        <v>62792.675024035743</v>
      </c>
      <c r="D130" s="100">
        <v>62792.675024035743</v>
      </c>
      <c r="E130" s="100">
        <v>62792.675024035743</v>
      </c>
      <c r="F130" s="100">
        <v>62792.675024035743</v>
      </c>
      <c r="G130" s="100">
        <v>62792.675024035743</v>
      </c>
      <c r="H130" s="100">
        <v>62792.675024035743</v>
      </c>
      <c r="I130" s="100">
        <v>62792.675024035743</v>
      </c>
      <c r="J130" s="100">
        <v>62792.675024035743</v>
      </c>
      <c r="K130" s="100">
        <v>62792.675024035743</v>
      </c>
      <c r="L130" s="100">
        <v>62792.675024035743</v>
      </c>
      <c r="M130" s="100">
        <v>62792.675024035743</v>
      </c>
      <c r="N130" s="100">
        <v>62792.675024035743</v>
      </c>
      <c r="O130" s="100">
        <v>62792.675024035743</v>
      </c>
      <c r="P130" s="100">
        <v>62792.675024035743</v>
      </c>
      <c r="Q130" s="100">
        <v>62792.675024035743</v>
      </c>
      <c r="R130" s="100">
        <v>62792.675024035743</v>
      </c>
      <c r="S130" s="100">
        <v>62792.675024035743</v>
      </c>
      <c r="T130" s="100">
        <v>62792.675024035743</v>
      </c>
      <c r="U130" s="100">
        <v>62792.675024035743</v>
      </c>
      <c r="V130" s="100">
        <v>62792.675024035743</v>
      </c>
      <c r="W130" s="100">
        <v>62792.675024035743</v>
      </c>
      <c r="X130" s="100">
        <v>62792.675024035743</v>
      </c>
      <c r="Y130" s="100">
        <v>62792.675024035743</v>
      </c>
      <c r="Z130" s="100">
        <v>62792.675024035743</v>
      </c>
      <c r="AA130" s="100">
        <v>62792.675024035743</v>
      </c>
      <c r="AB130" s="100">
        <v>62792.675024035743</v>
      </c>
      <c r="AC130" s="100">
        <v>62792.675024035743</v>
      </c>
      <c r="AD130" s="100">
        <v>62792.675024035743</v>
      </c>
      <c r="AE130" s="100">
        <v>62792.675024035743</v>
      </c>
      <c r="AF130" s="100">
        <v>62792.675024035743</v>
      </c>
      <c r="AG130" s="100">
        <v>62792.675024035743</v>
      </c>
      <c r="AH130" s="100">
        <v>62792.675024035743</v>
      </c>
      <c r="AI130" s="100">
        <v>62792.675024035743</v>
      </c>
      <c r="AJ130" s="100">
        <v>62792.675024035743</v>
      </c>
      <c r="AK130" s="100">
        <v>62792.675024035743</v>
      </c>
      <c r="AL130" s="100">
        <v>62792.675024035743</v>
      </c>
      <c r="AM130" s="100">
        <v>62792.675024035743</v>
      </c>
      <c r="AN130" s="100">
        <v>62792.675024035743</v>
      </c>
      <c r="AO130" s="100">
        <v>62792.675024035743</v>
      </c>
      <c r="AP130" s="100">
        <v>62792.675024035743</v>
      </c>
      <c r="AQ130" s="100">
        <v>62792.675024035743</v>
      </c>
      <c r="AR130" s="100">
        <v>62792.675024035743</v>
      </c>
      <c r="AS130" s="100">
        <v>62792.675024035743</v>
      </c>
      <c r="AT130" s="100">
        <v>62792.675024035743</v>
      </c>
      <c r="AU130" s="100">
        <v>62792.675024035743</v>
      </c>
      <c r="AV130" s="100">
        <v>62792.675024035743</v>
      </c>
      <c r="AW130" s="100">
        <v>62792.675024035743</v>
      </c>
      <c r="AX130" s="100">
        <v>62792.675024035743</v>
      </c>
    </row>
    <row r="131" spans="2:50">
      <c r="B131" s="105" t="s">
        <v>22</v>
      </c>
      <c r="C131" s="100">
        <v>100335.24667006746</v>
      </c>
      <c r="D131" s="100">
        <v>100335.24667006746</v>
      </c>
      <c r="E131" s="100">
        <v>100335.24667006746</v>
      </c>
      <c r="F131" s="100">
        <v>100335.24667006746</v>
      </c>
      <c r="G131" s="100">
        <v>100335.24667006746</v>
      </c>
      <c r="H131" s="100">
        <v>100335.24667006746</v>
      </c>
      <c r="I131" s="100">
        <v>100335.24667006746</v>
      </c>
      <c r="J131" s="100">
        <v>100335.24667006746</v>
      </c>
      <c r="K131" s="100">
        <v>100335.24667006746</v>
      </c>
      <c r="L131" s="100">
        <v>100335.24667006746</v>
      </c>
      <c r="M131" s="100">
        <v>100335.24667006746</v>
      </c>
      <c r="N131" s="100">
        <v>100335.24667006746</v>
      </c>
      <c r="O131" s="100">
        <v>100335.24667006746</v>
      </c>
      <c r="P131" s="100">
        <v>100335.24667006746</v>
      </c>
      <c r="Q131" s="100">
        <v>100335.24667006746</v>
      </c>
      <c r="R131" s="100">
        <v>100335.24667006746</v>
      </c>
      <c r="S131" s="100">
        <v>100335.24667006746</v>
      </c>
      <c r="T131" s="100">
        <v>100335.24667006746</v>
      </c>
      <c r="U131" s="100">
        <v>100335.24667006746</v>
      </c>
      <c r="V131" s="100">
        <v>100335.24667006746</v>
      </c>
      <c r="W131" s="100">
        <v>100335.24667006746</v>
      </c>
      <c r="X131" s="100">
        <v>100335.24667006746</v>
      </c>
      <c r="Y131" s="100">
        <v>100335.24667006746</v>
      </c>
      <c r="Z131" s="100">
        <v>100335.24667006746</v>
      </c>
      <c r="AA131" s="100">
        <v>100335.24667006746</v>
      </c>
      <c r="AB131" s="100">
        <v>100335.24667006746</v>
      </c>
      <c r="AC131" s="100">
        <v>100335.24667006746</v>
      </c>
      <c r="AD131" s="100">
        <v>100335.24667006746</v>
      </c>
      <c r="AE131" s="100">
        <v>100335.24667006746</v>
      </c>
      <c r="AF131" s="100">
        <v>100335.24667006746</v>
      </c>
      <c r="AG131" s="100">
        <v>100335.24667006746</v>
      </c>
      <c r="AH131" s="100">
        <v>100335.24667006746</v>
      </c>
      <c r="AI131" s="100">
        <v>100335.24667006746</v>
      </c>
      <c r="AJ131" s="100">
        <v>100335.24667006746</v>
      </c>
      <c r="AK131" s="100">
        <v>100335.24667006746</v>
      </c>
      <c r="AL131" s="100">
        <v>100335.24667006746</v>
      </c>
      <c r="AM131" s="100">
        <v>100335.24667006746</v>
      </c>
      <c r="AN131" s="100">
        <v>100335.24667006746</v>
      </c>
      <c r="AO131" s="100">
        <v>100335.24667006746</v>
      </c>
      <c r="AP131" s="100">
        <v>100335.24667006746</v>
      </c>
      <c r="AQ131" s="100">
        <v>100335.24667006746</v>
      </c>
      <c r="AR131" s="100">
        <v>100335.24667006746</v>
      </c>
      <c r="AS131" s="100">
        <v>100335.24667006746</v>
      </c>
      <c r="AT131" s="100">
        <v>100335.24667006746</v>
      </c>
      <c r="AU131" s="100">
        <v>100335.24667006746</v>
      </c>
      <c r="AV131" s="100">
        <v>100335.24667006746</v>
      </c>
      <c r="AW131" s="100">
        <v>100335.24667006746</v>
      </c>
      <c r="AX131" s="100">
        <v>100335.24667006746</v>
      </c>
    </row>
    <row r="132" spans="2:50">
      <c r="B132" s="105" t="s">
        <v>59</v>
      </c>
      <c r="C132" s="100">
        <v>212398.55440351929</v>
      </c>
      <c r="D132" s="100">
        <v>212398.55440351929</v>
      </c>
      <c r="E132" s="100">
        <v>212398.55440351929</v>
      </c>
      <c r="F132" s="100">
        <v>212398.55440351929</v>
      </c>
      <c r="G132" s="100">
        <v>212398.55440351929</v>
      </c>
      <c r="H132" s="100">
        <v>212398.55440351929</v>
      </c>
      <c r="I132" s="100">
        <v>212398.55440351929</v>
      </c>
      <c r="J132" s="100">
        <v>212398.55440351929</v>
      </c>
      <c r="K132" s="100">
        <v>212398.55440351929</v>
      </c>
      <c r="L132" s="100">
        <v>212398.55440351929</v>
      </c>
      <c r="M132" s="100">
        <v>212398.55440351929</v>
      </c>
      <c r="N132" s="100">
        <v>212398.55440351929</v>
      </c>
      <c r="O132" s="100">
        <v>212398.55440351929</v>
      </c>
      <c r="P132" s="100">
        <v>212398.55440351929</v>
      </c>
      <c r="Q132" s="100">
        <v>212398.55440351929</v>
      </c>
      <c r="R132" s="100">
        <v>212398.55440351929</v>
      </c>
      <c r="S132" s="100">
        <v>212398.55440351929</v>
      </c>
      <c r="T132" s="100">
        <v>212398.55440351929</v>
      </c>
      <c r="U132" s="100">
        <v>212398.55440351929</v>
      </c>
      <c r="V132" s="100">
        <v>212398.55440351929</v>
      </c>
      <c r="W132" s="100">
        <v>212398.55440351929</v>
      </c>
      <c r="X132" s="100">
        <v>212398.55440351929</v>
      </c>
      <c r="Y132" s="100">
        <v>212398.55440351929</v>
      </c>
      <c r="Z132" s="100">
        <v>212398.55440351929</v>
      </c>
      <c r="AA132" s="100">
        <v>212398.55440351929</v>
      </c>
      <c r="AB132" s="100">
        <v>212398.55440351929</v>
      </c>
      <c r="AC132" s="100">
        <v>212398.55440351929</v>
      </c>
      <c r="AD132" s="100">
        <v>212398.55440351929</v>
      </c>
      <c r="AE132" s="100">
        <v>212398.55440351929</v>
      </c>
      <c r="AF132" s="100">
        <v>212398.55440351929</v>
      </c>
      <c r="AG132" s="100">
        <v>212398.55440351929</v>
      </c>
      <c r="AH132" s="100">
        <v>212398.55440351929</v>
      </c>
      <c r="AI132" s="100">
        <v>212398.55440351929</v>
      </c>
      <c r="AJ132" s="100">
        <v>212398.55440351929</v>
      </c>
      <c r="AK132" s="100">
        <v>212398.55440351929</v>
      </c>
      <c r="AL132" s="100">
        <v>212398.55440351929</v>
      </c>
      <c r="AM132" s="100">
        <v>212398.55440351929</v>
      </c>
      <c r="AN132" s="100">
        <v>212398.55440351929</v>
      </c>
      <c r="AO132" s="100">
        <v>212398.55440351929</v>
      </c>
      <c r="AP132" s="100">
        <v>212398.55440351929</v>
      </c>
      <c r="AQ132" s="100">
        <v>212398.55440351929</v>
      </c>
      <c r="AR132" s="100">
        <v>212398.55440351929</v>
      </c>
      <c r="AS132" s="100">
        <v>212398.55440351929</v>
      </c>
      <c r="AT132" s="100">
        <v>212398.55440351929</v>
      </c>
      <c r="AU132" s="100">
        <v>212398.55440351929</v>
      </c>
      <c r="AV132" s="100">
        <v>212398.55440351929</v>
      </c>
      <c r="AW132" s="100">
        <v>212398.55440351929</v>
      </c>
      <c r="AX132" s="100">
        <v>212398.55440351929</v>
      </c>
    </row>
    <row r="133" spans="2:50">
      <c r="B133" s="100" t="s">
        <v>278</v>
      </c>
      <c r="C133" s="105">
        <f>SUM(C$128:C$132)</f>
        <v>384698.23137621733</v>
      </c>
      <c r="D133" s="105">
        <f t="shared" ref="D133:AX133" si="10">SUM(D$128:D$132)</f>
        <v>384698.23137621733</v>
      </c>
      <c r="E133" s="105">
        <f t="shared" si="10"/>
        <v>384698.23137621733</v>
      </c>
      <c r="F133" s="105">
        <f t="shared" si="10"/>
        <v>384698.23137621733</v>
      </c>
      <c r="G133" s="105">
        <f t="shared" si="10"/>
        <v>384698.23137621733</v>
      </c>
      <c r="H133" s="105">
        <f t="shared" si="10"/>
        <v>384698.23137621733</v>
      </c>
      <c r="I133" s="105">
        <f t="shared" si="10"/>
        <v>384698.23137621733</v>
      </c>
      <c r="J133" s="105">
        <f t="shared" si="10"/>
        <v>384698.23137621733</v>
      </c>
      <c r="K133" s="105">
        <f t="shared" si="10"/>
        <v>384698.23137621733</v>
      </c>
      <c r="L133" s="105">
        <f t="shared" si="10"/>
        <v>384698.23137621733</v>
      </c>
      <c r="M133" s="105">
        <f t="shared" si="10"/>
        <v>384698.23137621733</v>
      </c>
      <c r="N133" s="105">
        <f t="shared" si="10"/>
        <v>384698.23137621733</v>
      </c>
      <c r="O133" s="105">
        <f t="shared" si="10"/>
        <v>384698.23137621733</v>
      </c>
      <c r="P133" s="105">
        <f t="shared" si="10"/>
        <v>384698.23137621733</v>
      </c>
      <c r="Q133" s="105">
        <f t="shared" si="10"/>
        <v>384698.23137621733</v>
      </c>
      <c r="R133" s="105">
        <f t="shared" si="10"/>
        <v>384698.23137621733</v>
      </c>
      <c r="S133" s="105">
        <f t="shared" si="10"/>
        <v>384698.23137621733</v>
      </c>
      <c r="T133" s="105">
        <f t="shared" si="10"/>
        <v>384698.23137621733</v>
      </c>
      <c r="U133" s="105">
        <f t="shared" si="10"/>
        <v>384698.23137621733</v>
      </c>
      <c r="V133" s="105">
        <f t="shared" si="10"/>
        <v>384698.23137621733</v>
      </c>
      <c r="W133" s="105">
        <f t="shared" si="10"/>
        <v>384698.23137621733</v>
      </c>
      <c r="X133" s="105">
        <f t="shared" si="10"/>
        <v>384698.23137621733</v>
      </c>
      <c r="Y133" s="105">
        <f t="shared" si="10"/>
        <v>384698.23137621733</v>
      </c>
      <c r="Z133" s="105">
        <f t="shared" si="10"/>
        <v>384698.23137621733</v>
      </c>
      <c r="AA133" s="105">
        <f t="shared" si="10"/>
        <v>384698.23137621733</v>
      </c>
      <c r="AB133" s="105">
        <f t="shared" si="10"/>
        <v>384698.23137621733</v>
      </c>
      <c r="AC133" s="105">
        <f t="shared" si="10"/>
        <v>384698.23137621733</v>
      </c>
      <c r="AD133" s="105">
        <f t="shared" si="10"/>
        <v>384698.23137621733</v>
      </c>
      <c r="AE133" s="105">
        <f t="shared" si="10"/>
        <v>384698.23137621733</v>
      </c>
      <c r="AF133" s="105">
        <f t="shared" si="10"/>
        <v>384698.23137621733</v>
      </c>
      <c r="AG133" s="105">
        <f t="shared" si="10"/>
        <v>384698.23137621733</v>
      </c>
      <c r="AH133" s="105">
        <f t="shared" si="10"/>
        <v>384698.23137621733</v>
      </c>
      <c r="AI133" s="105">
        <f t="shared" si="10"/>
        <v>384698.23137621733</v>
      </c>
      <c r="AJ133" s="105">
        <f t="shared" si="10"/>
        <v>384698.23137621733</v>
      </c>
      <c r="AK133" s="105">
        <f t="shared" si="10"/>
        <v>384698.23137621733</v>
      </c>
      <c r="AL133" s="105">
        <f t="shared" si="10"/>
        <v>384698.23137621733</v>
      </c>
      <c r="AM133" s="105">
        <f t="shared" si="10"/>
        <v>384698.23137621733</v>
      </c>
      <c r="AN133" s="105">
        <f t="shared" si="10"/>
        <v>384698.23137621733</v>
      </c>
      <c r="AO133" s="105">
        <f t="shared" si="10"/>
        <v>384698.23137621733</v>
      </c>
      <c r="AP133" s="105">
        <f t="shared" si="10"/>
        <v>384698.23137621733</v>
      </c>
      <c r="AQ133" s="105">
        <f t="shared" si="10"/>
        <v>384698.23137621733</v>
      </c>
      <c r="AR133" s="105">
        <f t="shared" si="10"/>
        <v>384698.23137621733</v>
      </c>
      <c r="AS133" s="105">
        <f t="shared" si="10"/>
        <v>384698.23137621733</v>
      </c>
      <c r="AT133" s="105">
        <f t="shared" si="10"/>
        <v>384698.23137621733</v>
      </c>
      <c r="AU133" s="105">
        <f t="shared" si="10"/>
        <v>384698.23137621733</v>
      </c>
      <c r="AV133" s="105">
        <f t="shared" si="10"/>
        <v>384698.23137621733</v>
      </c>
      <c r="AW133" s="105">
        <f t="shared" si="10"/>
        <v>384698.23137621733</v>
      </c>
      <c r="AX133" s="105">
        <f t="shared" si="10"/>
        <v>384698.23137621733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5</v>
      </c>
      <c r="E2" s="110"/>
    </row>
    <row r="3" spans="1:52">
      <c r="A3" s="100" t="s">
        <v>286</v>
      </c>
      <c r="B3" s="107">
        <v>345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679.68768363823528</v>
      </c>
      <c r="E7" s="144">
        <v>679.68768363823528</v>
      </c>
      <c r="F7" s="144">
        <v>679.68768363823528</v>
      </c>
      <c r="G7" s="144">
        <v>679.68768363823528</v>
      </c>
      <c r="H7" s="144">
        <v>679.68768363823528</v>
      </c>
      <c r="I7" s="144">
        <v>679.68768363823528</v>
      </c>
      <c r="J7" s="144">
        <v>679.68768363823528</v>
      </c>
      <c r="K7" s="144">
        <v>679.68768363823528</v>
      </c>
      <c r="L7" s="144">
        <v>679.68768363823528</v>
      </c>
      <c r="M7" s="144">
        <v>679.68768363823528</v>
      </c>
      <c r="N7" s="144">
        <v>679.68768363823528</v>
      </c>
      <c r="O7" s="144">
        <v>679.68768363823528</v>
      </c>
      <c r="P7" s="144">
        <v>679.68768363823528</v>
      </c>
      <c r="Q7" s="144">
        <v>679.68768363823528</v>
      </c>
      <c r="R7" s="144">
        <v>679.68768363823528</v>
      </c>
      <c r="S7" s="144">
        <v>679.68768363823528</v>
      </c>
      <c r="T7" s="144">
        <v>679.68768363823528</v>
      </c>
      <c r="U7" s="144">
        <v>679.68768363823528</v>
      </c>
      <c r="V7" s="144">
        <v>679.68768363823528</v>
      </c>
      <c r="W7" s="144">
        <v>679.68768363823528</v>
      </c>
      <c r="X7" s="144">
        <v>679.68768363823528</v>
      </c>
      <c r="Y7" s="144">
        <v>679.68768363823528</v>
      </c>
      <c r="Z7" s="144">
        <v>679.68768363823528</v>
      </c>
      <c r="AA7" s="144">
        <v>679.68768363823528</v>
      </c>
      <c r="AB7" s="144">
        <v>679.68768363823528</v>
      </c>
      <c r="AC7" s="144">
        <v>679.68768363823528</v>
      </c>
      <c r="AD7" s="144">
        <v>679.68768363823528</v>
      </c>
      <c r="AE7" s="144">
        <v>679.68768363823528</v>
      </c>
      <c r="AF7" s="144">
        <v>679.68768363823528</v>
      </c>
      <c r="AG7" s="144">
        <v>679.68768363823528</v>
      </c>
      <c r="AH7" s="144">
        <v>679.68768363823528</v>
      </c>
      <c r="AI7" s="144">
        <v>679.68768363823528</v>
      </c>
      <c r="AJ7" s="144">
        <v>679.68768363823528</v>
      </c>
      <c r="AK7" s="144">
        <v>679.68768363823528</v>
      </c>
      <c r="AL7" s="144">
        <v>679.68768363823528</v>
      </c>
      <c r="AM7" s="144">
        <v>679.68768363823528</v>
      </c>
      <c r="AN7" s="144">
        <v>679.68768363823528</v>
      </c>
      <c r="AO7" s="144">
        <v>679.68768363823528</v>
      </c>
      <c r="AP7" s="144">
        <v>679.68768363823528</v>
      </c>
      <c r="AQ7" s="144">
        <v>679.68768363823528</v>
      </c>
      <c r="AR7" s="144">
        <v>679.68768363823528</v>
      </c>
      <c r="AS7" s="144">
        <v>679.68768363823528</v>
      </c>
      <c r="AT7" s="144">
        <v>679.68768363823528</v>
      </c>
      <c r="AU7" s="144">
        <v>679.68768363823528</v>
      </c>
      <c r="AV7" s="144">
        <v>679.68768363823528</v>
      </c>
      <c r="AW7" s="144">
        <v>679.68768363823528</v>
      </c>
      <c r="AX7" s="144">
        <v>679.68768363823528</v>
      </c>
      <c r="AY7" s="144">
        <v>679.68768363823528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334.68768363823528</v>
      </c>
      <c r="E10" s="144">
        <f t="shared" si="0"/>
        <v>334.68768363823528</v>
      </c>
      <c r="F10" s="144">
        <f t="shared" si="0"/>
        <v>334.68768363823528</v>
      </c>
      <c r="G10" s="144">
        <f t="shared" si="0"/>
        <v>334.68768363823528</v>
      </c>
      <c r="H10" s="144">
        <f t="shared" si="0"/>
        <v>334.68768363823528</v>
      </c>
      <c r="I10" s="144">
        <f t="shared" si="0"/>
        <v>334.68768363823528</v>
      </c>
      <c r="J10" s="144">
        <f t="shared" si="0"/>
        <v>334.68768363823528</v>
      </c>
      <c r="K10" s="144">
        <f t="shared" si="0"/>
        <v>334.68768363823528</v>
      </c>
      <c r="L10" s="144">
        <f t="shared" si="0"/>
        <v>334.68768363823528</v>
      </c>
      <c r="M10" s="144">
        <f t="shared" si="0"/>
        <v>334.68768363823528</v>
      </c>
      <c r="N10" s="144">
        <f t="shared" si="0"/>
        <v>334.68768363823528</v>
      </c>
      <c r="O10" s="144">
        <f t="shared" si="0"/>
        <v>334.68768363823528</v>
      </c>
      <c r="P10" s="144">
        <f t="shared" si="0"/>
        <v>334.68768363823528</v>
      </c>
      <c r="Q10" s="144">
        <f t="shared" si="0"/>
        <v>334.68768363823528</v>
      </c>
      <c r="R10" s="144">
        <f t="shared" si="0"/>
        <v>334.68768363823528</v>
      </c>
      <c r="S10" s="144">
        <f t="shared" si="0"/>
        <v>334.68768363823528</v>
      </c>
      <c r="T10" s="144">
        <f t="shared" si="0"/>
        <v>334.68768363823528</v>
      </c>
      <c r="U10" s="144">
        <f t="shared" si="0"/>
        <v>334.68768363823528</v>
      </c>
      <c r="V10" s="144">
        <f t="shared" si="0"/>
        <v>334.68768363823528</v>
      </c>
      <c r="W10" s="144">
        <f t="shared" si="0"/>
        <v>334.68768363823528</v>
      </c>
      <c r="X10" s="144">
        <f t="shared" si="0"/>
        <v>334.68768363823528</v>
      </c>
      <c r="Y10" s="144">
        <f t="shared" si="0"/>
        <v>334.68768363823528</v>
      </c>
      <c r="Z10" s="144">
        <f t="shared" si="0"/>
        <v>334.68768363823528</v>
      </c>
      <c r="AA10" s="144">
        <f t="shared" si="0"/>
        <v>334.68768363823528</v>
      </c>
      <c r="AB10" s="144">
        <f t="shared" si="0"/>
        <v>334.68768363823528</v>
      </c>
      <c r="AC10" s="144">
        <f t="shared" si="0"/>
        <v>334.68768363823528</v>
      </c>
      <c r="AD10" s="144">
        <f t="shared" si="0"/>
        <v>334.68768363823528</v>
      </c>
      <c r="AE10" s="144">
        <f t="shared" si="0"/>
        <v>334.68768363823528</v>
      </c>
      <c r="AF10" s="144">
        <f t="shared" si="0"/>
        <v>334.68768363823528</v>
      </c>
      <c r="AG10" s="144">
        <f t="shared" si="0"/>
        <v>334.68768363823528</v>
      </c>
      <c r="AH10" s="144">
        <f t="shared" si="0"/>
        <v>334.68768363823528</v>
      </c>
      <c r="AI10" s="144">
        <f t="shared" si="0"/>
        <v>334.68768363823528</v>
      </c>
      <c r="AJ10" s="144">
        <f t="shared" si="0"/>
        <v>334.68768363823528</v>
      </c>
      <c r="AK10" s="144">
        <f t="shared" si="0"/>
        <v>334.68768363823528</v>
      </c>
      <c r="AL10" s="144">
        <f t="shared" si="0"/>
        <v>334.68768363823528</v>
      </c>
      <c r="AM10" s="144">
        <f t="shared" si="0"/>
        <v>334.68768363823528</v>
      </c>
      <c r="AN10" s="144">
        <f t="shared" si="0"/>
        <v>334.68768363823528</v>
      </c>
      <c r="AO10" s="144">
        <f t="shared" si="0"/>
        <v>334.68768363823528</v>
      </c>
      <c r="AP10" s="144">
        <f t="shared" si="0"/>
        <v>334.68768363823528</v>
      </c>
      <c r="AQ10" s="144">
        <f t="shared" si="0"/>
        <v>334.68768363823528</v>
      </c>
      <c r="AR10" s="144">
        <f t="shared" si="0"/>
        <v>334.68768363823528</v>
      </c>
      <c r="AS10" s="144">
        <f t="shared" si="0"/>
        <v>334.68768363823528</v>
      </c>
      <c r="AT10" s="144">
        <f t="shared" si="0"/>
        <v>334.68768363823528</v>
      </c>
      <c r="AU10" s="144">
        <f t="shared" si="0"/>
        <v>334.68768363823528</v>
      </c>
      <c r="AV10" s="144">
        <f t="shared" si="0"/>
        <v>334.68768363823528</v>
      </c>
      <c r="AW10" s="144">
        <f t="shared" si="0"/>
        <v>334.68768363823528</v>
      </c>
      <c r="AX10" s="144">
        <f t="shared" si="0"/>
        <v>334.68768363823528</v>
      </c>
      <c r="AY10" s="144">
        <f t="shared" si="0"/>
        <v>334.68768363823528</v>
      </c>
      <c r="AZ10" s="151">
        <f>SUM($D10:$AY10)</f>
        <v>16065.008814635316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345</v>
      </c>
      <c r="D13" s="138">
        <f t="shared" ref="D13:AY13" si="1">D$7-D$10</f>
        <v>345</v>
      </c>
      <c r="E13" s="138">
        <f t="shared" si="1"/>
        <v>345</v>
      </c>
      <c r="F13" s="138">
        <f t="shared" si="1"/>
        <v>345</v>
      </c>
      <c r="G13" s="138">
        <f t="shared" si="1"/>
        <v>345</v>
      </c>
      <c r="H13" s="138">
        <f t="shared" si="1"/>
        <v>345</v>
      </c>
      <c r="I13" s="138">
        <f t="shared" si="1"/>
        <v>345</v>
      </c>
      <c r="J13" s="138">
        <f t="shared" si="1"/>
        <v>345</v>
      </c>
      <c r="K13" s="138">
        <f t="shared" si="1"/>
        <v>345</v>
      </c>
      <c r="L13" s="138">
        <f t="shared" si="1"/>
        <v>345</v>
      </c>
      <c r="M13" s="138">
        <f t="shared" si="1"/>
        <v>345</v>
      </c>
      <c r="N13" s="138">
        <f t="shared" si="1"/>
        <v>345</v>
      </c>
      <c r="O13" s="138">
        <f t="shared" si="1"/>
        <v>345</v>
      </c>
      <c r="P13" s="138">
        <f t="shared" si="1"/>
        <v>345</v>
      </c>
      <c r="Q13" s="138">
        <f t="shared" si="1"/>
        <v>345</v>
      </c>
      <c r="R13" s="138">
        <f t="shared" si="1"/>
        <v>345</v>
      </c>
      <c r="S13" s="138">
        <f t="shared" si="1"/>
        <v>345</v>
      </c>
      <c r="T13" s="138">
        <f t="shared" si="1"/>
        <v>345</v>
      </c>
      <c r="U13" s="138">
        <f t="shared" si="1"/>
        <v>345</v>
      </c>
      <c r="V13" s="138">
        <f t="shared" si="1"/>
        <v>345</v>
      </c>
      <c r="W13" s="138">
        <f t="shared" si="1"/>
        <v>345</v>
      </c>
      <c r="X13" s="138">
        <f t="shared" si="1"/>
        <v>345</v>
      </c>
      <c r="Y13" s="138">
        <f t="shared" si="1"/>
        <v>345</v>
      </c>
      <c r="Z13" s="138">
        <f t="shared" si="1"/>
        <v>345</v>
      </c>
      <c r="AA13" s="138">
        <f t="shared" si="1"/>
        <v>345</v>
      </c>
      <c r="AB13" s="138">
        <f t="shared" si="1"/>
        <v>345</v>
      </c>
      <c r="AC13" s="138">
        <f t="shared" si="1"/>
        <v>345</v>
      </c>
      <c r="AD13" s="138">
        <f t="shared" si="1"/>
        <v>345</v>
      </c>
      <c r="AE13" s="138">
        <f t="shared" si="1"/>
        <v>345</v>
      </c>
      <c r="AF13" s="138">
        <f t="shared" si="1"/>
        <v>345</v>
      </c>
      <c r="AG13" s="138">
        <f t="shared" si="1"/>
        <v>345</v>
      </c>
      <c r="AH13" s="138">
        <f t="shared" si="1"/>
        <v>345</v>
      </c>
      <c r="AI13" s="138">
        <f t="shared" si="1"/>
        <v>345</v>
      </c>
      <c r="AJ13" s="138">
        <f t="shared" si="1"/>
        <v>345</v>
      </c>
      <c r="AK13" s="138">
        <f t="shared" si="1"/>
        <v>345</v>
      </c>
      <c r="AL13" s="138">
        <f t="shared" si="1"/>
        <v>345</v>
      </c>
      <c r="AM13" s="138">
        <f t="shared" si="1"/>
        <v>345</v>
      </c>
      <c r="AN13" s="138">
        <f t="shared" si="1"/>
        <v>345</v>
      </c>
      <c r="AO13" s="138">
        <f t="shared" si="1"/>
        <v>345</v>
      </c>
      <c r="AP13" s="138">
        <f t="shared" si="1"/>
        <v>345</v>
      </c>
      <c r="AQ13" s="138">
        <f t="shared" si="1"/>
        <v>345</v>
      </c>
      <c r="AR13" s="138">
        <f t="shared" si="1"/>
        <v>345</v>
      </c>
      <c r="AS13" s="138">
        <f t="shared" si="1"/>
        <v>345</v>
      </c>
      <c r="AT13" s="138">
        <f t="shared" si="1"/>
        <v>345</v>
      </c>
      <c r="AU13" s="138">
        <f t="shared" si="1"/>
        <v>345</v>
      </c>
      <c r="AV13" s="138">
        <f t="shared" si="1"/>
        <v>345</v>
      </c>
      <c r="AW13" s="138">
        <f t="shared" si="1"/>
        <v>345</v>
      </c>
      <c r="AX13" s="138">
        <f t="shared" si="1"/>
        <v>345</v>
      </c>
      <c r="AY13" s="138">
        <f t="shared" si="1"/>
        <v>345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07"/>
    </row>
    <row r="21" spans="1:52" s="110" customFormat="1">
      <c r="A21" s="155" t="s">
        <v>133</v>
      </c>
      <c r="B21" s="156">
        <f>shipping_manufacturing!$C$19/100</f>
        <v>0.8</v>
      </c>
      <c r="C21" s="156" t="s">
        <v>293</v>
      </c>
      <c r="D21" s="106">
        <f>IF(C$20="Yes",0,SUM(C$13:C$16)*$B$21)</f>
        <v>276</v>
      </c>
      <c r="E21" s="106">
        <f t="shared" ref="E21:AY21" si="3">IF(D$20="Yes",0,SUM(D$13:D$16)*$B$21)</f>
        <v>276</v>
      </c>
      <c r="F21" s="106">
        <f t="shared" si="3"/>
        <v>276</v>
      </c>
      <c r="G21" s="106">
        <f t="shared" si="3"/>
        <v>276</v>
      </c>
      <c r="H21" s="106">
        <f t="shared" si="3"/>
        <v>276</v>
      </c>
      <c r="I21" s="106">
        <f t="shared" si="3"/>
        <v>276</v>
      </c>
      <c r="J21" s="106">
        <f t="shared" si="3"/>
        <v>276</v>
      </c>
      <c r="K21" s="106">
        <f t="shared" si="3"/>
        <v>276</v>
      </c>
      <c r="L21" s="106">
        <f t="shared" si="3"/>
        <v>276</v>
      </c>
      <c r="M21" s="106">
        <f t="shared" si="3"/>
        <v>276</v>
      </c>
      <c r="N21" s="106">
        <f t="shared" si="3"/>
        <v>276</v>
      </c>
      <c r="O21" s="106">
        <f t="shared" si="3"/>
        <v>276</v>
      </c>
      <c r="P21" s="106">
        <f t="shared" si="3"/>
        <v>276</v>
      </c>
      <c r="Q21" s="106">
        <f t="shared" si="3"/>
        <v>276</v>
      </c>
      <c r="R21" s="106">
        <f t="shared" si="3"/>
        <v>276</v>
      </c>
      <c r="S21" s="106">
        <f t="shared" si="3"/>
        <v>276</v>
      </c>
      <c r="T21" s="106">
        <f t="shared" si="3"/>
        <v>276</v>
      </c>
      <c r="U21" s="106">
        <f t="shared" si="3"/>
        <v>276</v>
      </c>
      <c r="V21" s="106">
        <f t="shared" si="3"/>
        <v>276</v>
      </c>
      <c r="W21" s="106">
        <f t="shared" si="3"/>
        <v>276</v>
      </c>
      <c r="X21" s="106">
        <f t="shared" si="3"/>
        <v>276</v>
      </c>
      <c r="Y21" s="106">
        <f t="shared" si="3"/>
        <v>276</v>
      </c>
      <c r="Z21" s="106">
        <f t="shared" si="3"/>
        <v>276</v>
      </c>
      <c r="AA21" s="106">
        <f t="shared" si="3"/>
        <v>276</v>
      </c>
      <c r="AB21" s="106">
        <f t="shared" si="3"/>
        <v>276</v>
      </c>
      <c r="AC21" s="106">
        <f t="shared" si="3"/>
        <v>276</v>
      </c>
      <c r="AD21" s="106">
        <f t="shared" si="3"/>
        <v>276</v>
      </c>
      <c r="AE21" s="106">
        <f t="shared" si="3"/>
        <v>276</v>
      </c>
      <c r="AF21" s="106">
        <f t="shared" si="3"/>
        <v>276</v>
      </c>
      <c r="AG21" s="106">
        <f t="shared" si="3"/>
        <v>276</v>
      </c>
      <c r="AH21" s="106">
        <f t="shared" si="3"/>
        <v>276</v>
      </c>
      <c r="AI21" s="106">
        <f t="shared" si="3"/>
        <v>276</v>
      </c>
      <c r="AJ21" s="106">
        <f t="shared" si="3"/>
        <v>276</v>
      </c>
      <c r="AK21" s="106">
        <f t="shared" si="3"/>
        <v>276</v>
      </c>
      <c r="AL21" s="106">
        <f t="shared" si="3"/>
        <v>276</v>
      </c>
      <c r="AM21" s="106">
        <f t="shared" si="3"/>
        <v>276</v>
      </c>
      <c r="AN21" s="106">
        <f t="shared" si="3"/>
        <v>276</v>
      </c>
      <c r="AO21" s="106">
        <f t="shared" si="3"/>
        <v>276</v>
      </c>
      <c r="AP21" s="106">
        <f t="shared" si="3"/>
        <v>276</v>
      </c>
      <c r="AQ21" s="106">
        <f t="shared" si="3"/>
        <v>276</v>
      </c>
      <c r="AR21" s="106">
        <f t="shared" si="3"/>
        <v>276</v>
      </c>
      <c r="AS21" s="106">
        <f t="shared" si="3"/>
        <v>276</v>
      </c>
      <c r="AT21" s="106">
        <f t="shared" si="3"/>
        <v>276</v>
      </c>
      <c r="AU21" s="106">
        <f t="shared" si="3"/>
        <v>276</v>
      </c>
      <c r="AV21" s="106">
        <f t="shared" si="3"/>
        <v>276</v>
      </c>
      <c r="AW21" s="106">
        <f t="shared" si="3"/>
        <v>276</v>
      </c>
      <c r="AX21" s="106">
        <f t="shared" si="3"/>
        <v>276</v>
      </c>
      <c r="AY21" s="106">
        <f t="shared" si="3"/>
        <v>276</v>
      </c>
      <c r="AZ21" s="157">
        <f>SUM($D21:$AY21)</f>
        <v>13248</v>
      </c>
    </row>
    <row r="22" spans="1:52" s="110" customFormat="1">
      <c r="A22" s="158" t="s">
        <v>123</v>
      </c>
      <c r="B22" s="159">
        <f>1-$B$21</f>
        <v>0.19999999999999996</v>
      </c>
      <c r="C22" s="159" t="s">
        <v>293</v>
      </c>
      <c r="D22" s="114">
        <f>IF(C$20="Yes",0,SUM(C$13:C$16)*$B$22)</f>
        <v>68.999999999999986</v>
      </c>
      <c r="E22" s="114">
        <f t="shared" ref="E22:AY22" si="4">IF(D$20="Yes",0,SUM(D$13:D$16)*$B$22)</f>
        <v>68.999999999999986</v>
      </c>
      <c r="F22" s="114">
        <f t="shared" si="4"/>
        <v>68.999999999999986</v>
      </c>
      <c r="G22" s="114">
        <f t="shared" si="4"/>
        <v>68.999999999999986</v>
      </c>
      <c r="H22" s="114">
        <f t="shared" si="4"/>
        <v>68.999999999999986</v>
      </c>
      <c r="I22" s="114">
        <f t="shared" si="4"/>
        <v>68.999999999999986</v>
      </c>
      <c r="J22" s="114">
        <f t="shared" si="4"/>
        <v>68.999999999999986</v>
      </c>
      <c r="K22" s="114">
        <f t="shared" si="4"/>
        <v>68.999999999999986</v>
      </c>
      <c r="L22" s="114">
        <f t="shared" si="4"/>
        <v>68.999999999999986</v>
      </c>
      <c r="M22" s="114">
        <f t="shared" si="4"/>
        <v>68.999999999999986</v>
      </c>
      <c r="N22" s="114">
        <f t="shared" si="4"/>
        <v>68.999999999999986</v>
      </c>
      <c r="O22" s="114">
        <f t="shared" si="4"/>
        <v>68.999999999999986</v>
      </c>
      <c r="P22" s="114">
        <f t="shared" si="4"/>
        <v>68.999999999999986</v>
      </c>
      <c r="Q22" s="114">
        <f t="shared" si="4"/>
        <v>68.999999999999986</v>
      </c>
      <c r="R22" s="114">
        <f t="shared" si="4"/>
        <v>68.999999999999986</v>
      </c>
      <c r="S22" s="114">
        <f t="shared" si="4"/>
        <v>68.999999999999986</v>
      </c>
      <c r="T22" s="114">
        <f t="shared" si="4"/>
        <v>68.999999999999986</v>
      </c>
      <c r="U22" s="114">
        <f t="shared" si="4"/>
        <v>68.999999999999986</v>
      </c>
      <c r="V22" s="114">
        <f t="shared" si="4"/>
        <v>68.999999999999986</v>
      </c>
      <c r="W22" s="114">
        <f t="shared" si="4"/>
        <v>68.999999999999986</v>
      </c>
      <c r="X22" s="114">
        <f t="shared" si="4"/>
        <v>68.999999999999986</v>
      </c>
      <c r="Y22" s="114">
        <f t="shared" si="4"/>
        <v>68.999999999999986</v>
      </c>
      <c r="Z22" s="114">
        <f t="shared" si="4"/>
        <v>68.999999999999986</v>
      </c>
      <c r="AA22" s="114">
        <f t="shared" si="4"/>
        <v>68.999999999999986</v>
      </c>
      <c r="AB22" s="114">
        <f t="shared" si="4"/>
        <v>68.999999999999986</v>
      </c>
      <c r="AC22" s="114">
        <f t="shared" si="4"/>
        <v>68.999999999999986</v>
      </c>
      <c r="AD22" s="114">
        <f t="shared" si="4"/>
        <v>68.999999999999986</v>
      </c>
      <c r="AE22" s="114">
        <f t="shared" si="4"/>
        <v>68.999999999999986</v>
      </c>
      <c r="AF22" s="114">
        <f t="shared" si="4"/>
        <v>68.999999999999986</v>
      </c>
      <c r="AG22" s="114">
        <f t="shared" si="4"/>
        <v>68.999999999999986</v>
      </c>
      <c r="AH22" s="114">
        <f t="shared" si="4"/>
        <v>68.999999999999986</v>
      </c>
      <c r="AI22" s="114">
        <f t="shared" si="4"/>
        <v>68.999999999999986</v>
      </c>
      <c r="AJ22" s="114">
        <f t="shared" si="4"/>
        <v>68.999999999999986</v>
      </c>
      <c r="AK22" s="114">
        <f t="shared" si="4"/>
        <v>68.999999999999986</v>
      </c>
      <c r="AL22" s="114">
        <f t="shared" si="4"/>
        <v>68.999999999999986</v>
      </c>
      <c r="AM22" s="114">
        <f t="shared" si="4"/>
        <v>68.999999999999986</v>
      </c>
      <c r="AN22" s="114">
        <f t="shared" si="4"/>
        <v>68.999999999999986</v>
      </c>
      <c r="AO22" s="114">
        <f t="shared" si="4"/>
        <v>68.999999999999986</v>
      </c>
      <c r="AP22" s="114">
        <f t="shared" si="4"/>
        <v>68.999999999999986</v>
      </c>
      <c r="AQ22" s="114">
        <f t="shared" si="4"/>
        <v>68.999999999999986</v>
      </c>
      <c r="AR22" s="114">
        <f t="shared" si="4"/>
        <v>68.999999999999986</v>
      </c>
      <c r="AS22" s="114">
        <f t="shared" si="4"/>
        <v>68.999999999999986</v>
      </c>
      <c r="AT22" s="114">
        <f t="shared" si="4"/>
        <v>68.999999999999986</v>
      </c>
      <c r="AU22" s="114">
        <f t="shared" si="4"/>
        <v>68.999999999999986</v>
      </c>
      <c r="AV22" s="114">
        <f t="shared" si="4"/>
        <v>68.999999999999986</v>
      </c>
      <c r="AW22" s="114">
        <f t="shared" si="4"/>
        <v>68.999999999999986</v>
      </c>
      <c r="AX22" s="114">
        <f t="shared" si="4"/>
        <v>68.999999999999986</v>
      </c>
      <c r="AY22" s="114">
        <f t="shared" si="4"/>
        <v>68.999999999999986</v>
      </c>
      <c r="AZ22" s="141">
        <f t="shared" ref="AZ22:AZ30" si="5">SUM($D22:$AY22)</f>
        <v>3311.9999999999995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552000</v>
      </c>
      <c r="E23" s="100">
        <f t="shared" ref="E23:AY23" si="6">E$21*$B$23</f>
        <v>552000</v>
      </c>
      <c r="F23" s="100">
        <f t="shared" si="6"/>
        <v>552000</v>
      </c>
      <c r="G23" s="100">
        <f t="shared" si="6"/>
        <v>552000</v>
      </c>
      <c r="H23" s="100">
        <f t="shared" si="6"/>
        <v>552000</v>
      </c>
      <c r="I23" s="100">
        <f t="shared" si="6"/>
        <v>552000</v>
      </c>
      <c r="J23" s="100">
        <f t="shared" si="6"/>
        <v>552000</v>
      </c>
      <c r="K23" s="100">
        <f t="shared" si="6"/>
        <v>552000</v>
      </c>
      <c r="L23" s="100">
        <f t="shared" si="6"/>
        <v>552000</v>
      </c>
      <c r="M23" s="100">
        <f t="shared" si="6"/>
        <v>552000</v>
      </c>
      <c r="N23" s="100">
        <f t="shared" si="6"/>
        <v>552000</v>
      </c>
      <c r="O23" s="100">
        <f t="shared" si="6"/>
        <v>552000</v>
      </c>
      <c r="P23" s="100">
        <f t="shared" si="6"/>
        <v>552000</v>
      </c>
      <c r="Q23" s="100">
        <f t="shared" si="6"/>
        <v>552000</v>
      </c>
      <c r="R23" s="100">
        <f t="shared" si="6"/>
        <v>552000</v>
      </c>
      <c r="S23" s="100">
        <f t="shared" si="6"/>
        <v>552000</v>
      </c>
      <c r="T23" s="100">
        <f t="shared" si="6"/>
        <v>552000</v>
      </c>
      <c r="U23" s="100">
        <f t="shared" si="6"/>
        <v>552000</v>
      </c>
      <c r="V23" s="100">
        <f t="shared" si="6"/>
        <v>552000</v>
      </c>
      <c r="W23" s="100">
        <f t="shared" si="6"/>
        <v>552000</v>
      </c>
      <c r="X23" s="100">
        <f t="shared" si="6"/>
        <v>552000</v>
      </c>
      <c r="Y23" s="100">
        <f t="shared" si="6"/>
        <v>552000</v>
      </c>
      <c r="Z23" s="100">
        <f t="shared" si="6"/>
        <v>552000</v>
      </c>
      <c r="AA23" s="100">
        <f t="shared" si="6"/>
        <v>552000</v>
      </c>
      <c r="AB23" s="100">
        <f t="shared" si="6"/>
        <v>552000</v>
      </c>
      <c r="AC23" s="100">
        <f t="shared" si="6"/>
        <v>552000</v>
      </c>
      <c r="AD23" s="100">
        <f t="shared" si="6"/>
        <v>552000</v>
      </c>
      <c r="AE23" s="100">
        <f t="shared" si="6"/>
        <v>552000</v>
      </c>
      <c r="AF23" s="100">
        <f t="shared" si="6"/>
        <v>552000</v>
      </c>
      <c r="AG23" s="100">
        <f t="shared" si="6"/>
        <v>552000</v>
      </c>
      <c r="AH23" s="100">
        <f t="shared" si="6"/>
        <v>552000</v>
      </c>
      <c r="AI23" s="100">
        <f t="shared" si="6"/>
        <v>552000</v>
      </c>
      <c r="AJ23" s="100">
        <f t="shared" si="6"/>
        <v>552000</v>
      </c>
      <c r="AK23" s="100">
        <f t="shared" si="6"/>
        <v>552000</v>
      </c>
      <c r="AL23" s="100">
        <f t="shared" si="6"/>
        <v>552000</v>
      </c>
      <c r="AM23" s="100">
        <f t="shared" si="6"/>
        <v>552000</v>
      </c>
      <c r="AN23" s="100">
        <f t="shared" si="6"/>
        <v>552000</v>
      </c>
      <c r="AO23" s="100">
        <f t="shared" si="6"/>
        <v>552000</v>
      </c>
      <c r="AP23" s="100">
        <f t="shared" si="6"/>
        <v>552000</v>
      </c>
      <c r="AQ23" s="100">
        <f t="shared" si="6"/>
        <v>552000</v>
      </c>
      <c r="AR23" s="100">
        <f t="shared" si="6"/>
        <v>552000</v>
      </c>
      <c r="AS23" s="100">
        <f t="shared" si="6"/>
        <v>552000</v>
      </c>
      <c r="AT23" s="100">
        <f t="shared" si="6"/>
        <v>552000</v>
      </c>
      <c r="AU23" s="100">
        <f t="shared" si="6"/>
        <v>552000</v>
      </c>
      <c r="AV23" s="100">
        <f t="shared" si="6"/>
        <v>552000</v>
      </c>
      <c r="AW23" s="100">
        <f t="shared" si="6"/>
        <v>552000</v>
      </c>
      <c r="AX23" s="100">
        <f t="shared" si="6"/>
        <v>552000</v>
      </c>
      <c r="AY23" s="100">
        <f t="shared" si="6"/>
        <v>552000</v>
      </c>
      <c r="AZ23" s="139">
        <f t="shared" si="5"/>
        <v>26496000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68999.999999999985</v>
      </c>
      <c r="E24" s="106">
        <f t="shared" ref="E24:AY24" si="7">E$22*$B$24</f>
        <v>68999.999999999985</v>
      </c>
      <c r="F24" s="106">
        <f t="shared" si="7"/>
        <v>68999.999999999985</v>
      </c>
      <c r="G24" s="106">
        <f t="shared" si="7"/>
        <v>68999.999999999985</v>
      </c>
      <c r="H24" s="106">
        <f t="shared" si="7"/>
        <v>68999.999999999985</v>
      </c>
      <c r="I24" s="106">
        <f t="shared" si="7"/>
        <v>68999.999999999985</v>
      </c>
      <c r="J24" s="106">
        <f t="shared" si="7"/>
        <v>68999.999999999985</v>
      </c>
      <c r="K24" s="106">
        <f t="shared" si="7"/>
        <v>68999.999999999985</v>
      </c>
      <c r="L24" s="106">
        <f t="shared" si="7"/>
        <v>68999.999999999985</v>
      </c>
      <c r="M24" s="106">
        <f t="shared" si="7"/>
        <v>68999.999999999985</v>
      </c>
      <c r="N24" s="106">
        <f t="shared" si="7"/>
        <v>68999.999999999985</v>
      </c>
      <c r="O24" s="106">
        <f t="shared" si="7"/>
        <v>68999.999999999985</v>
      </c>
      <c r="P24" s="106">
        <f t="shared" si="7"/>
        <v>68999.999999999985</v>
      </c>
      <c r="Q24" s="106">
        <f t="shared" si="7"/>
        <v>68999.999999999985</v>
      </c>
      <c r="R24" s="106">
        <f t="shared" si="7"/>
        <v>68999.999999999985</v>
      </c>
      <c r="S24" s="106">
        <f t="shared" si="7"/>
        <v>68999.999999999985</v>
      </c>
      <c r="T24" s="106">
        <f t="shared" si="7"/>
        <v>68999.999999999985</v>
      </c>
      <c r="U24" s="106">
        <f t="shared" si="7"/>
        <v>68999.999999999985</v>
      </c>
      <c r="V24" s="106">
        <f t="shared" si="7"/>
        <v>68999.999999999985</v>
      </c>
      <c r="W24" s="106">
        <f t="shared" si="7"/>
        <v>68999.999999999985</v>
      </c>
      <c r="X24" s="106">
        <f t="shared" si="7"/>
        <v>68999.999999999985</v>
      </c>
      <c r="Y24" s="106">
        <f t="shared" si="7"/>
        <v>68999.999999999985</v>
      </c>
      <c r="Z24" s="106">
        <f t="shared" si="7"/>
        <v>68999.999999999985</v>
      </c>
      <c r="AA24" s="106">
        <f t="shared" si="7"/>
        <v>68999.999999999985</v>
      </c>
      <c r="AB24" s="106">
        <f t="shared" si="7"/>
        <v>68999.999999999985</v>
      </c>
      <c r="AC24" s="106">
        <f t="shared" si="7"/>
        <v>68999.999999999985</v>
      </c>
      <c r="AD24" s="106">
        <f t="shared" si="7"/>
        <v>68999.999999999985</v>
      </c>
      <c r="AE24" s="106">
        <f t="shared" si="7"/>
        <v>68999.999999999985</v>
      </c>
      <c r="AF24" s="106">
        <f t="shared" si="7"/>
        <v>68999.999999999985</v>
      </c>
      <c r="AG24" s="106">
        <f t="shared" si="7"/>
        <v>68999.999999999985</v>
      </c>
      <c r="AH24" s="106">
        <f t="shared" si="7"/>
        <v>68999.999999999985</v>
      </c>
      <c r="AI24" s="106">
        <f t="shared" si="7"/>
        <v>68999.999999999985</v>
      </c>
      <c r="AJ24" s="106">
        <f t="shared" si="7"/>
        <v>68999.999999999985</v>
      </c>
      <c r="AK24" s="106">
        <f t="shared" si="7"/>
        <v>68999.999999999985</v>
      </c>
      <c r="AL24" s="106">
        <f t="shared" si="7"/>
        <v>68999.999999999985</v>
      </c>
      <c r="AM24" s="106">
        <f t="shared" si="7"/>
        <v>68999.999999999985</v>
      </c>
      <c r="AN24" s="106">
        <f t="shared" si="7"/>
        <v>68999.999999999985</v>
      </c>
      <c r="AO24" s="106">
        <f t="shared" si="7"/>
        <v>68999.999999999985</v>
      </c>
      <c r="AP24" s="106">
        <f t="shared" si="7"/>
        <v>68999.999999999985</v>
      </c>
      <c r="AQ24" s="106">
        <f t="shared" si="7"/>
        <v>68999.999999999985</v>
      </c>
      <c r="AR24" s="106">
        <f t="shared" si="7"/>
        <v>68999.999999999985</v>
      </c>
      <c r="AS24" s="106">
        <f t="shared" si="7"/>
        <v>68999.999999999985</v>
      </c>
      <c r="AT24" s="106">
        <f t="shared" si="7"/>
        <v>68999.999999999985</v>
      </c>
      <c r="AU24" s="106">
        <f t="shared" si="7"/>
        <v>68999.999999999985</v>
      </c>
      <c r="AV24" s="106">
        <f t="shared" si="7"/>
        <v>68999.999999999985</v>
      </c>
      <c r="AW24" s="106">
        <f t="shared" si="7"/>
        <v>68999.999999999985</v>
      </c>
      <c r="AX24" s="106">
        <f t="shared" si="7"/>
        <v>68999.999999999985</v>
      </c>
      <c r="AY24" s="106">
        <f t="shared" si="7"/>
        <v>68999.999999999985</v>
      </c>
      <c r="AZ24" s="141">
        <f t="shared" si="5"/>
        <v>3311999.9999999995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11</v>
      </c>
      <c r="D27" s="124">
        <f>C$27-C$28+C$29</f>
        <v>0</v>
      </c>
      <c r="E27" s="124">
        <f t="shared" ref="E27:AY27" si="8">D27-D28+D29</f>
        <v>11</v>
      </c>
      <c r="F27" s="124">
        <f t="shared" si="8"/>
        <v>0</v>
      </c>
      <c r="G27" s="124">
        <f t="shared" si="8"/>
        <v>11</v>
      </c>
      <c r="H27" s="124">
        <f t="shared" si="8"/>
        <v>0</v>
      </c>
      <c r="I27" s="124">
        <f t="shared" si="8"/>
        <v>11</v>
      </c>
      <c r="J27" s="124">
        <f t="shared" si="8"/>
        <v>0</v>
      </c>
      <c r="K27" s="124">
        <f t="shared" si="8"/>
        <v>11</v>
      </c>
      <c r="L27" s="124">
        <f t="shared" si="8"/>
        <v>0</v>
      </c>
      <c r="M27" s="124">
        <f t="shared" si="8"/>
        <v>11</v>
      </c>
      <c r="N27" s="124">
        <f t="shared" si="8"/>
        <v>0</v>
      </c>
      <c r="O27" s="124">
        <f t="shared" si="8"/>
        <v>11</v>
      </c>
      <c r="P27" s="124">
        <f t="shared" si="8"/>
        <v>0</v>
      </c>
      <c r="Q27" s="124">
        <f t="shared" si="8"/>
        <v>11</v>
      </c>
      <c r="R27" s="124">
        <f t="shared" si="8"/>
        <v>0</v>
      </c>
      <c r="S27" s="124">
        <f t="shared" si="8"/>
        <v>11</v>
      </c>
      <c r="T27" s="124">
        <f t="shared" si="8"/>
        <v>0</v>
      </c>
      <c r="U27" s="124">
        <f t="shared" si="8"/>
        <v>11</v>
      </c>
      <c r="V27" s="124">
        <f t="shared" si="8"/>
        <v>0</v>
      </c>
      <c r="W27" s="124">
        <f t="shared" si="8"/>
        <v>11</v>
      </c>
      <c r="X27" s="124">
        <f t="shared" si="8"/>
        <v>0</v>
      </c>
      <c r="Y27" s="124">
        <f t="shared" si="8"/>
        <v>11</v>
      </c>
      <c r="Z27" s="124">
        <f t="shared" si="8"/>
        <v>0</v>
      </c>
      <c r="AA27" s="124">
        <f t="shared" si="8"/>
        <v>11</v>
      </c>
      <c r="AB27" s="124">
        <f t="shared" si="8"/>
        <v>0</v>
      </c>
      <c r="AC27" s="124">
        <f t="shared" si="8"/>
        <v>11</v>
      </c>
      <c r="AD27" s="124">
        <f t="shared" si="8"/>
        <v>0</v>
      </c>
      <c r="AE27" s="124">
        <f t="shared" si="8"/>
        <v>11</v>
      </c>
      <c r="AF27" s="124">
        <f t="shared" si="8"/>
        <v>0</v>
      </c>
      <c r="AG27" s="124">
        <f t="shared" si="8"/>
        <v>11</v>
      </c>
      <c r="AH27" s="124">
        <f t="shared" si="8"/>
        <v>0</v>
      </c>
      <c r="AI27" s="124">
        <f t="shared" si="8"/>
        <v>11</v>
      </c>
      <c r="AJ27" s="124">
        <f t="shared" si="8"/>
        <v>0</v>
      </c>
      <c r="AK27" s="124">
        <f t="shared" si="8"/>
        <v>11</v>
      </c>
      <c r="AL27" s="124">
        <f t="shared" si="8"/>
        <v>0</v>
      </c>
      <c r="AM27" s="124">
        <f t="shared" si="8"/>
        <v>11</v>
      </c>
      <c r="AN27" s="124">
        <f t="shared" si="8"/>
        <v>0</v>
      </c>
      <c r="AO27" s="124">
        <f t="shared" si="8"/>
        <v>11</v>
      </c>
      <c r="AP27" s="124">
        <f t="shared" si="8"/>
        <v>0</v>
      </c>
      <c r="AQ27" s="124">
        <f t="shared" si="8"/>
        <v>11</v>
      </c>
      <c r="AR27" s="124">
        <f t="shared" si="8"/>
        <v>0</v>
      </c>
      <c r="AS27" s="124">
        <f t="shared" si="8"/>
        <v>11</v>
      </c>
      <c r="AT27" s="124">
        <f t="shared" si="8"/>
        <v>0</v>
      </c>
      <c r="AU27" s="124">
        <f t="shared" si="8"/>
        <v>11</v>
      </c>
      <c r="AV27" s="124">
        <f t="shared" si="8"/>
        <v>0</v>
      </c>
      <c r="AW27" s="124">
        <f t="shared" si="8"/>
        <v>11</v>
      </c>
      <c r="AX27" s="124">
        <f t="shared" si="8"/>
        <v>0</v>
      </c>
      <c r="AY27" s="164">
        <f t="shared" si="8"/>
        <v>11</v>
      </c>
      <c r="AZ27" s="106"/>
    </row>
    <row r="28" spans="1:52">
      <c r="B28" s="165" t="s">
        <v>310</v>
      </c>
      <c r="C28" s="110">
        <v>11</v>
      </c>
      <c r="D28" s="110">
        <v>0</v>
      </c>
      <c r="E28" s="110">
        <v>11</v>
      </c>
      <c r="F28" s="110">
        <v>0</v>
      </c>
      <c r="G28" s="110">
        <v>11</v>
      </c>
      <c r="H28" s="110">
        <v>0</v>
      </c>
      <c r="I28" s="110">
        <v>11</v>
      </c>
      <c r="J28" s="110">
        <v>0</v>
      </c>
      <c r="K28" s="110">
        <v>11</v>
      </c>
      <c r="L28" s="110">
        <v>0</v>
      </c>
      <c r="M28" s="110">
        <v>11</v>
      </c>
      <c r="N28" s="110">
        <v>0</v>
      </c>
      <c r="O28" s="110">
        <v>11</v>
      </c>
      <c r="P28" s="110">
        <v>0</v>
      </c>
      <c r="Q28" s="110">
        <v>11</v>
      </c>
      <c r="R28" s="110">
        <v>0</v>
      </c>
      <c r="S28" s="110">
        <v>11</v>
      </c>
      <c r="T28" s="110">
        <v>0</v>
      </c>
      <c r="U28" s="110">
        <v>11</v>
      </c>
      <c r="V28" s="110">
        <v>0</v>
      </c>
      <c r="W28" s="110">
        <v>11</v>
      </c>
      <c r="X28" s="110">
        <v>0</v>
      </c>
      <c r="Y28" s="110">
        <v>11</v>
      </c>
      <c r="Z28" s="110">
        <v>0</v>
      </c>
      <c r="AA28" s="110">
        <v>11</v>
      </c>
      <c r="AB28" s="110">
        <v>0</v>
      </c>
      <c r="AC28" s="110">
        <v>11</v>
      </c>
      <c r="AD28" s="110">
        <v>0</v>
      </c>
      <c r="AE28" s="110">
        <v>11</v>
      </c>
      <c r="AF28" s="110">
        <v>0</v>
      </c>
      <c r="AG28" s="110">
        <v>11</v>
      </c>
      <c r="AH28" s="110">
        <v>0</v>
      </c>
      <c r="AI28" s="110">
        <v>11</v>
      </c>
      <c r="AJ28" s="110">
        <v>0</v>
      </c>
      <c r="AK28" s="110">
        <v>11</v>
      </c>
      <c r="AL28" s="110">
        <v>0</v>
      </c>
      <c r="AM28" s="110">
        <v>11</v>
      </c>
      <c r="AN28" s="110">
        <v>0</v>
      </c>
      <c r="AO28" s="110">
        <v>11</v>
      </c>
      <c r="AP28" s="110">
        <v>0</v>
      </c>
      <c r="AQ28" s="110">
        <v>11</v>
      </c>
      <c r="AR28" s="110">
        <v>0</v>
      </c>
      <c r="AS28" s="110">
        <v>11</v>
      </c>
      <c r="AT28" s="110">
        <v>0</v>
      </c>
      <c r="AU28" s="110">
        <v>11</v>
      </c>
      <c r="AV28" s="110">
        <v>0</v>
      </c>
      <c r="AW28" s="110">
        <v>11</v>
      </c>
      <c r="AX28" s="110">
        <v>0</v>
      </c>
      <c r="AY28" s="166">
        <v>11</v>
      </c>
      <c r="AZ28" s="106"/>
    </row>
    <row r="29" spans="1:52">
      <c r="B29" s="136" t="s">
        <v>311</v>
      </c>
      <c r="C29" s="125">
        <v>0</v>
      </c>
      <c r="D29" s="125">
        <f>C$28</f>
        <v>11</v>
      </c>
      <c r="E29" s="125">
        <f t="shared" ref="E29:AY29" si="9">D$28</f>
        <v>0</v>
      </c>
      <c r="F29" s="125">
        <f t="shared" si="9"/>
        <v>11</v>
      </c>
      <c r="G29" s="125">
        <f t="shared" si="9"/>
        <v>0</v>
      </c>
      <c r="H29" s="125">
        <f t="shared" si="9"/>
        <v>11</v>
      </c>
      <c r="I29" s="125">
        <f t="shared" si="9"/>
        <v>0</v>
      </c>
      <c r="J29" s="125">
        <f t="shared" si="9"/>
        <v>11</v>
      </c>
      <c r="K29" s="125">
        <f t="shared" si="9"/>
        <v>0</v>
      </c>
      <c r="L29" s="125">
        <f t="shared" si="9"/>
        <v>11</v>
      </c>
      <c r="M29" s="125">
        <f t="shared" si="9"/>
        <v>0</v>
      </c>
      <c r="N29" s="125">
        <f t="shared" si="9"/>
        <v>11</v>
      </c>
      <c r="O29" s="125">
        <f t="shared" si="9"/>
        <v>0</v>
      </c>
      <c r="P29" s="125">
        <f t="shared" si="9"/>
        <v>11</v>
      </c>
      <c r="Q29" s="125">
        <f t="shared" si="9"/>
        <v>0</v>
      </c>
      <c r="R29" s="125">
        <f t="shared" si="9"/>
        <v>11</v>
      </c>
      <c r="S29" s="125">
        <f t="shared" si="9"/>
        <v>0</v>
      </c>
      <c r="T29" s="125">
        <f t="shared" si="9"/>
        <v>11</v>
      </c>
      <c r="U29" s="125">
        <f t="shared" si="9"/>
        <v>0</v>
      </c>
      <c r="V29" s="125">
        <f t="shared" si="9"/>
        <v>11</v>
      </c>
      <c r="W29" s="125">
        <f t="shared" si="9"/>
        <v>0</v>
      </c>
      <c r="X29" s="125">
        <f t="shared" si="9"/>
        <v>11</v>
      </c>
      <c r="Y29" s="125">
        <f t="shared" si="9"/>
        <v>0</v>
      </c>
      <c r="Z29" s="125">
        <f t="shared" si="9"/>
        <v>11</v>
      </c>
      <c r="AA29" s="125">
        <f t="shared" si="9"/>
        <v>0</v>
      </c>
      <c r="AB29" s="125">
        <f t="shared" si="9"/>
        <v>11</v>
      </c>
      <c r="AC29" s="125">
        <f t="shared" si="9"/>
        <v>0</v>
      </c>
      <c r="AD29" s="125">
        <f t="shared" si="9"/>
        <v>11</v>
      </c>
      <c r="AE29" s="125">
        <f t="shared" si="9"/>
        <v>0</v>
      </c>
      <c r="AF29" s="125">
        <f t="shared" si="9"/>
        <v>11</v>
      </c>
      <c r="AG29" s="125">
        <f t="shared" si="9"/>
        <v>0</v>
      </c>
      <c r="AH29" s="125">
        <f t="shared" si="9"/>
        <v>11</v>
      </c>
      <c r="AI29" s="125">
        <f t="shared" si="9"/>
        <v>0</v>
      </c>
      <c r="AJ29" s="125">
        <f t="shared" si="9"/>
        <v>11</v>
      </c>
      <c r="AK29" s="125">
        <f t="shared" si="9"/>
        <v>0</v>
      </c>
      <c r="AL29" s="125">
        <f t="shared" si="9"/>
        <v>11</v>
      </c>
      <c r="AM29" s="125">
        <f t="shared" si="9"/>
        <v>0</v>
      </c>
      <c r="AN29" s="125">
        <f t="shared" si="9"/>
        <v>11</v>
      </c>
      <c r="AO29" s="125">
        <f t="shared" si="9"/>
        <v>0</v>
      </c>
      <c r="AP29" s="125">
        <f t="shared" si="9"/>
        <v>11</v>
      </c>
      <c r="AQ29" s="125">
        <f t="shared" si="9"/>
        <v>0</v>
      </c>
      <c r="AR29" s="125">
        <f t="shared" si="9"/>
        <v>11</v>
      </c>
      <c r="AS29" s="125">
        <f t="shared" si="9"/>
        <v>0</v>
      </c>
      <c r="AT29" s="125">
        <f t="shared" si="9"/>
        <v>11</v>
      </c>
      <c r="AU29" s="125">
        <f t="shared" si="9"/>
        <v>0</v>
      </c>
      <c r="AV29" s="125">
        <f t="shared" si="9"/>
        <v>11</v>
      </c>
      <c r="AW29" s="125">
        <f t="shared" si="9"/>
        <v>0</v>
      </c>
      <c r="AX29" s="125">
        <f t="shared" si="9"/>
        <v>11</v>
      </c>
      <c r="AY29" s="167">
        <f t="shared" si="9"/>
        <v>0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0</v>
      </c>
      <c r="E30" s="117">
        <f t="shared" ref="E30:AY30" si="10">E$27*$B$30</f>
        <v>110</v>
      </c>
      <c r="F30" s="117">
        <f t="shared" si="10"/>
        <v>0</v>
      </c>
      <c r="G30" s="117">
        <f t="shared" si="10"/>
        <v>110</v>
      </c>
      <c r="H30" s="117">
        <f t="shared" si="10"/>
        <v>0</v>
      </c>
      <c r="I30" s="117">
        <f t="shared" si="10"/>
        <v>110</v>
      </c>
      <c r="J30" s="117">
        <f t="shared" si="10"/>
        <v>0</v>
      </c>
      <c r="K30" s="117">
        <f t="shared" si="10"/>
        <v>110</v>
      </c>
      <c r="L30" s="117">
        <f t="shared" si="10"/>
        <v>0</v>
      </c>
      <c r="M30" s="117">
        <f t="shared" si="10"/>
        <v>110</v>
      </c>
      <c r="N30" s="117">
        <f t="shared" si="10"/>
        <v>0</v>
      </c>
      <c r="O30" s="117">
        <f t="shared" si="10"/>
        <v>110</v>
      </c>
      <c r="P30" s="117">
        <f t="shared" si="10"/>
        <v>0</v>
      </c>
      <c r="Q30" s="117">
        <f t="shared" si="10"/>
        <v>110</v>
      </c>
      <c r="R30" s="117">
        <f>R$27*$B$30</f>
        <v>0</v>
      </c>
      <c r="S30" s="117">
        <f t="shared" si="10"/>
        <v>110</v>
      </c>
      <c r="T30" s="117">
        <f t="shared" si="10"/>
        <v>0</v>
      </c>
      <c r="U30" s="117">
        <f t="shared" si="10"/>
        <v>110</v>
      </c>
      <c r="V30" s="117">
        <f t="shared" si="10"/>
        <v>0</v>
      </c>
      <c r="W30" s="117">
        <f t="shared" si="10"/>
        <v>110</v>
      </c>
      <c r="X30" s="117">
        <f t="shared" si="10"/>
        <v>0</v>
      </c>
      <c r="Y30" s="117">
        <f t="shared" si="10"/>
        <v>110</v>
      </c>
      <c r="Z30" s="117">
        <f t="shared" si="10"/>
        <v>0</v>
      </c>
      <c r="AA30" s="117">
        <f t="shared" si="10"/>
        <v>110</v>
      </c>
      <c r="AB30" s="117">
        <f t="shared" si="10"/>
        <v>0</v>
      </c>
      <c r="AC30" s="117">
        <f t="shared" si="10"/>
        <v>110</v>
      </c>
      <c r="AD30" s="117">
        <f t="shared" si="10"/>
        <v>0</v>
      </c>
      <c r="AE30" s="117">
        <f>AE$27*$B$30</f>
        <v>110</v>
      </c>
      <c r="AF30" s="117">
        <f t="shared" si="10"/>
        <v>0</v>
      </c>
      <c r="AG30" s="117">
        <f t="shared" si="10"/>
        <v>110</v>
      </c>
      <c r="AH30" s="117">
        <f t="shared" si="10"/>
        <v>0</v>
      </c>
      <c r="AI30" s="117">
        <f t="shared" si="10"/>
        <v>110</v>
      </c>
      <c r="AJ30" s="117">
        <f t="shared" si="10"/>
        <v>0</v>
      </c>
      <c r="AK30" s="117">
        <f t="shared" si="10"/>
        <v>110</v>
      </c>
      <c r="AL30" s="117">
        <f t="shared" si="10"/>
        <v>0</v>
      </c>
      <c r="AM30" s="117">
        <f t="shared" si="10"/>
        <v>110</v>
      </c>
      <c r="AN30" s="117">
        <f t="shared" si="10"/>
        <v>0</v>
      </c>
      <c r="AO30" s="117">
        <f t="shared" si="10"/>
        <v>110</v>
      </c>
      <c r="AP30" s="117">
        <f t="shared" si="10"/>
        <v>0</v>
      </c>
      <c r="AQ30" s="117">
        <f t="shared" si="10"/>
        <v>110</v>
      </c>
      <c r="AR30" s="117">
        <f t="shared" si="10"/>
        <v>0</v>
      </c>
      <c r="AS30" s="117">
        <f t="shared" si="10"/>
        <v>110</v>
      </c>
      <c r="AT30" s="117">
        <f t="shared" si="10"/>
        <v>0</v>
      </c>
      <c r="AU30" s="117">
        <f t="shared" si="10"/>
        <v>110</v>
      </c>
      <c r="AV30" s="117">
        <f t="shared" si="10"/>
        <v>0</v>
      </c>
      <c r="AW30" s="117">
        <f t="shared" si="10"/>
        <v>110</v>
      </c>
      <c r="AX30" s="117">
        <f t="shared" si="10"/>
        <v>0</v>
      </c>
      <c r="AY30" s="117">
        <f t="shared" si="10"/>
        <v>110</v>
      </c>
      <c r="AZ30" s="141">
        <f t="shared" si="5"/>
        <v>2640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D$21*shipping_manufacturing!$D$27/100</f>
        <v>276</v>
      </c>
      <c r="E33" s="124">
        <f>E$21*shipping_manufacturing!$D$27/100</f>
        <v>276</v>
      </c>
      <c r="F33" s="124">
        <f>F$21*shipping_manufacturing!$D$27/100</f>
        <v>276</v>
      </c>
      <c r="G33" s="124">
        <f>G$21*shipping_manufacturing!$D$27/100</f>
        <v>276</v>
      </c>
      <c r="H33" s="124">
        <f>H$21*shipping_manufacturing!$D$27/100</f>
        <v>276</v>
      </c>
      <c r="I33" s="124">
        <f>I$21*shipping_manufacturing!$D$27/100</f>
        <v>276</v>
      </c>
      <c r="J33" s="124">
        <f>J$21*shipping_manufacturing!$D$27/100</f>
        <v>276</v>
      </c>
      <c r="K33" s="124">
        <f>K$21*shipping_manufacturing!$D$27/100</f>
        <v>276</v>
      </c>
      <c r="L33" s="124">
        <f>L$21*shipping_manufacturing!$D$27/100</f>
        <v>276</v>
      </c>
      <c r="M33" s="124">
        <f>M$21*shipping_manufacturing!$D$27/100</f>
        <v>276</v>
      </c>
      <c r="N33" s="124">
        <f>N$21*shipping_manufacturing!$D$27/100</f>
        <v>276</v>
      </c>
      <c r="O33" s="124">
        <f>O$21*shipping_manufacturing!$D$27/100</f>
        <v>276</v>
      </c>
      <c r="P33" s="124">
        <f>P$21*shipping_manufacturing!$D$27/100</f>
        <v>276</v>
      </c>
      <c r="Q33" s="124">
        <f>Q$21*shipping_manufacturing!$D$27/100</f>
        <v>276</v>
      </c>
      <c r="R33" s="124">
        <f>R$21*shipping_manufacturing!$D$27/100</f>
        <v>276</v>
      </c>
      <c r="S33" s="124">
        <f>S$21*shipping_manufacturing!$D$27/100</f>
        <v>276</v>
      </c>
      <c r="T33" s="124">
        <f>T$21*shipping_manufacturing!$D$27/100</f>
        <v>276</v>
      </c>
      <c r="U33" s="124">
        <f>U$21*shipping_manufacturing!$D$27/100</f>
        <v>276</v>
      </c>
      <c r="V33" s="124">
        <f>V$21*shipping_manufacturing!$D$27/100</f>
        <v>276</v>
      </c>
      <c r="W33" s="124">
        <f>W$21*shipping_manufacturing!$D$27/100</f>
        <v>276</v>
      </c>
      <c r="X33" s="124">
        <f>X$21*shipping_manufacturing!$D$27/100</f>
        <v>276</v>
      </c>
      <c r="Y33" s="124">
        <f>Y$21*shipping_manufacturing!$D$27/100</f>
        <v>276</v>
      </c>
      <c r="Z33" s="124">
        <f>Z$21*shipping_manufacturing!$D$27/100</f>
        <v>276</v>
      </c>
      <c r="AA33" s="124">
        <f>AA$21*shipping_manufacturing!$D$27/100</f>
        <v>276</v>
      </c>
      <c r="AB33" s="124">
        <f>AB$21*shipping_manufacturing!$D$27/100</f>
        <v>276</v>
      </c>
      <c r="AC33" s="124">
        <f>AC$21*shipping_manufacturing!$D$27/100</f>
        <v>276</v>
      </c>
      <c r="AD33" s="124">
        <f>AD$21*shipping_manufacturing!$D$27/100</f>
        <v>276</v>
      </c>
      <c r="AE33" s="124">
        <f>AE$21*shipping_manufacturing!$D$27/100</f>
        <v>276</v>
      </c>
      <c r="AF33" s="124">
        <f>AF$21*shipping_manufacturing!$D$27/100</f>
        <v>276</v>
      </c>
      <c r="AG33" s="124">
        <f>AG$21*shipping_manufacturing!$D$27/100</f>
        <v>276</v>
      </c>
      <c r="AH33" s="124">
        <f>AH$21*shipping_manufacturing!$D$27/100</f>
        <v>276</v>
      </c>
      <c r="AI33" s="124">
        <f>AI$21*shipping_manufacturing!$D$27/100</f>
        <v>276</v>
      </c>
      <c r="AJ33" s="124">
        <f>AJ$21*shipping_manufacturing!$D$27/100</f>
        <v>276</v>
      </c>
      <c r="AK33" s="124">
        <f>AK$21*shipping_manufacturing!$D$27/100</f>
        <v>276</v>
      </c>
      <c r="AL33" s="124">
        <f>AL$21*shipping_manufacturing!$D$27/100</f>
        <v>276</v>
      </c>
      <c r="AM33" s="124">
        <f>AM$21*shipping_manufacturing!$D$27/100</f>
        <v>276</v>
      </c>
      <c r="AN33" s="124">
        <f>AN$21*shipping_manufacturing!$D$27/100</f>
        <v>276</v>
      </c>
      <c r="AO33" s="124">
        <f>AO$21*shipping_manufacturing!$D$27/100</f>
        <v>276</v>
      </c>
      <c r="AP33" s="124">
        <f>AP$21*shipping_manufacturing!$D$27/100</f>
        <v>276</v>
      </c>
      <c r="AQ33" s="124">
        <f>AQ$21*shipping_manufacturing!$D$27/100</f>
        <v>276</v>
      </c>
      <c r="AR33" s="124">
        <f>AR$21*shipping_manufacturing!$D$27/100</f>
        <v>276</v>
      </c>
      <c r="AS33" s="124">
        <f>AS$21*shipping_manufacturing!$D$27/100</f>
        <v>276</v>
      </c>
      <c r="AT33" s="124">
        <f>AT$21*shipping_manufacturing!$D$27/100</f>
        <v>276</v>
      </c>
      <c r="AU33" s="124">
        <f>AU$21*shipping_manufacturing!$D$27/100</f>
        <v>276</v>
      </c>
      <c r="AV33" s="124">
        <f>AV$21*shipping_manufacturing!$D$27/100</f>
        <v>276</v>
      </c>
      <c r="AW33" s="124">
        <f>AW$21*shipping_manufacturing!$D$27/100</f>
        <v>276</v>
      </c>
      <c r="AX33" s="124">
        <f>AX$21*shipping_manufacturing!$D$27/100</f>
        <v>276</v>
      </c>
      <c r="AY33" s="124">
        <f>AY$21*shipping_manufacturing!$D$27/100</f>
        <v>276</v>
      </c>
    </row>
    <row r="34" spans="1:52">
      <c r="A34" s="113" t="s">
        <v>340</v>
      </c>
      <c r="B34" s="165" t="s">
        <v>342</v>
      </c>
      <c r="C34" s="110"/>
      <c r="D34" s="110">
        <f>D$22*shipping_manufacturing!$E$27/100</f>
        <v>68.999999999999986</v>
      </c>
      <c r="E34" s="110">
        <f>E$22*shipping_manufacturing!$E$27/100</f>
        <v>68.999999999999986</v>
      </c>
      <c r="F34" s="110">
        <f>F$22*shipping_manufacturing!$E$27/100</f>
        <v>68.999999999999986</v>
      </c>
      <c r="G34" s="110">
        <f>G$22*shipping_manufacturing!$E$27/100</f>
        <v>68.999999999999986</v>
      </c>
      <c r="H34" s="110">
        <f>H$22*shipping_manufacturing!$E$27/100</f>
        <v>68.999999999999986</v>
      </c>
      <c r="I34" s="110">
        <f>I$22*shipping_manufacturing!$E$27/100</f>
        <v>68.999999999999986</v>
      </c>
      <c r="J34" s="110">
        <f>J$22*shipping_manufacturing!$E$27/100</f>
        <v>68.999999999999986</v>
      </c>
      <c r="K34" s="110">
        <f>K$22*shipping_manufacturing!$E$27/100</f>
        <v>68.999999999999986</v>
      </c>
      <c r="L34" s="110">
        <f>L$22*shipping_manufacturing!$E$27/100</f>
        <v>68.999999999999986</v>
      </c>
      <c r="M34" s="110">
        <f>M$22*shipping_manufacturing!$E$27/100</f>
        <v>68.999999999999986</v>
      </c>
      <c r="N34" s="110">
        <f>N$22*shipping_manufacturing!$E$27/100</f>
        <v>68.999999999999986</v>
      </c>
      <c r="O34" s="110">
        <f>O$22*shipping_manufacturing!$E$27/100</f>
        <v>68.999999999999986</v>
      </c>
      <c r="P34" s="110">
        <f>P$22*shipping_manufacturing!$E$27/100</f>
        <v>68.999999999999986</v>
      </c>
      <c r="Q34" s="110">
        <f>Q$22*shipping_manufacturing!$E$27/100</f>
        <v>68.999999999999986</v>
      </c>
      <c r="R34" s="110">
        <f>R$22*shipping_manufacturing!$E$27/100</f>
        <v>68.999999999999986</v>
      </c>
      <c r="S34" s="110">
        <f>S$22*shipping_manufacturing!$E$27/100</f>
        <v>68.999999999999986</v>
      </c>
      <c r="T34" s="110">
        <f>T$22*shipping_manufacturing!$E$27/100</f>
        <v>68.999999999999986</v>
      </c>
      <c r="U34" s="110">
        <f>U$22*shipping_manufacturing!$E$27/100</f>
        <v>68.999999999999986</v>
      </c>
      <c r="V34" s="110">
        <f>V$22*shipping_manufacturing!$E$27/100</f>
        <v>68.999999999999986</v>
      </c>
      <c r="W34" s="110">
        <f>W$22*shipping_manufacturing!$E$27/100</f>
        <v>68.999999999999986</v>
      </c>
      <c r="X34" s="110">
        <f>X$22*shipping_manufacturing!$E$27/100</f>
        <v>68.999999999999986</v>
      </c>
      <c r="Y34" s="110">
        <f>Y$22*shipping_manufacturing!$E$27/100</f>
        <v>68.999999999999986</v>
      </c>
      <c r="Z34" s="110">
        <f>Z$22*shipping_manufacturing!$E$27/100</f>
        <v>68.999999999999986</v>
      </c>
      <c r="AA34" s="110">
        <f>AA$22*shipping_manufacturing!$E$27/100</f>
        <v>68.999999999999986</v>
      </c>
      <c r="AB34" s="110">
        <f>AB$22*shipping_manufacturing!$E$27/100</f>
        <v>68.999999999999986</v>
      </c>
      <c r="AC34" s="110">
        <f>AC$22*shipping_manufacturing!$E$27/100</f>
        <v>68.999999999999986</v>
      </c>
      <c r="AD34" s="110">
        <f>AD$22*shipping_manufacturing!$E$27/100</f>
        <v>68.999999999999986</v>
      </c>
      <c r="AE34" s="110">
        <f>AE$22*shipping_manufacturing!$E$27/100</f>
        <v>68.999999999999986</v>
      </c>
      <c r="AF34" s="110">
        <f>AF$22*shipping_manufacturing!$E$27/100</f>
        <v>68.999999999999986</v>
      </c>
      <c r="AG34" s="110">
        <f>AG$22*shipping_manufacturing!$E$27/100</f>
        <v>68.999999999999986</v>
      </c>
      <c r="AH34" s="110">
        <f>AH$22*shipping_manufacturing!$E$27/100</f>
        <v>68.999999999999986</v>
      </c>
      <c r="AI34" s="110">
        <f>AI$22*shipping_manufacturing!$E$27/100</f>
        <v>68.999999999999986</v>
      </c>
      <c r="AJ34" s="110">
        <f>AJ$22*shipping_manufacturing!$E$27/100</f>
        <v>68.999999999999986</v>
      </c>
      <c r="AK34" s="110">
        <f>AK$22*shipping_manufacturing!$E$27/100</f>
        <v>68.999999999999986</v>
      </c>
      <c r="AL34" s="110">
        <f>AL$22*shipping_manufacturing!$E$27/100</f>
        <v>68.999999999999986</v>
      </c>
      <c r="AM34" s="110">
        <f>AM$22*shipping_manufacturing!$E$27/100</f>
        <v>68.999999999999986</v>
      </c>
      <c r="AN34" s="110">
        <f>AN$22*shipping_manufacturing!$E$27/100</f>
        <v>68.999999999999986</v>
      </c>
      <c r="AO34" s="110">
        <f>AO$22*shipping_manufacturing!$E$27/100</f>
        <v>68.999999999999986</v>
      </c>
      <c r="AP34" s="110">
        <f>AP$22*shipping_manufacturing!$E$27/100</f>
        <v>68.999999999999986</v>
      </c>
      <c r="AQ34" s="110">
        <f>AQ$22*shipping_manufacturing!$E$27/100</f>
        <v>68.999999999999986</v>
      </c>
      <c r="AR34" s="110">
        <f>AR$22*shipping_manufacturing!$E$27/100</f>
        <v>68.999999999999986</v>
      </c>
      <c r="AS34" s="110">
        <f>AS$22*shipping_manufacturing!$E$27/100</f>
        <v>68.999999999999986</v>
      </c>
      <c r="AT34" s="110">
        <f>AT$22*shipping_manufacturing!$E$27/100</f>
        <v>68.999999999999986</v>
      </c>
      <c r="AU34" s="110">
        <f>AU$22*shipping_manufacturing!$E$27/100</f>
        <v>68.999999999999986</v>
      </c>
      <c r="AV34" s="110">
        <f>AV$22*shipping_manufacturing!$E$27/100</f>
        <v>68.999999999999986</v>
      </c>
      <c r="AW34" s="110">
        <f>AW$22*shipping_manufacturing!$E$27/100</f>
        <v>68.999999999999986</v>
      </c>
      <c r="AX34" s="110">
        <f>AX$22*shipping_manufacturing!$E$27/100</f>
        <v>68.999999999999986</v>
      </c>
      <c r="AY34" s="110">
        <f>AY$22*shipping_manufacturing!$E$27/100</f>
        <v>68.999999999999986</v>
      </c>
    </row>
    <row r="35" spans="1:52">
      <c r="A35" s="110">
        <v>1335</v>
      </c>
      <c r="B35" s="165" t="s">
        <v>343</v>
      </c>
      <c r="C35" s="110"/>
      <c r="D35" s="110">
        <f>SUM(D33:D34)</f>
        <v>345</v>
      </c>
      <c r="E35" s="110">
        <f t="shared" ref="E35:AY35" si="11">SUM(E33:E34)</f>
        <v>345</v>
      </c>
      <c r="F35" s="110">
        <f t="shared" si="11"/>
        <v>345</v>
      </c>
      <c r="G35" s="110">
        <f t="shared" si="11"/>
        <v>345</v>
      </c>
      <c r="H35" s="110">
        <f t="shared" si="11"/>
        <v>345</v>
      </c>
      <c r="I35" s="110">
        <f t="shared" si="11"/>
        <v>345</v>
      </c>
      <c r="J35" s="110">
        <f t="shared" si="11"/>
        <v>345</v>
      </c>
      <c r="K35" s="110">
        <f t="shared" si="11"/>
        <v>345</v>
      </c>
      <c r="L35" s="110">
        <f t="shared" si="11"/>
        <v>345</v>
      </c>
      <c r="M35" s="110">
        <f t="shared" si="11"/>
        <v>345</v>
      </c>
      <c r="N35" s="110">
        <f t="shared" si="11"/>
        <v>345</v>
      </c>
      <c r="O35" s="110">
        <f t="shared" si="11"/>
        <v>345</v>
      </c>
      <c r="P35" s="110">
        <f t="shared" si="11"/>
        <v>345</v>
      </c>
      <c r="Q35" s="110">
        <f t="shared" si="11"/>
        <v>345</v>
      </c>
      <c r="R35" s="110">
        <f t="shared" si="11"/>
        <v>345</v>
      </c>
      <c r="S35" s="110">
        <f t="shared" si="11"/>
        <v>345</v>
      </c>
      <c r="T35" s="110">
        <f t="shared" si="11"/>
        <v>345</v>
      </c>
      <c r="U35" s="110">
        <f t="shared" si="11"/>
        <v>345</v>
      </c>
      <c r="V35" s="110">
        <f t="shared" si="11"/>
        <v>345</v>
      </c>
      <c r="W35" s="110">
        <f t="shared" si="11"/>
        <v>345</v>
      </c>
      <c r="X35" s="110">
        <f t="shared" si="11"/>
        <v>345</v>
      </c>
      <c r="Y35" s="110">
        <f t="shared" si="11"/>
        <v>345</v>
      </c>
      <c r="Z35" s="110">
        <f t="shared" si="11"/>
        <v>345</v>
      </c>
      <c r="AA35" s="110">
        <f t="shared" si="11"/>
        <v>345</v>
      </c>
      <c r="AB35" s="110">
        <f t="shared" si="11"/>
        <v>345</v>
      </c>
      <c r="AC35" s="110">
        <f t="shared" si="11"/>
        <v>345</v>
      </c>
      <c r="AD35" s="110">
        <f t="shared" si="11"/>
        <v>345</v>
      </c>
      <c r="AE35" s="110">
        <f t="shared" si="11"/>
        <v>345</v>
      </c>
      <c r="AF35" s="110">
        <f t="shared" si="11"/>
        <v>345</v>
      </c>
      <c r="AG35" s="110">
        <f t="shared" si="11"/>
        <v>345</v>
      </c>
      <c r="AH35" s="110">
        <f t="shared" si="11"/>
        <v>345</v>
      </c>
      <c r="AI35" s="110">
        <f t="shared" si="11"/>
        <v>345</v>
      </c>
      <c r="AJ35" s="110">
        <f t="shared" si="11"/>
        <v>345</v>
      </c>
      <c r="AK35" s="110">
        <f t="shared" si="11"/>
        <v>345</v>
      </c>
      <c r="AL35" s="110">
        <f t="shared" si="11"/>
        <v>345</v>
      </c>
      <c r="AM35" s="110">
        <f t="shared" si="11"/>
        <v>345</v>
      </c>
      <c r="AN35" s="110">
        <f t="shared" si="11"/>
        <v>345</v>
      </c>
      <c r="AO35" s="110">
        <f t="shared" si="11"/>
        <v>345</v>
      </c>
      <c r="AP35" s="110">
        <f t="shared" si="11"/>
        <v>345</v>
      </c>
      <c r="AQ35" s="110">
        <f t="shared" si="11"/>
        <v>345</v>
      </c>
      <c r="AR35" s="110">
        <f t="shared" si="11"/>
        <v>345</v>
      </c>
      <c r="AS35" s="110">
        <f t="shared" si="11"/>
        <v>345</v>
      </c>
      <c r="AT35" s="110">
        <f t="shared" si="11"/>
        <v>345</v>
      </c>
      <c r="AU35" s="110">
        <f t="shared" si="11"/>
        <v>345</v>
      </c>
      <c r="AV35" s="110">
        <f t="shared" si="11"/>
        <v>345</v>
      </c>
      <c r="AW35" s="110">
        <f t="shared" si="11"/>
        <v>345</v>
      </c>
      <c r="AX35" s="110">
        <f t="shared" si="11"/>
        <v>345</v>
      </c>
      <c r="AY35" s="110">
        <f t="shared" si="11"/>
        <v>345</v>
      </c>
    </row>
    <row r="36" spans="1:52">
      <c r="A36" s="110"/>
      <c r="B36" s="165" t="s">
        <v>344</v>
      </c>
      <c r="C36" s="110"/>
      <c r="D36" s="110"/>
      <c r="E36" s="110">
        <v>264</v>
      </c>
      <c r="F36" s="110"/>
      <c r="G36" s="110">
        <v>264</v>
      </c>
      <c r="H36" s="110"/>
      <c r="I36" s="110">
        <v>264</v>
      </c>
      <c r="J36" s="110"/>
      <c r="K36" s="110">
        <v>264</v>
      </c>
      <c r="L36" s="110"/>
      <c r="M36" s="110">
        <v>264</v>
      </c>
      <c r="N36" s="110"/>
      <c r="O36" s="110">
        <v>264</v>
      </c>
      <c r="P36" s="110"/>
      <c r="Q36" s="110">
        <v>264</v>
      </c>
      <c r="R36" s="110"/>
      <c r="S36" s="110">
        <v>264</v>
      </c>
      <c r="T36" s="110"/>
      <c r="U36" s="110">
        <v>264</v>
      </c>
      <c r="V36" s="110"/>
      <c r="W36" s="110">
        <v>264</v>
      </c>
      <c r="X36" s="110"/>
      <c r="Y36" s="110">
        <v>264</v>
      </c>
      <c r="Z36" s="110"/>
      <c r="AA36" s="110">
        <v>264</v>
      </c>
      <c r="AB36" s="110"/>
      <c r="AC36" s="110">
        <v>264</v>
      </c>
      <c r="AD36" s="110"/>
      <c r="AE36" s="110">
        <v>264</v>
      </c>
      <c r="AF36" s="110"/>
      <c r="AG36" s="110">
        <v>264</v>
      </c>
      <c r="AH36" s="110"/>
      <c r="AI36" s="110">
        <v>264</v>
      </c>
      <c r="AJ36" s="110"/>
      <c r="AK36" s="110">
        <v>264</v>
      </c>
      <c r="AL36" s="110"/>
      <c r="AM36" s="110">
        <v>264</v>
      </c>
      <c r="AN36" s="110"/>
      <c r="AO36" s="110">
        <v>264</v>
      </c>
      <c r="AP36" s="110"/>
      <c r="AQ36" s="110">
        <v>264</v>
      </c>
      <c r="AR36" s="110"/>
      <c r="AS36" s="110">
        <v>264</v>
      </c>
      <c r="AT36" s="110"/>
      <c r="AU36" s="110">
        <v>264</v>
      </c>
      <c r="AV36" s="110"/>
      <c r="AW36" s="110">
        <v>264</v>
      </c>
      <c r="AX36" s="110"/>
      <c r="AY36" s="110">
        <v>264</v>
      </c>
    </row>
    <row r="37" spans="1:52">
      <c r="A37" s="110"/>
      <c r="B37" s="165" t="s">
        <v>345</v>
      </c>
      <c r="C37" s="110"/>
      <c r="D37" s="110"/>
      <c r="E37" s="110">
        <v>65.999999999999986</v>
      </c>
      <c r="F37" s="110"/>
      <c r="G37" s="110">
        <v>65.999999999999986</v>
      </c>
      <c r="H37" s="110"/>
      <c r="I37" s="110">
        <v>65.999999999999986</v>
      </c>
      <c r="J37" s="110"/>
      <c r="K37" s="110">
        <v>65.999999999999986</v>
      </c>
      <c r="L37" s="110"/>
      <c r="M37" s="110">
        <v>65.999999999999986</v>
      </c>
      <c r="N37" s="110"/>
      <c r="O37" s="110">
        <v>65.999999999999986</v>
      </c>
      <c r="P37" s="110"/>
      <c r="Q37" s="110">
        <v>65.999999999999986</v>
      </c>
      <c r="R37" s="110"/>
      <c r="S37" s="110">
        <v>65.999999999999986</v>
      </c>
      <c r="T37" s="110"/>
      <c r="U37" s="110">
        <v>65.999999999999986</v>
      </c>
      <c r="V37" s="110"/>
      <c r="W37" s="110">
        <v>65.999999999999986</v>
      </c>
      <c r="X37" s="110"/>
      <c r="Y37" s="110">
        <v>65.999999999999986</v>
      </c>
      <c r="Z37" s="110"/>
      <c r="AA37" s="110">
        <v>65.999999999999986</v>
      </c>
      <c r="AB37" s="110"/>
      <c r="AC37" s="110">
        <v>65.999999999999986</v>
      </c>
      <c r="AD37" s="110"/>
      <c r="AE37" s="110">
        <v>65.999999999999986</v>
      </c>
      <c r="AF37" s="110"/>
      <c r="AG37" s="110">
        <v>65.999999999999986</v>
      </c>
      <c r="AH37" s="110"/>
      <c r="AI37" s="110">
        <v>65.999999999999986</v>
      </c>
      <c r="AJ37" s="110"/>
      <c r="AK37" s="110">
        <v>65.999999999999986</v>
      </c>
      <c r="AL37" s="110"/>
      <c r="AM37" s="110">
        <v>65.999999999999986</v>
      </c>
      <c r="AN37" s="110"/>
      <c r="AO37" s="110">
        <v>65.999999999999986</v>
      </c>
      <c r="AP37" s="110"/>
      <c r="AQ37" s="110">
        <v>65.999999999999986</v>
      </c>
      <c r="AR37" s="110"/>
      <c r="AS37" s="110">
        <v>65.999999999999986</v>
      </c>
      <c r="AT37" s="110"/>
      <c r="AU37" s="110">
        <v>65.999999999999986</v>
      </c>
      <c r="AV37" s="110"/>
      <c r="AW37" s="110">
        <v>65.999999999999986</v>
      </c>
      <c r="AX37" s="110"/>
      <c r="AY37" s="110">
        <v>65.999999999999986</v>
      </c>
    </row>
    <row r="38" spans="1:52">
      <c r="A38" s="110"/>
      <c r="B38" s="165" t="s">
        <v>346</v>
      </c>
      <c r="C38" s="110"/>
      <c r="D38" s="110"/>
      <c r="E38" s="110">
        <v>11</v>
      </c>
      <c r="F38" s="110"/>
      <c r="G38" s="110">
        <v>11</v>
      </c>
      <c r="H38" s="110"/>
      <c r="I38" s="110">
        <v>11</v>
      </c>
      <c r="J38" s="110"/>
      <c r="K38" s="110">
        <v>11</v>
      </c>
      <c r="L38" s="110"/>
      <c r="M38" s="110">
        <v>11</v>
      </c>
      <c r="N38" s="110"/>
      <c r="O38" s="110">
        <v>11</v>
      </c>
      <c r="P38" s="110"/>
      <c r="Q38" s="110">
        <v>11</v>
      </c>
      <c r="R38" s="110"/>
      <c r="S38" s="110">
        <v>11</v>
      </c>
      <c r="T38" s="110"/>
      <c r="U38" s="110">
        <v>11</v>
      </c>
      <c r="V38" s="110"/>
      <c r="W38" s="110">
        <v>11</v>
      </c>
      <c r="X38" s="110"/>
      <c r="Y38" s="110">
        <v>11</v>
      </c>
      <c r="Z38" s="110"/>
      <c r="AA38" s="110">
        <v>11</v>
      </c>
      <c r="AB38" s="110"/>
      <c r="AC38" s="110">
        <v>11</v>
      </c>
      <c r="AD38" s="110"/>
      <c r="AE38" s="110">
        <v>11</v>
      </c>
      <c r="AF38" s="110"/>
      <c r="AG38" s="110">
        <v>11</v>
      </c>
      <c r="AH38" s="110"/>
      <c r="AI38" s="110">
        <v>11</v>
      </c>
      <c r="AJ38" s="110"/>
      <c r="AK38" s="110">
        <v>11</v>
      </c>
      <c r="AL38" s="110"/>
      <c r="AM38" s="110">
        <v>11</v>
      </c>
      <c r="AN38" s="110"/>
      <c r="AO38" s="110">
        <v>11</v>
      </c>
      <c r="AP38" s="110"/>
      <c r="AQ38" s="110">
        <v>11</v>
      </c>
      <c r="AR38" s="110"/>
      <c r="AS38" s="110">
        <v>11</v>
      </c>
      <c r="AT38" s="110"/>
      <c r="AU38" s="110">
        <v>11</v>
      </c>
      <c r="AV38" s="110"/>
      <c r="AW38" s="110">
        <v>11</v>
      </c>
      <c r="AX38" s="110"/>
      <c r="AY38" s="110">
        <v>11</v>
      </c>
    </row>
    <row r="39" spans="1:52">
      <c r="A39" s="110"/>
      <c r="B39" s="165" t="s">
        <v>347</v>
      </c>
      <c r="C39" s="110"/>
      <c r="D39" s="110">
        <f>D33-D36</f>
        <v>276</v>
      </c>
      <c r="E39" s="110">
        <f t="shared" ref="E39:AY39" si="12">E33-E36</f>
        <v>12</v>
      </c>
      <c r="F39" s="110">
        <f t="shared" si="12"/>
        <v>276</v>
      </c>
      <c r="G39" s="110">
        <f t="shared" si="12"/>
        <v>12</v>
      </c>
      <c r="H39" s="110">
        <f t="shared" si="12"/>
        <v>276</v>
      </c>
      <c r="I39" s="110">
        <f t="shared" si="12"/>
        <v>12</v>
      </c>
      <c r="J39" s="110">
        <f t="shared" si="12"/>
        <v>276</v>
      </c>
      <c r="K39" s="110">
        <f t="shared" si="12"/>
        <v>12</v>
      </c>
      <c r="L39" s="110">
        <f t="shared" si="12"/>
        <v>276</v>
      </c>
      <c r="M39" s="110">
        <f t="shared" si="12"/>
        <v>12</v>
      </c>
      <c r="N39" s="110">
        <f t="shared" si="12"/>
        <v>276</v>
      </c>
      <c r="O39" s="110">
        <f t="shared" si="12"/>
        <v>12</v>
      </c>
      <c r="P39" s="110">
        <f t="shared" si="12"/>
        <v>276</v>
      </c>
      <c r="Q39" s="110">
        <f t="shared" si="12"/>
        <v>12</v>
      </c>
      <c r="R39" s="110">
        <f t="shared" si="12"/>
        <v>276</v>
      </c>
      <c r="S39" s="110">
        <f t="shared" si="12"/>
        <v>12</v>
      </c>
      <c r="T39" s="110">
        <f t="shared" si="12"/>
        <v>276</v>
      </c>
      <c r="U39" s="110">
        <f t="shared" si="12"/>
        <v>12</v>
      </c>
      <c r="V39" s="110">
        <f t="shared" si="12"/>
        <v>276</v>
      </c>
      <c r="W39" s="110">
        <f t="shared" si="12"/>
        <v>12</v>
      </c>
      <c r="X39" s="110">
        <f t="shared" si="12"/>
        <v>276</v>
      </c>
      <c r="Y39" s="110">
        <f t="shared" si="12"/>
        <v>12</v>
      </c>
      <c r="Z39" s="110">
        <f t="shared" si="12"/>
        <v>276</v>
      </c>
      <c r="AA39" s="110">
        <f t="shared" si="12"/>
        <v>12</v>
      </c>
      <c r="AB39" s="110">
        <f t="shared" si="12"/>
        <v>276</v>
      </c>
      <c r="AC39" s="110">
        <f t="shared" si="12"/>
        <v>12</v>
      </c>
      <c r="AD39" s="110">
        <f t="shared" si="12"/>
        <v>276</v>
      </c>
      <c r="AE39" s="110">
        <f t="shared" si="12"/>
        <v>12</v>
      </c>
      <c r="AF39" s="110">
        <f t="shared" si="12"/>
        <v>276</v>
      </c>
      <c r="AG39" s="110">
        <f t="shared" si="12"/>
        <v>12</v>
      </c>
      <c r="AH39" s="110">
        <f t="shared" si="12"/>
        <v>276</v>
      </c>
      <c r="AI39" s="110">
        <f t="shared" si="12"/>
        <v>12</v>
      </c>
      <c r="AJ39" s="110">
        <f t="shared" si="12"/>
        <v>276</v>
      </c>
      <c r="AK39" s="110">
        <f t="shared" si="12"/>
        <v>12</v>
      </c>
      <c r="AL39" s="110">
        <f t="shared" si="12"/>
        <v>276</v>
      </c>
      <c r="AM39" s="110">
        <f t="shared" si="12"/>
        <v>12</v>
      </c>
      <c r="AN39" s="110">
        <f t="shared" si="12"/>
        <v>276</v>
      </c>
      <c r="AO39" s="110">
        <f t="shared" si="12"/>
        <v>12</v>
      </c>
      <c r="AP39" s="110">
        <f t="shared" si="12"/>
        <v>276</v>
      </c>
      <c r="AQ39" s="110">
        <f t="shared" si="12"/>
        <v>12</v>
      </c>
      <c r="AR39" s="110">
        <f t="shared" si="12"/>
        <v>276</v>
      </c>
      <c r="AS39" s="110">
        <f t="shared" si="12"/>
        <v>12</v>
      </c>
      <c r="AT39" s="110">
        <f t="shared" si="12"/>
        <v>276</v>
      </c>
      <c r="AU39" s="110">
        <f t="shared" si="12"/>
        <v>12</v>
      </c>
      <c r="AV39" s="110">
        <f t="shared" si="12"/>
        <v>276</v>
      </c>
      <c r="AW39" s="110">
        <f t="shared" si="12"/>
        <v>12</v>
      </c>
      <c r="AX39" s="110">
        <f t="shared" si="12"/>
        <v>276</v>
      </c>
      <c r="AY39" s="110">
        <f t="shared" si="12"/>
        <v>12</v>
      </c>
    </row>
    <row r="40" spans="1:52">
      <c r="A40" s="110"/>
      <c r="B40" s="165" t="s">
        <v>348</v>
      </c>
      <c r="C40" s="110"/>
      <c r="D40" s="110">
        <f>D34-D37</f>
        <v>68.999999999999986</v>
      </c>
      <c r="E40" s="110">
        <f t="shared" ref="E40:AY40" si="13">E34-E37</f>
        <v>3</v>
      </c>
      <c r="F40" s="110">
        <f t="shared" si="13"/>
        <v>68.999999999999986</v>
      </c>
      <c r="G40" s="110">
        <f t="shared" si="13"/>
        <v>3</v>
      </c>
      <c r="H40" s="110">
        <f t="shared" si="13"/>
        <v>68.999999999999986</v>
      </c>
      <c r="I40" s="110">
        <f t="shared" si="13"/>
        <v>3</v>
      </c>
      <c r="J40" s="110">
        <f t="shared" si="13"/>
        <v>68.999999999999986</v>
      </c>
      <c r="K40" s="110">
        <f t="shared" si="13"/>
        <v>3</v>
      </c>
      <c r="L40" s="110">
        <f t="shared" si="13"/>
        <v>68.999999999999986</v>
      </c>
      <c r="M40" s="110">
        <f t="shared" si="13"/>
        <v>3</v>
      </c>
      <c r="N40" s="110">
        <f t="shared" si="13"/>
        <v>68.999999999999986</v>
      </c>
      <c r="O40" s="110">
        <f t="shared" si="13"/>
        <v>3</v>
      </c>
      <c r="P40" s="110">
        <f t="shared" si="13"/>
        <v>68.999999999999986</v>
      </c>
      <c r="Q40" s="110">
        <f t="shared" si="13"/>
        <v>3</v>
      </c>
      <c r="R40" s="110">
        <f t="shared" si="13"/>
        <v>68.999999999999986</v>
      </c>
      <c r="S40" s="110">
        <f t="shared" si="13"/>
        <v>3</v>
      </c>
      <c r="T40" s="110">
        <f t="shared" si="13"/>
        <v>68.999999999999986</v>
      </c>
      <c r="U40" s="110">
        <f t="shared" si="13"/>
        <v>3</v>
      </c>
      <c r="V40" s="110">
        <f t="shared" si="13"/>
        <v>68.999999999999986</v>
      </c>
      <c r="W40" s="110">
        <f t="shared" si="13"/>
        <v>3</v>
      </c>
      <c r="X40" s="110">
        <f t="shared" si="13"/>
        <v>68.999999999999986</v>
      </c>
      <c r="Y40" s="110">
        <f t="shared" si="13"/>
        <v>3</v>
      </c>
      <c r="Z40" s="110">
        <f t="shared" si="13"/>
        <v>68.999999999999986</v>
      </c>
      <c r="AA40" s="110">
        <f t="shared" si="13"/>
        <v>3</v>
      </c>
      <c r="AB40" s="110">
        <f t="shared" si="13"/>
        <v>68.999999999999986</v>
      </c>
      <c r="AC40" s="110">
        <f t="shared" si="13"/>
        <v>3</v>
      </c>
      <c r="AD40" s="110">
        <f t="shared" si="13"/>
        <v>68.999999999999986</v>
      </c>
      <c r="AE40" s="110">
        <f t="shared" si="13"/>
        <v>3</v>
      </c>
      <c r="AF40" s="110">
        <f t="shared" si="13"/>
        <v>68.999999999999986</v>
      </c>
      <c r="AG40" s="110">
        <f t="shared" si="13"/>
        <v>3</v>
      </c>
      <c r="AH40" s="110">
        <f t="shared" si="13"/>
        <v>68.999999999999986</v>
      </c>
      <c r="AI40" s="110">
        <f t="shared" si="13"/>
        <v>3</v>
      </c>
      <c r="AJ40" s="110">
        <f t="shared" si="13"/>
        <v>68.999999999999986</v>
      </c>
      <c r="AK40" s="110">
        <f t="shared" si="13"/>
        <v>3</v>
      </c>
      <c r="AL40" s="110">
        <f t="shared" si="13"/>
        <v>68.999999999999986</v>
      </c>
      <c r="AM40" s="110">
        <f t="shared" si="13"/>
        <v>3</v>
      </c>
      <c r="AN40" s="110">
        <f t="shared" si="13"/>
        <v>68.999999999999986</v>
      </c>
      <c r="AO40" s="110">
        <f t="shared" si="13"/>
        <v>3</v>
      </c>
      <c r="AP40" s="110">
        <f t="shared" si="13"/>
        <v>68.999999999999986</v>
      </c>
      <c r="AQ40" s="110">
        <f t="shared" si="13"/>
        <v>3</v>
      </c>
      <c r="AR40" s="110">
        <f t="shared" si="13"/>
        <v>68.999999999999986</v>
      </c>
      <c r="AS40" s="110">
        <f t="shared" si="13"/>
        <v>3</v>
      </c>
      <c r="AT40" s="110">
        <f t="shared" si="13"/>
        <v>68.999999999999986</v>
      </c>
      <c r="AU40" s="110">
        <f t="shared" si="13"/>
        <v>3</v>
      </c>
      <c r="AV40" s="110">
        <f t="shared" si="13"/>
        <v>68.999999999999986</v>
      </c>
      <c r="AW40" s="110">
        <f t="shared" si="13"/>
        <v>3</v>
      </c>
      <c r="AX40" s="110">
        <f t="shared" si="13"/>
        <v>68.999999999999986</v>
      </c>
      <c r="AY40" s="110">
        <f t="shared" si="13"/>
        <v>3</v>
      </c>
    </row>
    <row r="41" spans="1:52">
      <c r="A41" s="110"/>
      <c r="B41" s="165" t="s">
        <v>349</v>
      </c>
      <c r="C41" s="110"/>
      <c r="D41" s="110">
        <v>1</v>
      </c>
      <c r="E41" s="110">
        <v>1</v>
      </c>
      <c r="F41" s="110">
        <v>2</v>
      </c>
      <c r="G41" s="110">
        <v>1</v>
      </c>
      <c r="H41" s="110">
        <v>2</v>
      </c>
      <c r="I41" s="110">
        <v>1</v>
      </c>
      <c r="J41" s="110">
        <v>2</v>
      </c>
      <c r="K41" s="110">
        <v>1</v>
      </c>
      <c r="L41" s="110">
        <v>2</v>
      </c>
      <c r="M41" s="110">
        <v>1</v>
      </c>
      <c r="N41" s="110">
        <v>2</v>
      </c>
      <c r="O41" s="110">
        <v>2</v>
      </c>
      <c r="P41" s="110">
        <v>2</v>
      </c>
      <c r="Q41" s="110">
        <v>1</v>
      </c>
      <c r="R41" s="110">
        <v>2</v>
      </c>
      <c r="S41" s="110">
        <v>1</v>
      </c>
      <c r="T41" s="110">
        <v>2</v>
      </c>
      <c r="U41" s="110">
        <v>1</v>
      </c>
      <c r="V41" s="110">
        <v>1</v>
      </c>
      <c r="W41" s="110">
        <v>3</v>
      </c>
      <c r="X41" s="110">
        <v>1</v>
      </c>
      <c r="Y41" s="110">
        <v>1</v>
      </c>
      <c r="Z41" s="110">
        <v>1</v>
      </c>
      <c r="AA41" s="110">
        <v>1</v>
      </c>
      <c r="AB41" s="110">
        <v>3</v>
      </c>
      <c r="AC41" s="110">
        <v>1</v>
      </c>
      <c r="AD41" s="110">
        <v>1</v>
      </c>
      <c r="AE41" s="110">
        <v>1</v>
      </c>
      <c r="AF41" s="110">
        <v>2</v>
      </c>
      <c r="AG41" s="110">
        <v>2</v>
      </c>
      <c r="AH41" s="110">
        <v>2</v>
      </c>
      <c r="AI41" s="110">
        <v>1</v>
      </c>
      <c r="AJ41" s="110">
        <v>2</v>
      </c>
      <c r="AK41" s="110">
        <v>1</v>
      </c>
      <c r="AL41" s="110">
        <v>3</v>
      </c>
      <c r="AM41" s="110">
        <v>1</v>
      </c>
      <c r="AN41" s="110">
        <v>2</v>
      </c>
      <c r="AO41" s="110">
        <v>2</v>
      </c>
      <c r="AP41" s="110">
        <v>1</v>
      </c>
      <c r="AQ41" s="110">
        <v>1</v>
      </c>
      <c r="AR41" s="110">
        <v>1</v>
      </c>
      <c r="AS41" s="110">
        <v>1</v>
      </c>
      <c r="AT41" s="110">
        <v>3</v>
      </c>
      <c r="AU41" s="110">
        <v>1</v>
      </c>
      <c r="AV41" s="110">
        <v>1</v>
      </c>
      <c r="AW41" s="110">
        <v>1</v>
      </c>
      <c r="AX41" s="110">
        <v>2</v>
      </c>
      <c r="AY41" s="110">
        <v>1</v>
      </c>
    </row>
    <row r="42" spans="1:52">
      <c r="A42" s="110"/>
      <c r="B42" s="178" t="s">
        <v>350</v>
      </c>
      <c r="C42" s="110"/>
      <c r="D42" s="110">
        <v>0</v>
      </c>
      <c r="E42" s="110">
        <v>528660</v>
      </c>
      <c r="F42" s="110">
        <v>0</v>
      </c>
      <c r="G42" s="110">
        <v>528660</v>
      </c>
      <c r="H42" s="110">
        <v>0</v>
      </c>
      <c r="I42" s="110">
        <v>528660</v>
      </c>
      <c r="J42" s="110">
        <v>0</v>
      </c>
      <c r="K42" s="110">
        <v>528660</v>
      </c>
      <c r="L42" s="110">
        <v>0</v>
      </c>
      <c r="M42" s="110">
        <v>528660</v>
      </c>
      <c r="N42" s="110">
        <v>0</v>
      </c>
      <c r="O42" s="110">
        <v>528660</v>
      </c>
      <c r="P42" s="110">
        <v>0</v>
      </c>
      <c r="Q42" s="110">
        <v>528660</v>
      </c>
      <c r="R42" s="110">
        <v>0</v>
      </c>
      <c r="S42" s="110">
        <v>528660</v>
      </c>
      <c r="T42" s="110">
        <v>0</v>
      </c>
      <c r="U42" s="110">
        <v>528660</v>
      </c>
      <c r="V42" s="110">
        <v>0</v>
      </c>
      <c r="W42" s="110">
        <v>528660</v>
      </c>
      <c r="X42" s="110">
        <v>0</v>
      </c>
      <c r="Y42" s="110">
        <v>528660</v>
      </c>
      <c r="Z42" s="110">
        <v>0</v>
      </c>
      <c r="AA42" s="110">
        <v>528660</v>
      </c>
      <c r="AB42" s="110">
        <v>0</v>
      </c>
      <c r="AC42" s="110">
        <v>528660</v>
      </c>
      <c r="AD42" s="110">
        <v>0</v>
      </c>
      <c r="AE42" s="110">
        <v>528660</v>
      </c>
      <c r="AF42" s="110">
        <v>0</v>
      </c>
      <c r="AG42" s="110">
        <v>528660</v>
      </c>
      <c r="AH42" s="110">
        <v>0</v>
      </c>
      <c r="AI42" s="110">
        <v>528660</v>
      </c>
      <c r="AJ42" s="110">
        <v>0</v>
      </c>
      <c r="AK42" s="110">
        <v>528660</v>
      </c>
      <c r="AL42" s="110">
        <v>0</v>
      </c>
      <c r="AM42" s="110">
        <v>528660</v>
      </c>
      <c r="AN42" s="110">
        <v>0</v>
      </c>
      <c r="AO42" s="110">
        <v>528660</v>
      </c>
      <c r="AP42" s="110">
        <v>0</v>
      </c>
      <c r="AQ42" s="110">
        <v>528660</v>
      </c>
      <c r="AR42" s="110">
        <v>0</v>
      </c>
      <c r="AS42" s="110">
        <v>528660</v>
      </c>
      <c r="AT42" s="110">
        <v>0</v>
      </c>
      <c r="AU42" s="110">
        <v>528660</v>
      </c>
      <c r="AV42" s="110">
        <v>0</v>
      </c>
      <c r="AW42" s="110">
        <v>528660</v>
      </c>
      <c r="AX42" s="110">
        <v>0</v>
      </c>
      <c r="AY42" s="110">
        <v>528660</v>
      </c>
      <c r="AZ42" s="100">
        <f>SUM($D$42:$AY$42)</f>
        <v>12687840</v>
      </c>
    </row>
    <row r="43" spans="1:52">
      <c r="A43" s="110"/>
      <c r="B43" s="178" t="s">
        <v>351</v>
      </c>
      <c r="C43" s="110"/>
      <c r="D43" s="110">
        <v>299373.75</v>
      </c>
      <c r="E43" s="110">
        <v>13016.25</v>
      </c>
      <c r="F43" s="110">
        <v>299373.75</v>
      </c>
      <c r="G43" s="110">
        <v>13016.25</v>
      </c>
      <c r="H43" s="110">
        <v>299373.75</v>
      </c>
      <c r="I43" s="110">
        <v>13016.25</v>
      </c>
      <c r="J43" s="110">
        <v>299373.75</v>
      </c>
      <c r="K43" s="110">
        <v>13016.25</v>
      </c>
      <c r="L43" s="110">
        <v>299373.75</v>
      </c>
      <c r="M43" s="110">
        <v>13016.25</v>
      </c>
      <c r="N43" s="110">
        <v>299373.75</v>
      </c>
      <c r="O43" s="110">
        <v>13016.25</v>
      </c>
      <c r="P43" s="110">
        <v>299373.75</v>
      </c>
      <c r="Q43" s="110">
        <v>13016.25</v>
      </c>
      <c r="R43" s="110">
        <v>299373.75</v>
      </c>
      <c r="S43" s="110">
        <v>13016.25</v>
      </c>
      <c r="T43" s="110">
        <v>299373.75</v>
      </c>
      <c r="U43" s="110">
        <v>13016.25</v>
      </c>
      <c r="V43" s="110">
        <v>299373.75</v>
      </c>
      <c r="W43" s="110">
        <v>13016.25</v>
      </c>
      <c r="X43" s="110">
        <v>299373.75</v>
      </c>
      <c r="Y43" s="110">
        <v>13016.25</v>
      </c>
      <c r="Z43" s="110">
        <v>299373.75</v>
      </c>
      <c r="AA43" s="110">
        <v>13016.25</v>
      </c>
      <c r="AB43" s="110">
        <v>299373.75</v>
      </c>
      <c r="AC43" s="110">
        <v>13016.25</v>
      </c>
      <c r="AD43" s="110">
        <v>299373.75</v>
      </c>
      <c r="AE43" s="110">
        <v>13016.25</v>
      </c>
      <c r="AF43" s="110">
        <v>299373.75</v>
      </c>
      <c r="AG43" s="110">
        <v>13016.25</v>
      </c>
      <c r="AH43" s="110">
        <v>299373.75</v>
      </c>
      <c r="AI43" s="110">
        <v>13016.25</v>
      </c>
      <c r="AJ43" s="110">
        <v>299373.75</v>
      </c>
      <c r="AK43" s="110">
        <v>13016.25</v>
      </c>
      <c r="AL43" s="110">
        <v>299373.75</v>
      </c>
      <c r="AM43" s="110">
        <v>13016.25</v>
      </c>
      <c r="AN43" s="110">
        <v>299373.75</v>
      </c>
      <c r="AO43" s="110">
        <v>13016.25</v>
      </c>
      <c r="AP43" s="110">
        <v>299373.75</v>
      </c>
      <c r="AQ43" s="110">
        <v>13016.25</v>
      </c>
      <c r="AR43" s="110">
        <v>299373.75</v>
      </c>
      <c r="AS43" s="110">
        <v>13016.25</v>
      </c>
      <c r="AT43" s="110">
        <v>299373.75</v>
      </c>
      <c r="AU43" s="110">
        <v>13016.25</v>
      </c>
      <c r="AV43" s="110">
        <v>299373.75</v>
      </c>
      <c r="AW43" s="110">
        <v>13016.25</v>
      </c>
      <c r="AX43" s="110">
        <v>299373.75</v>
      </c>
      <c r="AY43" s="110">
        <v>13016.25</v>
      </c>
      <c r="AZ43" s="100">
        <f>SUM($D$43:$AY$43)</f>
        <v>7497360</v>
      </c>
    </row>
    <row r="44" spans="1:52">
      <c r="A44" s="135" t="s">
        <v>59</v>
      </c>
      <c r="B44" s="135" t="s">
        <v>341</v>
      </c>
      <c r="C44" s="124"/>
      <c r="D44" s="124">
        <f>D$21*shipping_manufacturing!$D$28/100</f>
        <v>0</v>
      </c>
      <c r="E44" s="124">
        <f>E$21*shipping_manufacturing!$D$28/100</f>
        <v>0</v>
      </c>
      <c r="F44" s="124">
        <f>F$21*shipping_manufacturing!$D$28/100</f>
        <v>0</v>
      </c>
      <c r="G44" s="124">
        <f>G$21*shipping_manufacturing!$D$28/100</f>
        <v>0</v>
      </c>
      <c r="H44" s="124">
        <f>H$21*shipping_manufacturing!$D$28/100</f>
        <v>0</v>
      </c>
      <c r="I44" s="124">
        <f>I$21*shipping_manufacturing!$D$28/100</f>
        <v>0</v>
      </c>
      <c r="J44" s="124">
        <f>J$21*shipping_manufacturing!$D$28/100</f>
        <v>0</v>
      </c>
      <c r="K44" s="124">
        <f>K$21*shipping_manufacturing!$D$28/100</f>
        <v>0</v>
      </c>
      <c r="L44" s="124">
        <f>L$21*shipping_manufacturing!$D$28/100</f>
        <v>0</v>
      </c>
      <c r="M44" s="124">
        <f>M$21*shipping_manufacturing!$D$28/100</f>
        <v>0</v>
      </c>
      <c r="N44" s="124">
        <f>N$21*shipping_manufacturing!$D$28/100</f>
        <v>0</v>
      </c>
      <c r="O44" s="124">
        <f>O$21*shipping_manufacturing!$D$28/100</f>
        <v>0</v>
      </c>
      <c r="P44" s="124">
        <f>P$21*shipping_manufacturing!$D$28/100</f>
        <v>0</v>
      </c>
      <c r="Q44" s="124">
        <f>Q$21*shipping_manufacturing!$D$28/100</f>
        <v>0</v>
      </c>
      <c r="R44" s="124">
        <f>R$21*shipping_manufacturing!$D$28/100</f>
        <v>0</v>
      </c>
      <c r="S44" s="124">
        <f>S$21*shipping_manufacturing!$D$28/100</f>
        <v>0</v>
      </c>
      <c r="T44" s="124">
        <f>T$21*shipping_manufacturing!$D$28/100</f>
        <v>0</v>
      </c>
      <c r="U44" s="124">
        <f>U$21*shipping_manufacturing!$D$28/100</f>
        <v>0</v>
      </c>
      <c r="V44" s="124">
        <f>V$21*shipping_manufacturing!$D$28/100</f>
        <v>0</v>
      </c>
      <c r="W44" s="124">
        <f>W$21*shipping_manufacturing!$D$28/100</f>
        <v>0</v>
      </c>
      <c r="X44" s="124">
        <f>X$21*shipping_manufacturing!$D$28/100</f>
        <v>0</v>
      </c>
      <c r="Y44" s="124">
        <f>Y$21*shipping_manufacturing!$D$28/100</f>
        <v>0</v>
      </c>
      <c r="Z44" s="124">
        <f>Z$21*shipping_manufacturing!$D$28/100</f>
        <v>0</v>
      </c>
      <c r="AA44" s="124">
        <f>AA$21*shipping_manufacturing!$D$28/100</f>
        <v>0</v>
      </c>
      <c r="AB44" s="124">
        <f>AB$21*shipping_manufacturing!$D$28/100</f>
        <v>0</v>
      </c>
      <c r="AC44" s="124">
        <f>AC$21*shipping_manufacturing!$D$28/100</f>
        <v>0</v>
      </c>
      <c r="AD44" s="124">
        <f>AD$21*shipping_manufacturing!$D$28/100</f>
        <v>0</v>
      </c>
      <c r="AE44" s="124">
        <f>AE$21*shipping_manufacturing!$D$28/100</f>
        <v>0</v>
      </c>
      <c r="AF44" s="124">
        <f>AF$21*shipping_manufacturing!$D$28/100</f>
        <v>0</v>
      </c>
      <c r="AG44" s="124">
        <f>AG$21*shipping_manufacturing!$D$28/100</f>
        <v>0</v>
      </c>
      <c r="AH44" s="124">
        <f>AH$21*shipping_manufacturing!$D$28/100</f>
        <v>0</v>
      </c>
      <c r="AI44" s="124">
        <f>AI$21*shipping_manufacturing!$D$28/100</f>
        <v>0</v>
      </c>
      <c r="AJ44" s="124">
        <f>AJ$21*shipping_manufacturing!$D$28/100</f>
        <v>0</v>
      </c>
      <c r="AK44" s="124">
        <f>AK$21*shipping_manufacturing!$D$28/100</f>
        <v>0</v>
      </c>
      <c r="AL44" s="124">
        <f>AL$21*shipping_manufacturing!$D$28/100</f>
        <v>0</v>
      </c>
      <c r="AM44" s="124">
        <f>AM$21*shipping_manufacturing!$D$28/100</f>
        <v>0</v>
      </c>
      <c r="AN44" s="124">
        <f>AN$21*shipping_manufacturing!$D$28/100</f>
        <v>0</v>
      </c>
      <c r="AO44" s="124">
        <f>AO$21*shipping_manufacturing!$D$28/100</f>
        <v>0</v>
      </c>
      <c r="AP44" s="124">
        <f>AP$21*shipping_manufacturing!$D$28/100</f>
        <v>0</v>
      </c>
      <c r="AQ44" s="124">
        <f>AQ$21*shipping_manufacturing!$D$28/100</f>
        <v>0</v>
      </c>
      <c r="AR44" s="124">
        <f>AR$21*shipping_manufacturing!$D$28/100</f>
        <v>0</v>
      </c>
      <c r="AS44" s="124">
        <f>AS$21*shipping_manufacturing!$D$28/100</f>
        <v>0</v>
      </c>
      <c r="AT44" s="124">
        <f>AT$21*shipping_manufacturing!$D$28/100</f>
        <v>0</v>
      </c>
      <c r="AU44" s="124">
        <f>AU$21*shipping_manufacturing!$D$28/100</f>
        <v>0</v>
      </c>
      <c r="AV44" s="124">
        <f>AV$21*shipping_manufacturing!$D$28/100</f>
        <v>0</v>
      </c>
      <c r="AW44" s="124">
        <f>AW$21*shipping_manufacturing!$D$28/100</f>
        <v>0</v>
      </c>
      <c r="AX44" s="124">
        <f>AX$21*shipping_manufacturing!$D$28/100</f>
        <v>0</v>
      </c>
      <c r="AY44" s="124">
        <f>AY$21*shipping_manufacturing!$D$28/100</f>
        <v>0</v>
      </c>
    </row>
    <row r="45" spans="1:52">
      <c r="A45" s="113" t="s">
        <v>340</v>
      </c>
      <c r="B45" s="165" t="s">
        <v>342</v>
      </c>
      <c r="C45" s="110"/>
      <c r="D45" s="110">
        <f>D$22*shipping_manufacturing!$E$28/100</f>
        <v>0</v>
      </c>
      <c r="E45" s="110">
        <f>E$22*shipping_manufacturing!$E$28/100</f>
        <v>0</v>
      </c>
      <c r="F45" s="110">
        <f>F$22*shipping_manufacturing!$E$28/100</f>
        <v>0</v>
      </c>
      <c r="G45" s="110">
        <f>G$22*shipping_manufacturing!$E$28/100</f>
        <v>0</v>
      </c>
      <c r="H45" s="110">
        <f>H$22*shipping_manufacturing!$E$28/100</f>
        <v>0</v>
      </c>
      <c r="I45" s="110">
        <f>I$22*shipping_manufacturing!$E$28/100</f>
        <v>0</v>
      </c>
      <c r="J45" s="110">
        <f>J$22*shipping_manufacturing!$E$28/100</f>
        <v>0</v>
      </c>
      <c r="K45" s="110">
        <f>K$22*shipping_manufacturing!$E$28/100</f>
        <v>0</v>
      </c>
      <c r="L45" s="110">
        <f>L$22*shipping_manufacturing!$E$28/100</f>
        <v>0</v>
      </c>
      <c r="M45" s="110">
        <f>M$22*shipping_manufacturing!$E$28/100</f>
        <v>0</v>
      </c>
      <c r="N45" s="110">
        <f>N$22*shipping_manufacturing!$E$28/100</f>
        <v>0</v>
      </c>
      <c r="O45" s="110">
        <f>O$22*shipping_manufacturing!$E$28/100</f>
        <v>0</v>
      </c>
      <c r="P45" s="110">
        <f>P$22*shipping_manufacturing!$E$28/100</f>
        <v>0</v>
      </c>
      <c r="Q45" s="110">
        <f>Q$22*shipping_manufacturing!$E$28/100</f>
        <v>0</v>
      </c>
      <c r="R45" s="110">
        <f>R$22*shipping_manufacturing!$E$28/100</f>
        <v>0</v>
      </c>
      <c r="S45" s="110">
        <f>S$22*shipping_manufacturing!$E$28/100</f>
        <v>0</v>
      </c>
      <c r="T45" s="110">
        <f>T$22*shipping_manufacturing!$E$28/100</f>
        <v>0</v>
      </c>
      <c r="U45" s="110">
        <f>U$22*shipping_manufacturing!$E$28/100</f>
        <v>0</v>
      </c>
      <c r="V45" s="110">
        <f>V$22*shipping_manufacturing!$E$28/100</f>
        <v>0</v>
      </c>
      <c r="W45" s="110">
        <f>W$22*shipping_manufacturing!$E$28/100</f>
        <v>0</v>
      </c>
      <c r="X45" s="110">
        <f>X$22*shipping_manufacturing!$E$28/100</f>
        <v>0</v>
      </c>
      <c r="Y45" s="110">
        <f>Y$22*shipping_manufacturing!$E$28/100</f>
        <v>0</v>
      </c>
      <c r="Z45" s="110">
        <f>Z$22*shipping_manufacturing!$E$28/100</f>
        <v>0</v>
      </c>
      <c r="AA45" s="110">
        <f>AA$22*shipping_manufacturing!$E$28/100</f>
        <v>0</v>
      </c>
      <c r="AB45" s="110">
        <f>AB$22*shipping_manufacturing!$E$28/100</f>
        <v>0</v>
      </c>
      <c r="AC45" s="110">
        <f>AC$22*shipping_manufacturing!$E$28/100</f>
        <v>0</v>
      </c>
      <c r="AD45" s="110">
        <f>AD$22*shipping_manufacturing!$E$28/100</f>
        <v>0</v>
      </c>
      <c r="AE45" s="110">
        <f>AE$22*shipping_manufacturing!$E$28/100</f>
        <v>0</v>
      </c>
      <c r="AF45" s="110">
        <f>AF$22*shipping_manufacturing!$E$28/100</f>
        <v>0</v>
      </c>
      <c r="AG45" s="110">
        <f>AG$22*shipping_manufacturing!$E$28/100</f>
        <v>0</v>
      </c>
      <c r="AH45" s="110">
        <f>AH$22*shipping_manufacturing!$E$28/100</f>
        <v>0</v>
      </c>
      <c r="AI45" s="110">
        <f>AI$22*shipping_manufacturing!$E$28/100</f>
        <v>0</v>
      </c>
      <c r="AJ45" s="110">
        <f>AJ$22*shipping_manufacturing!$E$28/100</f>
        <v>0</v>
      </c>
      <c r="AK45" s="110">
        <f>AK$22*shipping_manufacturing!$E$28/100</f>
        <v>0</v>
      </c>
      <c r="AL45" s="110">
        <f>AL$22*shipping_manufacturing!$E$28/100</f>
        <v>0</v>
      </c>
      <c r="AM45" s="110">
        <f>AM$22*shipping_manufacturing!$E$28/100</f>
        <v>0</v>
      </c>
      <c r="AN45" s="110">
        <f>AN$22*shipping_manufacturing!$E$28/100</f>
        <v>0</v>
      </c>
      <c r="AO45" s="110">
        <f>AO$22*shipping_manufacturing!$E$28/100</f>
        <v>0</v>
      </c>
      <c r="AP45" s="110">
        <f>AP$22*shipping_manufacturing!$E$28/100</f>
        <v>0</v>
      </c>
      <c r="AQ45" s="110">
        <f>AQ$22*shipping_manufacturing!$E$28/100</f>
        <v>0</v>
      </c>
      <c r="AR45" s="110">
        <f>AR$22*shipping_manufacturing!$E$28/100</f>
        <v>0</v>
      </c>
      <c r="AS45" s="110">
        <f>AS$22*shipping_manufacturing!$E$28/100</f>
        <v>0</v>
      </c>
      <c r="AT45" s="110">
        <f>AT$22*shipping_manufacturing!$E$28/100</f>
        <v>0</v>
      </c>
      <c r="AU45" s="110">
        <f>AU$22*shipping_manufacturing!$E$28/100</f>
        <v>0</v>
      </c>
      <c r="AV45" s="110">
        <f>AV$22*shipping_manufacturing!$E$28/100</f>
        <v>0</v>
      </c>
      <c r="AW45" s="110">
        <f>AW$22*shipping_manufacturing!$E$28/100</f>
        <v>0</v>
      </c>
      <c r="AX45" s="110">
        <f>AX$22*shipping_manufacturing!$E$28/100</f>
        <v>0</v>
      </c>
      <c r="AY45" s="110">
        <f>AY$22*shipping_manufacturing!$E$28/100</f>
        <v>0</v>
      </c>
    </row>
    <row r="46" spans="1:52">
      <c r="A46" s="110">
        <v>718</v>
      </c>
      <c r="B46" s="165" t="s">
        <v>343</v>
      </c>
      <c r="C46" s="110"/>
      <c r="D46" s="110">
        <f>SUM(D44:D45)</f>
        <v>0</v>
      </c>
      <c r="E46" s="110">
        <f t="shared" ref="E46:AY46" si="14">SUM(E44:E45)</f>
        <v>0</v>
      </c>
      <c r="F46" s="110">
        <f t="shared" si="14"/>
        <v>0</v>
      </c>
      <c r="G46" s="110">
        <f t="shared" si="14"/>
        <v>0</v>
      </c>
      <c r="H46" s="110">
        <f t="shared" si="14"/>
        <v>0</v>
      </c>
      <c r="I46" s="110">
        <f t="shared" si="14"/>
        <v>0</v>
      </c>
      <c r="J46" s="110">
        <f t="shared" si="14"/>
        <v>0</v>
      </c>
      <c r="K46" s="110">
        <f t="shared" si="14"/>
        <v>0</v>
      </c>
      <c r="L46" s="110">
        <f t="shared" si="14"/>
        <v>0</v>
      </c>
      <c r="M46" s="110">
        <f t="shared" si="14"/>
        <v>0</v>
      </c>
      <c r="N46" s="110">
        <f t="shared" si="14"/>
        <v>0</v>
      </c>
      <c r="O46" s="110">
        <f t="shared" si="14"/>
        <v>0</v>
      </c>
      <c r="P46" s="110">
        <f t="shared" si="14"/>
        <v>0</v>
      </c>
      <c r="Q46" s="110">
        <f t="shared" si="14"/>
        <v>0</v>
      </c>
      <c r="R46" s="110">
        <f t="shared" si="14"/>
        <v>0</v>
      </c>
      <c r="S46" s="110">
        <f t="shared" si="14"/>
        <v>0</v>
      </c>
      <c r="T46" s="110">
        <f t="shared" si="14"/>
        <v>0</v>
      </c>
      <c r="U46" s="110">
        <f t="shared" si="14"/>
        <v>0</v>
      </c>
      <c r="V46" s="110">
        <f t="shared" si="14"/>
        <v>0</v>
      </c>
      <c r="W46" s="110">
        <f t="shared" si="14"/>
        <v>0</v>
      </c>
      <c r="X46" s="110">
        <f t="shared" si="14"/>
        <v>0</v>
      </c>
      <c r="Y46" s="110">
        <f t="shared" si="14"/>
        <v>0</v>
      </c>
      <c r="Z46" s="110">
        <f t="shared" si="14"/>
        <v>0</v>
      </c>
      <c r="AA46" s="110">
        <f t="shared" si="14"/>
        <v>0</v>
      </c>
      <c r="AB46" s="110">
        <f t="shared" si="14"/>
        <v>0</v>
      </c>
      <c r="AC46" s="110">
        <f t="shared" si="14"/>
        <v>0</v>
      </c>
      <c r="AD46" s="110">
        <f t="shared" si="14"/>
        <v>0</v>
      </c>
      <c r="AE46" s="110">
        <f t="shared" si="14"/>
        <v>0</v>
      </c>
      <c r="AF46" s="110">
        <f t="shared" si="14"/>
        <v>0</v>
      </c>
      <c r="AG46" s="110">
        <f t="shared" si="14"/>
        <v>0</v>
      </c>
      <c r="AH46" s="110">
        <f t="shared" si="14"/>
        <v>0</v>
      </c>
      <c r="AI46" s="110">
        <f t="shared" si="14"/>
        <v>0</v>
      </c>
      <c r="AJ46" s="110">
        <f t="shared" si="14"/>
        <v>0</v>
      </c>
      <c r="AK46" s="110">
        <f t="shared" si="14"/>
        <v>0</v>
      </c>
      <c r="AL46" s="110">
        <f t="shared" si="14"/>
        <v>0</v>
      </c>
      <c r="AM46" s="110">
        <f t="shared" si="14"/>
        <v>0</v>
      </c>
      <c r="AN46" s="110">
        <f t="shared" si="14"/>
        <v>0</v>
      </c>
      <c r="AO46" s="110">
        <f t="shared" si="14"/>
        <v>0</v>
      </c>
      <c r="AP46" s="110">
        <f t="shared" si="14"/>
        <v>0</v>
      </c>
      <c r="AQ46" s="110">
        <f t="shared" si="14"/>
        <v>0</v>
      </c>
      <c r="AR46" s="110">
        <f t="shared" si="14"/>
        <v>0</v>
      </c>
      <c r="AS46" s="110">
        <f t="shared" si="14"/>
        <v>0</v>
      </c>
      <c r="AT46" s="110">
        <f t="shared" si="14"/>
        <v>0</v>
      </c>
      <c r="AU46" s="110">
        <f t="shared" si="14"/>
        <v>0</v>
      </c>
      <c r="AV46" s="110">
        <f t="shared" si="14"/>
        <v>0</v>
      </c>
      <c r="AW46" s="110">
        <f t="shared" si="14"/>
        <v>0</v>
      </c>
      <c r="AX46" s="110">
        <f t="shared" si="14"/>
        <v>0</v>
      </c>
      <c r="AY46" s="110">
        <f t="shared" si="14"/>
        <v>0</v>
      </c>
    </row>
    <row r="47" spans="1:52">
      <c r="A47" s="110"/>
      <c r="B47" s="165" t="s">
        <v>344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2">
      <c r="A48" s="110"/>
      <c r="B48" s="165" t="s">
        <v>345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2">
      <c r="A49" s="110"/>
      <c r="B49" s="165" t="s">
        <v>346</v>
      </c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2">
      <c r="A50" s="110"/>
      <c r="B50" s="165" t="s">
        <v>347</v>
      </c>
      <c r="C50" s="110"/>
      <c r="D50" s="110">
        <f>D44-D47</f>
        <v>0</v>
      </c>
      <c r="E50" s="110">
        <f t="shared" ref="E50:AY50" si="15">E44-E47</f>
        <v>0</v>
      </c>
      <c r="F50" s="110">
        <f t="shared" si="15"/>
        <v>0</v>
      </c>
      <c r="G50" s="110">
        <f t="shared" si="15"/>
        <v>0</v>
      </c>
      <c r="H50" s="110">
        <f t="shared" si="15"/>
        <v>0</v>
      </c>
      <c r="I50" s="110">
        <f t="shared" si="15"/>
        <v>0</v>
      </c>
      <c r="J50" s="110">
        <f t="shared" si="15"/>
        <v>0</v>
      </c>
      <c r="K50" s="110">
        <f t="shared" si="15"/>
        <v>0</v>
      </c>
      <c r="L50" s="110">
        <f t="shared" si="15"/>
        <v>0</v>
      </c>
      <c r="M50" s="110">
        <f t="shared" si="15"/>
        <v>0</v>
      </c>
      <c r="N50" s="110">
        <f t="shared" si="15"/>
        <v>0</v>
      </c>
      <c r="O50" s="110">
        <f t="shared" si="15"/>
        <v>0</v>
      </c>
      <c r="P50" s="110">
        <f t="shared" si="15"/>
        <v>0</v>
      </c>
      <c r="Q50" s="110">
        <f t="shared" si="15"/>
        <v>0</v>
      </c>
      <c r="R50" s="110">
        <f t="shared" si="15"/>
        <v>0</v>
      </c>
      <c r="S50" s="110">
        <f t="shared" si="15"/>
        <v>0</v>
      </c>
      <c r="T50" s="110">
        <f t="shared" si="15"/>
        <v>0</v>
      </c>
      <c r="U50" s="110">
        <f t="shared" si="15"/>
        <v>0</v>
      </c>
      <c r="V50" s="110">
        <f t="shared" si="15"/>
        <v>0</v>
      </c>
      <c r="W50" s="110">
        <f t="shared" si="15"/>
        <v>0</v>
      </c>
      <c r="X50" s="110">
        <f t="shared" si="15"/>
        <v>0</v>
      </c>
      <c r="Y50" s="110">
        <f t="shared" si="15"/>
        <v>0</v>
      </c>
      <c r="Z50" s="110">
        <f t="shared" si="15"/>
        <v>0</v>
      </c>
      <c r="AA50" s="110">
        <f t="shared" si="15"/>
        <v>0</v>
      </c>
      <c r="AB50" s="110">
        <f t="shared" si="15"/>
        <v>0</v>
      </c>
      <c r="AC50" s="110">
        <f t="shared" si="15"/>
        <v>0</v>
      </c>
      <c r="AD50" s="110">
        <f t="shared" si="15"/>
        <v>0</v>
      </c>
      <c r="AE50" s="110">
        <f t="shared" si="15"/>
        <v>0</v>
      </c>
      <c r="AF50" s="110">
        <f t="shared" si="15"/>
        <v>0</v>
      </c>
      <c r="AG50" s="110">
        <f t="shared" si="15"/>
        <v>0</v>
      </c>
      <c r="AH50" s="110">
        <f t="shared" si="15"/>
        <v>0</v>
      </c>
      <c r="AI50" s="110">
        <f t="shared" si="15"/>
        <v>0</v>
      </c>
      <c r="AJ50" s="110">
        <f t="shared" si="15"/>
        <v>0</v>
      </c>
      <c r="AK50" s="110">
        <f t="shared" si="15"/>
        <v>0</v>
      </c>
      <c r="AL50" s="110">
        <f t="shared" si="15"/>
        <v>0</v>
      </c>
      <c r="AM50" s="110">
        <f t="shared" si="15"/>
        <v>0</v>
      </c>
      <c r="AN50" s="110">
        <f t="shared" si="15"/>
        <v>0</v>
      </c>
      <c r="AO50" s="110">
        <f t="shared" si="15"/>
        <v>0</v>
      </c>
      <c r="AP50" s="110">
        <f t="shared" si="15"/>
        <v>0</v>
      </c>
      <c r="AQ50" s="110">
        <f t="shared" si="15"/>
        <v>0</v>
      </c>
      <c r="AR50" s="110">
        <f t="shared" si="15"/>
        <v>0</v>
      </c>
      <c r="AS50" s="110">
        <f t="shared" si="15"/>
        <v>0</v>
      </c>
      <c r="AT50" s="110">
        <f t="shared" si="15"/>
        <v>0</v>
      </c>
      <c r="AU50" s="110">
        <f t="shared" si="15"/>
        <v>0</v>
      </c>
      <c r="AV50" s="110">
        <f t="shared" si="15"/>
        <v>0</v>
      </c>
      <c r="AW50" s="110">
        <f t="shared" si="15"/>
        <v>0</v>
      </c>
      <c r="AX50" s="110">
        <f t="shared" si="15"/>
        <v>0</v>
      </c>
      <c r="AY50" s="110">
        <f t="shared" si="15"/>
        <v>0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1</v>
      </c>
      <c r="E52" s="110">
        <v>1</v>
      </c>
      <c r="F52" s="110">
        <v>2</v>
      </c>
      <c r="G52" s="110">
        <v>1</v>
      </c>
      <c r="H52" s="110">
        <v>2</v>
      </c>
      <c r="I52" s="110">
        <v>2</v>
      </c>
      <c r="J52" s="110">
        <v>1</v>
      </c>
      <c r="K52" s="110">
        <v>1</v>
      </c>
      <c r="L52" s="110">
        <v>3</v>
      </c>
      <c r="M52" s="110">
        <v>1</v>
      </c>
      <c r="N52" s="110">
        <v>1</v>
      </c>
      <c r="O52" s="110">
        <v>3</v>
      </c>
      <c r="P52" s="110">
        <v>1</v>
      </c>
      <c r="Q52" s="110">
        <v>1</v>
      </c>
      <c r="R52" s="110">
        <v>1</v>
      </c>
      <c r="S52" s="110">
        <v>1</v>
      </c>
      <c r="T52" s="110">
        <v>1</v>
      </c>
      <c r="U52" s="110">
        <v>1</v>
      </c>
      <c r="V52" s="110">
        <v>1</v>
      </c>
      <c r="W52" s="110">
        <v>1</v>
      </c>
      <c r="X52" s="110">
        <v>1</v>
      </c>
      <c r="Y52" s="110">
        <v>1</v>
      </c>
      <c r="Z52" s="110">
        <v>1</v>
      </c>
      <c r="AA52" s="110">
        <v>1</v>
      </c>
      <c r="AB52" s="110">
        <v>1</v>
      </c>
      <c r="AC52" s="110">
        <v>3</v>
      </c>
      <c r="AD52" s="110">
        <v>3</v>
      </c>
      <c r="AE52" s="110">
        <v>1</v>
      </c>
      <c r="AF52" s="110">
        <v>1</v>
      </c>
      <c r="AG52" s="110">
        <v>1</v>
      </c>
      <c r="AH52" s="110">
        <v>3</v>
      </c>
      <c r="AI52" s="110">
        <v>2</v>
      </c>
      <c r="AJ52" s="110">
        <v>2</v>
      </c>
      <c r="AK52" s="110">
        <v>1</v>
      </c>
      <c r="AL52" s="110">
        <v>1</v>
      </c>
      <c r="AM52" s="110">
        <v>1</v>
      </c>
      <c r="AN52" s="110">
        <v>1</v>
      </c>
      <c r="AO52" s="110">
        <v>1</v>
      </c>
      <c r="AP52" s="110">
        <v>3</v>
      </c>
      <c r="AQ52" s="110">
        <v>1</v>
      </c>
      <c r="AR52" s="110">
        <v>1</v>
      </c>
      <c r="AS52" s="110">
        <v>2</v>
      </c>
      <c r="AT52" s="110">
        <v>1</v>
      </c>
      <c r="AU52" s="110">
        <v>3</v>
      </c>
      <c r="AV52" s="110">
        <v>2</v>
      </c>
      <c r="AW52" s="110">
        <v>1</v>
      </c>
      <c r="AX52" s="110">
        <v>1</v>
      </c>
      <c r="AY52" s="110">
        <v>1</v>
      </c>
    </row>
    <row r="53" spans="1:52">
      <c r="A53" s="110"/>
      <c r="B53" s="178" t="s">
        <v>350</v>
      </c>
      <c r="C53" s="110"/>
      <c r="D53" s="110">
        <v>0</v>
      </c>
      <c r="E53" s="110">
        <v>0</v>
      </c>
      <c r="F53" s="110">
        <v>0</v>
      </c>
      <c r="G53" s="110">
        <v>0</v>
      </c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0">
        <v>0</v>
      </c>
      <c r="U53" s="110">
        <v>0</v>
      </c>
      <c r="V53" s="110">
        <v>0</v>
      </c>
      <c r="W53" s="110">
        <v>0</v>
      </c>
      <c r="X53" s="110">
        <v>0</v>
      </c>
      <c r="Y53" s="110">
        <v>0</v>
      </c>
      <c r="Z53" s="110">
        <v>0</v>
      </c>
      <c r="AA53" s="110">
        <v>0</v>
      </c>
      <c r="AB53" s="110">
        <v>0</v>
      </c>
      <c r="AC53" s="110">
        <v>0</v>
      </c>
      <c r="AD53" s="110">
        <v>0</v>
      </c>
      <c r="AE53" s="110">
        <v>0</v>
      </c>
      <c r="AF53" s="110">
        <v>0</v>
      </c>
      <c r="AG53" s="110">
        <v>0</v>
      </c>
      <c r="AH53" s="110">
        <v>0</v>
      </c>
      <c r="AI53" s="110">
        <v>0</v>
      </c>
      <c r="AJ53" s="110">
        <v>0</v>
      </c>
      <c r="AK53" s="110">
        <v>0</v>
      </c>
      <c r="AL53" s="110">
        <v>0</v>
      </c>
      <c r="AM53" s="110">
        <v>0</v>
      </c>
      <c r="AN53" s="110">
        <v>0</v>
      </c>
      <c r="AO53" s="110">
        <v>0</v>
      </c>
      <c r="AP53" s="110">
        <v>0</v>
      </c>
      <c r="AQ53" s="110">
        <v>0</v>
      </c>
      <c r="AR53" s="110">
        <v>0</v>
      </c>
      <c r="AS53" s="110">
        <v>0</v>
      </c>
      <c r="AT53" s="110">
        <v>0</v>
      </c>
      <c r="AU53" s="110">
        <v>0</v>
      </c>
      <c r="AV53" s="110">
        <v>0</v>
      </c>
      <c r="AW53" s="110">
        <v>0</v>
      </c>
      <c r="AX53" s="110">
        <v>0</v>
      </c>
      <c r="AY53" s="110">
        <v>0</v>
      </c>
      <c r="AZ53" s="100">
        <f>SUM($D$53:$AY$53)</f>
        <v>0</v>
      </c>
    </row>
    <row r="54" spans="1:52">
      <c r="A54" s="125"/>
      <c r="B54" s="140" t="s">
        <v>351</v>
      </c>
      <c r="C54" s="125"/>
      <c r="D54" s="125">
        <v>0</v>
      </c>
      <c r="E54" s="125">
        <v>0</v>
      </c>
      <c r="F54" s="125">
        <v>0</v>
      </c>
      <c r="G54" s="125">
        <v>0</v>
      </c>
      <c r="H54" s="125">
        <v>0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>
        <v>0</v>
      </c>
      <c r="T54" s="125">
        <v>0</v>
      </c>
      <c r="U54" s="125">
        <v>0</v>
      </c>
      <c r="V54" s="125">
        <v>0</v>
      </c>
      <c r="W54" s="125">
        <v>0</v>
      </c>
      <c r="X54" s="125">
        <v>0</v>
      </c>
      <c r="Y54" s="125">
        <v>0</v>
      </c>
      <c r="Z54" s="125">
        <v>0</v>
      </c>
      <c r="AA54" s="125">
        <v>0</v>
      </c>
      <c r="AB54" s="125">
        <v>0</v>
      </c>
      <c r="AC54" s="125">
        <v>0</v>
      </c>
      <c r="AD54" s="125">
        <v>0</v>
      </c>
      <c r="AE54" s="125">
        <v>0</v>
      </c>
      <c r="AF54" s="125">
        <v>0</v>
      </c>
      <c r="AG54" s="125">
        <v>0</v>
      </c>
      <c r="AH54" s="125">
        <v>0</v>
      </c>
      <c r="AI54" s="125">
        <v>0</v>
      </c>
      <c r="AJ54" s="125">
        <v>0</v>
      </c>
      <c r="AK54" s="125">
        <v>0</v>
      </c>
      <c r="AL54" s="125">
        <v>0</v>
      </c>
      <c r="AM54" s="125">
        <v>0</v>
      </c>
      <c r="AN54" s="125">
        <v>0</v>
      </c>
      <c r="AO54" s="125">
        <v>0</v>
      </c>
      <c r="AP54" s="125">
        <v>0</v>
      </c>
      <c r="AQ54" s="125">
        <v>0</v>
      </c>
      <c r="AR54" s="125">
        <v>0</v>
      </c>
      <c r="AS54" s="125">
        <v>0</v>
      </c>
      <c r="AT54" s="125">
        <v>0</v>
      </c>
      <c r="AU54" s="125">
        <v>0</v>
      </c>
      <c r="AV54" s="125">
        <v>0</v>
      </c>
      <c r="AW54" s="125">
        <v>0</v>
      </c>
      <c r="AX54" s="125">
        <v>0</v>
      </c>
      <c r="AY54" s="125">
        <v>0</v>
      </c>
      <c r="AZ54" s="100">
        <f>SUM($D$54:$AY$54)</f>
        <v>0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10</v>
      </c>
      <c r="E2" s="110"/>
    </row>
    <row r="3" spans="1:52">
      <c r="A3" s="100" t="s">
        <v>286</v>
      </c>
      <c r="B3" s="107">
        <v>500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1266.2394654436318</v>
      </c>
      <c r="E7" s="144">
        <v>1266.2394654436318</v>
      </c>
      <c r="F7" s="144">
        <v>1266.2394654436318</v>
      </c>
      <c r="G7" s="144">
        <v>1266.2394654436318</v>
      </c>
      <c r="H7" s="144">
        <v>1174.5276654051547</v>
      </c>
      <c r="I7" s="144">
        <v>1266.2394654436318</v>
      </c>
      <c r="J7" s="144">
        <v>1266.2394654436318</v>
      </c>
      <c r="K7" s="144">
        <v>1266.2394654436318</v>
      </c>
      <c r="L7" s="144">
        <v>1201.4886311808159</v>
      </c>
      <c r="M7" s="144">
        <v>1060.7055077478321</v>
      </c>
      <c r="N7" s="144">
        <v>1266.2394654436318</v>
      </c>
      <c r="O7" s="144">
        <v>1266.2394654436318</v>
      </c>
      <c r="P7" s="144">
        <v>1266.2394654436318</v>
      </c>
      <c r="Q7" s="144">
        <v>1266.2394654436318</v>
      </c>
      <c r="R7" s="144">
        <v>1266.2394654436318</v>
      </c>
      <c r="S7" s="144">
        <v>1266.2394654436318</v>
      </c>
      <c r="T7" s="144">
        <v>1266.2394654436318</v>
      </c>
      <c r="U7" s="144">
        <v>1266.2394654436318</v>
      </c>
      <c r="V7" s="144">
        <v>1266.2394654436318</v>
      </c>
      <c r="W7" s="144">
        <v>1266.2394654436318</v>
      </c>
      <c r="X7" s="144">
        <v>1266.2394654436318</v>
      </c>
      <c r="Y7" s="144">
        <v>1266.2394654436318</v>
      </c>
      <c r="Z7" s="144">
        <v>1266.2394654436318</v>
      </c>
      <c r="AA7" s="144">
        <v>1266.2394654436318</v>
      </c>
      <c r="AB7" s="144">
        <v>1266.2394654436318</v>
      </c>
      <c r="AC7" s="144">
        <v>1266.2394654436318</v>
      </c>
      <c r="AD7" s="144">
        <v>1266.2394654436318</v>
      </c>
      <c r="AE7" s="144">
        <v>1266.2394654436318</v>
      </c>
      <c r="AF7" s="144">
        <v>1266.2394654436318</v>
      </c>
      <c r="AG7" s="144">
        <v>1266.2394654436318</v>
      </c>
      <c r="AH7" s="144">
        <v>1266.2394654436318</v>
      </c>
      <c r="AI7" s="144">
        <v>1266.2394654436318</v>
      </c>
      <c r="AJ7" s="144">
        <v>1266.2394654436318</v>
      </c>
      <c r="AK7" s="144">
        <v>1012.6954413291949</v>
      </c>
      <c r="AL7" s="144">
        <v>1266.2394654436318</v>
      </c>
      <c r="AM7" s="144">
        <v>1266.2394654436318</v>
      </c>
      <c r="AN7" s="144">
        <v>1266.2394654436318</v>
      </c>
      <c r="AO7" s="144">
        <v>1266.2394654436318</v>
      </c>
      <c r="AP7" s="144">
        <v>1266.2394654436318</v>
      </c>
      <c r="AQ7" s="144">
        <v>1266.2394654436318</v>
      </c>
      <c r="AR7" s="144">
        <v>1266.2394654436318</v>
      </c>
      <c r="AS7" s="144">
        <v>1266.2394654436318</v>
      </c>
      <c r="AT7" s="144">
        <v>1217.1137224614445</v>
      </c>
      <c r="AU7" s="144">
        <v>1266.2394654436318</v>
      </c>
      <c r="AV7" s="144">
        <v>1220.2258295975873</v>
      </c>
      <c r="AW7" s="144">
        <v>1266.2394654436318</v>
      </c>
      <c r="AX7" s="144">
        <v>1266.2394654436318</v>
      </c>
      <c r="AY7" s="144">
        <v>1266.2394654436318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766.23946544363184</v>
      </c>
      <c r="E10" s="144">
        <f t="shared" si="0"/>
        <v>766.23946544363184</v>
      </c>
      <c r="F10" s="144">
        <f t="shared" si="0"/>
        <v>766.23946544363184</v>
      </c>
      <c r="G10" s="144">
        <f t="shared" si="0"/>
        <v>766.23946544363184</v>
      </c>
      <c r="H10" s="144">
        <f t="shared" si="0"/>
        <v>1174.5276654051547</v>
      </c>
      <c r="I10" s="144">
        <f t="shared" si="0"/>
        <v>766.23946544363184</v>
      </c>
      <c r="J10" s="144">
        <f t="shared" si="0"/>
        <v>766.23946544363184</v>
      </c>
      <c r="K10" s="144">
        <f t="shared" si="0"/>
        <v>766.23946544363184</v>
      </c>
      <c r="L10" s="144">
        <f t="shared" si="0"/>
        <v>701.4886311808159</v>
      </c>
      <c r="M10" s="144">
        <f t="shared" si="0"/>
        <v>560.70550774783214</v>
      </c>
      <c r="N10" s="144">
        <f t="shared" si="0"/>
        <v>766.23946544363184</v>
      </c>
      <c r="O10" s="144">
        <f t="shared" si="0"/>
        <v>766.23946544363184</v>
      </c>
      <c r="P10" s="144">
        <f t="shared" si="0"/>
        <v>766.23946544363184</v>
      </c>
      <c r="Q10" s="144">
        <f t="shared" si="0"/>
        <v>766.23946544363184</v>
      </c>
      <c r="R10" s="144">
        <f t="shared" si="0"/>
        <v>766.23946544363184</v>
      </c>
      <c r="S10" s="144">
        <f t="shared" si="0"/>
        <v>766.23946544363184</v>
      </c>
      <c r="T10" s="144">
        <f t="shared" si="0"/>
        <v>766.23946544363184</v>
      </c>
      <c r="U10" s="144">
        <f t="shared" si="0"/>
        <v>766.23946544363184</v>
      </c>
      <c r="V10" s="144">
        <f t="shared" si="0"/>
        <v>766.23946544363184</v>
      </c>
      <c r="W10" s="144">
        <f t="shared" si="0"/>
        <v>766.23946544363184</v>
      </c>
      <c r="X10" s="144">
        <f t="shared" si="0"/>
        <v>1266.2394654436318</v>
      </c>
      <c r="Y10" s="144">
        <f t="shared" si="0"/>
        <v>766.23946544363184</v>
      </c>
      <c r="Z10" s="144">
        <f t="shared" si="0"/>
        <v>766.23946544363184</v>
      </c>
      <c r="AA10" s="144">
        <f t="shared" si="0"/>
        <v>766.23946544363184</v>
      </c>
      <c r="AB10" s="144">
        <f t="shared" si="0"/>
        <v>766.23946544363184</v>
      </c>
      <c r="AC10" s="144">
        <f t="shared" si="0"/>
        <v>766.23946544363184</v>
      </c>
      <c r="AD10" s="144">
        <f t="shared" si="0"/>
        <v>766.23946544363184</v>
      </c>
      <c r="AE10" s="144">
        <f t="shared" si="0"/>
        <v>766.23946544363184</v>
      </c>
      <c r="AF10" s="144">
        <f t="shared" si="0"/>
        <v>766.23946544363184</v>
      </c>
      <c r="AG10" s="144">
        <f t="shared" si="0"/>
        <v>766.23946544363184</v>
      </c>
      <c r="AH10" s="144">
        <f t="shared" si="0"/>
        <v>766.23946544363184</v>
      </c>
      <c r="AI10" s="144">
        <f t="shared" si="0"/>
        <v>766.23946544363184</v>
      </c>
      <c r="AJ10" s="144">
        <f t="shared" si="0"/>
        <v>766.23946544363184</v>
      </c>
      <c r="AK10" s="144">
        <f t="shared" si="0"/>
        <v>512.69544132919486</v>
      </c>
      <c r="AL10" s="144">
        <f t="shared" si="0"/>
        <v>766.23946544363184</v>
      </c>
      <c r="AM10" s="144">
        <f t="shared" si="0"/>
        <v>766.23946544363184</v>
      </c>
      <c r="AN10" s="144">
        <f t="shared" si="0"/>
        <v>766.23946544363184</v>
      </c>
      <c r="AO10" s="144">
        <f t="shared" si="0"/>
        <v>766.23946544363184</v>
      </c>
      <c r="AP10" s="144">
        <f t="shared" si="0"/>
        <v>766.23946544363184</v>
      </c>
      <c r="AQ10" s="144">
        <f t="shared" si="0"/>
        <v>766.23946544363184</v>
      </c>
      <c r="AR10" s="144">
        <f t="shared" si="0"/>
        <v>766.23946544363184</v>
      </c>
      <c r="AS10" s="144">
        <f t="shared" si="0"/>
        <v>766.23946544363184</v>
      </c>
      <c r="AT10" s="144">
        <f t="shared" si="0"/>
        <v>717.11372246144447</v>
      </c>
      <c r="AU10" s="144">
        <f t="shared" si="0"/>
        <v>1266.2394654436318</v>
      </c>
      <c r="AV10" s="144">
        <f t="shared" si="0"/>
        <v>720.22582959758734</v>
      </c>
      <c r="AW10" s="144">
        <f t="shared" si="0"/>
        <v>766.23946544363184</v>
      </c>
      <c r="AX10" s="144">
        <f t="shared" si="0"/>
        <v>766.23946544363184</v>
      </c>
      <c r="AY10" s="144">
        <f t="shared" si="0"/>
        <v>766.23946544363184</v>
      </c>
      <c r="AZ10" s="151">
        <f>SUM($D10:$AY10)</f>
        <v>37568.814346354557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500</v>
      </c>
      <c r="D13" s="138">
        <f t="shared" ref="D13:AY13" si="1">D$7-D$10</f>
        <v>500</v>
      </c>
      <c r="E13" s="138">
        <f t="shared" si="1"/>
        <v>500</v>
      </c>
      <c r="F13" s="138">
        <f t="shared" si="1"/>
        <v>500</v>
      </c>
      <c r="G13" s="138">
        <f t="shared" si="1"/>
        <v>500</v>
      </c>
      <c r="H13" s="138">
        <f t="shared" si="1"/>
        <v>0</v>
      </c>
      <c r="I13" s="138">
        <f t="shared" si="1"/>
        <v>500</v>
      </c>
      <c r="J13" s="138">
        <f t="shared" si="1"/>
        <v>500</v>
      </c>
      <c r="K13" s="138">
        <f t="shared" si="1"/>
        <v>500</v>
      </c>
      <c r="L13" s="138">
        <f t="shared" si="1"/>
        <v>500</v>
      </c>
      <c r="M13" s="138">
        <f t="shared" si="1"/>
        <v>500</v>
      </c>
      <c r="N13" s="138">
        <f t="shared" si="1"/>
        <v>500</v>
      </c>
      <c r="O13" s="138">
        <f t="shared" si="1"/>
        <v>500</v>
      </c>
      <c r="P13" s="138">
        <f t="shared" si="1"/>
        <v>500</v>
      </c>
      <c r="Q13" s="138">
        <f t="shared" si="1"/>
        <v>500</v>
      </c>
      <c r="R13" s="138">
        <f t="shared" si="1"/>
        <v>500</v>
      </c>
      <c r="S13" s="138">
        <f t="shared" si="1"/>
        <v>500</v>
      </c>
      <c r="T13" s="138">
        <f t="shared" si="1"/>
        <v>500</v>
      </c>
      <c r="U13" s="138">
        <f t="shared" si="1"/>
        <v>500</v>
      </c>
      <c r="V13" s="138">
        <f t="shared" si="1"/>
        <v>500</v>
      </c>
      <c r="W13" s="138">
        <f t="shared" si="1"/>
        <v>500</v>
      </c>
      <c r="X13" s="138">
        <f t="shared" si="1"/>
        <v>0</v>
      </c>
      <c r="Y13" s="138">
        <f t="shared" si="1"/>
        <v>500</v>
      </c>
      <c r="Z13" s="138">
        <f t="shared" si="1"/>
        <v>500</v>
      </c>
      <c r="AA13" s="138">
        <f t="shared" si="1"/>
        <v>500</v>
      </c>
      <c r="AB13" s="138">
        <f t="shared" si="1"/>
        <v>500</v>
      </c>
      <c r="AC13" s="138">
        <f t="shared" si="1"/>
        <v>500</v>
      </c>
      <c r="AD13" s="138">
        <f t="shared" si="1"/>
        <v>500</v>
      </c>
      <c r="AE13" s="138">
        <f t="shared" si="1"/>
        <v>500</v>
      </c>
      <c r="AF13" s="138">
        <f t="shared" si="1"/>
        <v>500</v>
      </c>
      <c r="AG13" s="138">
        <f t="shared" si="1"/>
        <v>500</v>
      </c>
      <c r="AH13" s="138">
        <f t="shared" si="1"/>
        <v>500</v>
      </c>
      <c r="AI13" s="138">
        <f t="shared" si="1"/>
        <v>500</v>
      </c>
      <c r="AJ13" s="138">
        <f t="shared" si="1"/>
        <v>500</v>
      </c>
      <c r="AK13" s="138">
        <f t="shared" si="1"/>
        <v>500</v>
      </c>
      <c r="AL13" s="138">
        <f t="shared" si="1"/>
        <v>500</v>
      </c>
      <c r="AM13" s="138">
        <f t="shared" si="1"/>
        <v>500</v>
      </c>
      <c r="AN13" s="138">
        <f t="shared" si="1"/>
        <v>500</v>
      </c>
      <c r="AO13" s="138">
        <f t="shared" si="1"/>
        <v>500</v>
      </c>
      <c r="AP13" s="138">
        <f t="shared" si="1"/>
        <v>500</v>
      </c>
      <c r="AQ13" s="138">
        <f t="shared" si="1"/>
        <v>500</v>
      </c>
      <c r="AR13" s="138">
        <f t="shared" si="1"/>
        <v>500</v>
      </c>
      <c r="AS13" s="138">
        <f t="shared" si="1"/>
        <v>500</v>
      </c>
      <c r="AT13" s="138">
        <f t="shared" si="1"/>
        <v>500</v>
      </c>
      <c r="AU13" s="138">
        <f t="shared" si="1"/>
        <v>0</v>
      </c>
      <c r="AV13" s="138">
        <f t="shared" si="1"/>
        <v>500</v>
      </c>
      <c r="AW13" s="138">
        <f t="shared" si="1"/>
        <v>500</v>
      </c>
      <c r="AX13" s="138">
        <f t="shared" si="1"/>
        <v>500</v>
      </c>
      <c r="AY13" s="138">
        <f t="shared" si="1"/>
        <v>500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500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500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500</v>
      </c>
      <c r="AV14" s="106">
        <f t="shared" si="2"/>
        <v>0</v>
      </c>
      <c r="AW14" s="106">
        <f t="shared" si="2"/>
        <v>0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/>
      <c r="E20" s="117"/>
      <c r="F20" s="117"/>
      <c r="G20" s="117" t="s">
        <v>339</v>
      </c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 t="s">
        <v>339</v>
      </c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 t="s">
        <v>339</v>
      </c>
      <c r="AU20" s="117"/>
      <c r="AV20" s="117"/>
      <c r="AW20" s="117"/>
      <c r="AX20" s="117"/>
      <c r="AY20" s="117"/>
      <c r="AZ20" s="107"/>
    </row>
    <row r="21" spans="1:52" s="110" customFormat="1">
      <c r="A21" s="155" t="s">
        <v>133</v>
      </c>
      <c r="B21" s="156">
        <f>shipping_manufacturing!$E$19/100</f>
        <v>0.8</v>
      </c>
      <c r="C21" s="156" t="s">
        <v>293</v>
      </c>
      <c r="D21" s="106">
        <f>IF(C$20="Yes",0,SUM(C$13:C$16)*$B$21)</f>
        <v>400</v>
      </c>
      <c r="E21" s="106">
        <f t="shared" ref="E21:AY21" si="3">IF(D$20="Yes",0,SUM(D$13:D$16)*$B$21)</f>
        <v>400</v>
      </c>
      <c r="F21" s="106">
        <f t="shared" si="3"/>
        <v>400</v>
      </c>
      <c r="G21" s="106">
        <f t="shared" si="3"/>
        <v>400</v>
      </c>
      <c r="H21" s="106">
        <f t="shared" si="3"/>
        <v>0</v>
      </c>
      <c r="I21" s="106">
        <f t="shared" si="3"/>
        <v>400</v>
      </c>
      <c r="J21" s="106">
        <f t="shared" si="3"/>
        <v>400</v>
      </c>
      <c r="K21" s="106">
        <f t="shared" si="3"/>
        <v>400</v>
      </c>
      <c r="L21" s="106">
        <f t="shared" si="3"/>
        <v>400</v>
      </c>
      <c r="M21" s="106">
        <f t="shared" si="3"/>
        <v>400</v>
      </c>
      <c r="N21" s="106">
        <f t="shared" si="3"/>
        <v>400</v>
      </c>
      <c r="O21" s="106">
        <f t="shared" si="3"/>
        <v>400</v>
      </c>
      <c r="P21" s="106">
        <f t="shared" si="3"/>
        <v>400</v>
      </c>
      <c r="Q21" s="106">
        <f t="shared" si="3"/>
        <v>400</v>
      </c>
      <c r="R21" s="106">
        <f t="shared" si="3"/>
        <v>400</v>
      </c>
      <c r="S21" s="106">
        <f t="shared" si="3"/>
        <v>400</v>
      </c>
      <c r="T21" s="106">
        <f t="shared" si="3"/>
        <v>400</v>
      </c>
      <c r="U21" s="106">
        <f t="shared" si="3"/>
        <v>400</v>
      </c>
      <c r="V21" s="106">
        <f t="shared" si="3"/>
        <v>400</v>
      </c>
      <c r="W21" s="106">
        <f t="shared" si="3"/>
        <v>400</v>
      </c>
      <c r="X21" s="106">
        <f t="shared" si="3"/>
        <v>0</v>
      </c>
      <c r="Y21" s="106">
        <f t="shared" si="3"/>
        <v>400</v>
      </c>
      <c r="Z21" s="106">
        <f t="shared" si="3"/>
        <v>400</v>
      </c>
      <c r="AA21" s="106">
        <f t="shared" si="3"/>
        <v>400</v>
      </c>
      <c r="AB21" s="106">
        <f t="shared" si="3"/>
        <v>400</v>
      </c>
      <c r="AC21" s="106">
        <f t="shared" si="3"/>
        <v>400</v>
      </c>
      <c r="AD21" s="106">
        <f t="shared" si="3"/>
        <v>400</v>
      </c>
      <c r="AE21" s="106">
        <f t="shared" si="3"/>
        <v>400</v>
      </c>
      <c r="AF21" s="106">
        <f t="shared" si="3"/>
        <v>400</v>
      </c>
      <c r="AG21" s="106">
        <f t="shared" si="3"/>
        <v>400</v>
      </c>
      <c r="AH21" s="106">
        <f t="shared" si="3"/>
        <v>400</v>
      </c>
      <c r="AI21" s="106">
        <f t="shared" si="3"/>
        <v>400</v>
      </c>
      <c r="AJ21" s="106">
        <f t="shared" si="3"/>
        <v>400</v>
      </c>
      <c r="AK21" s="106">
        <f t="shared" si="3"/>
        <v>400</v>
      </c>
      <c r="AL21" s="106">
        <f t="shared" si="3"/>
        <v>400</v>
      </c>
      <c r="AM21" s="106">
        <f t="shared" si="3"/>
        <v>400</v>
      </c>
      <c r="AN21" s="106">
        <f t="shared" si="3"/>
        <v>400</v>
      </c>
      <c r="AO21" s="106">
        <f t="shared" si="3"/>
        <v>400</v>
      </c>
      <c r="AP21" s="106">
        <f t="shared" si="3"/>
        <v>400</v>
      </c>
      <c r="AQ21" s="106">
        <f t="shared" si="3"/>
        <v>400</v>
      </c>
      <c r="AR21" s="106">
        <f t="shared" si="3"/>
        <v>400</v>
      </c>
      <c r="AS21" s="106">
        <f t="shared" si="3"/>
        <v>400</v>
      </c>
      <c r="AT21" s="106">
        <f t="shared" si="3"/>
        <v>400</v>
      </c>
      <c r="AU21" s="106">
        <f t="shared" si="3"/>
        <v>0</v>
      </c>
      <c r="AV21" s="106">
        <f t="shared" si="3"/>
        <v>400</v>
      </c>
      <c r="AW21" s="106">
        <f t="shared" si="3"/>
        <v>400</v>
      </c>
      <c r="AX21" s="106">
        <f t="shared" si="3"/>
        <v>400</v>
      </c>
      <c r="AY21" s="106">
        <f t="shared" si="3"/>
        <v>400</v>
      </c>
      <c r="AZ21" s="157">
        <f>SUM($D21:$AY21)</f>
        <v>18000</v>
      </c>
    </row>
    <row r="22" spans="1:52" s="110" customFormat="1">
      <c r="A22" s="158" t="s">
        <v>123</v>
      </c>
      <c r="B22" s="159">
        <f>1-$B$21</f>
        <v>0.19999999999999996</v>
      </c>
      <c r="C22" s="159" t="s">
        <v>293</v>
      </c>
      <c r="D22" s="114">
        <f>IF(C$20="Yes",0,SUM(C$13:C$16)*$B$22)</f>
        <v>99.999999999999972</v>
      </c>
      <c r="E22" s="114">
        <f t="shared" ref="E22:AY22" si="4">IF(D$20="Yes",0,SUM(D$13:D$16)*$B$22)</f>
        <v>99.999999999999972</v>
      </c>
      <c r="F22" s="114">
        <f t="shared" si="4"/>
        <v>99.999999999999972</v>
      </c>
      <c r="G22" s="114">
        <f t="shared" si="4"/>
        <v>99.999999999999972</v>
      </c>
      <c r="H22" s="114">
        <f t="shared" si="4"/>
        <v>0</v>
      </c>
      <c r="I22" s="114">
        <f t="shared" si="4"/>
        <v>99.999999999999972</v>
      </c>
      <c r="J22" s="114">
        <f t="shared" si="4"/>
        <v>99.999999999999972</v>
      </c>
      <c r="K22" s="114">
        <f t="shared" si="4"/>
        <v>99.999999999999972</v>
      </c>
      <c r="L22" s="114">
        <f t="shared" si="4"/>
        <v>99.999999999999972</v>
      </c>
      <c r="M22" s="114">
        <f t="shared" si="4"/>
        <v>99.999999999999972</v>
      </c>
      <c r="N22" s="114">
        <f t="shared" si="4"/>
        <v>99.999999999999972</v>
      </c>
      <c r="O22" s="114">
        <f t="shared" si="4"/>
        <v>99.999999999999972</v>
      </c>
      <c r="P22" s="114">
        <f t="shared" si="4"/>
        <v>99.999999999999972</v>
      </c>
      <c r="Q22" s="114">
        <f t="shared" si="4"/>
        <v>99.999999999999972</v>
      </c>
      <c r="R22" s="114">
        <f t="shared" si="4"/>
        <v>99.999999999999972</v>
      </c>
      <c r="S22" s="114">
        <f t="shared" si="4"/>
        <v>99.999999999999972</v>
      </c>
      <c r="T22" s="114">
        <f t="shared" si="4"/>
        <v>99.999999999999972</v>
      </c>
      <c r="U22" s="114">
        <f t="shared" si="4"/>
        <v>99.999999999999972</v>
      </c>
      <c r="V22" s="114">
        <f t="shared" si="4"/>
        <v>99.999999999999972</v>
      </c>
      <c r="W22" s="114">
        <f t="shared" si="4"/>
        <v>99.999999999999972</v>
      </c>
      <c r="X22" s="114">
        <f t="shared" si="4"/>
        <v>0</v>
      </c>
      <c r="Y22" s="114">
        <f t="shared" si="4"/>
        <v>99.999999999999972</v>
      </c>
      <c r="Z22" s="114">
        <f t="shared" si="4"/>
        <v>99.999999999999972</v>
      </c>
      <c r="AA22" s="114">
        <f t="shared" si="4"/>
        <v>99.999999999999972</v>
      </c>
      <c r="AB22" s="114">
        <f t="shared" si="4"/>
        <v>99.999999999999972</v>
      </c>
      <c r="AC22" s="114">
        <f t="shared" si="4"/>
        <v>99.999999999999972</v>
      </c>
      <c r="AD22" s="114">
        <f t="shared" si="4"/>
        <v>99.999999999999972</v>
      </c>
      <c r="AE22" s="114">
        <f t="shared" si="4"/>
        <v>99.999999999999972</v>
      </c>
      <c r="AF22" s="114">
        <f t="shared" si="4"/>
        <v>99.999999999999972</v>
      </c>
      <c r="AG22" s="114">
        <f t="shared" si="4"/>
        <v>99.999999999999972</v>
      </c>
      <c r="AH22" s="114">
        <f t="shared" si="4"/>
        <v>99.999999999999972</v>
      </c>
      <c r="AI22" s="114">
        <f t="shared" si="4"/>
        <v>99.999999999999972</v>
      </c>
      <c r="AJ22" s="114">
        <f t="shared" si="4"/>
        <v>99.999999999999972</v>
      </c>
      <c r="AK22" s="114">
        <f t="shared" si="4"/>
        <v>99.999999999999972</v>
      </c>
      <c r="AL22" s="114">
        <f t="shared" si="4"/>
        <v>99.999999999999972</v>
      </c>
      <c r="AM22" s="114">
        <f t="shared" si="4"/>
        <v>99.999999999999972</v>
      </c>
      <c r="AN22" s="114">
        <f t="shared" si="4"/>
        <v>99.999999999999972</v>
      </c>
      <c r="AO22" s="114">
        <f t="shared" si="4"/>
        <v>99.999999999999972</v>
      </c>
      <c r="AP22" s="114">
        <f t="shared" si="4"/>
        <v>99.999999999999972</v>
      </c>
      <c r="AQ22" s="114">
        <f t="shared" si="4"/>
        <v>99.999999999999972</v>
      </c>
      <c r="AR22" s="114">
        <f t="shared" si="4"/>
        <v>99.999999999999972</v>
      </c>
      <c r="AS22" s="114">
        <f t="shared" si="4"/>
        <v>99.999999999999972</v>
      </c>
      <c r="AT22" s="114">
        <f t="shared" si="4"/>
        <v>99.999999999999972</v>
      </c>
      <c r="AU22" s="114">
        <f t="shared" si="4"/>
        <v>0</v>
      </c>
      <c r="AV22" s="114">
        <f t="shared" si="4"/>
        <v>99.999999999999972</v>
      </c>
      <c r="AW22" s="114">
        <f t="shared" si="4"/>
        <v>99.999999999999972</v>
      </c>
      <c r="AX22" s="114">
        <f t="shared" si="4"/>
        <v>99.999999999999972</v>
      </c>
      <c r="AY22" s="114">
        <f t="shared" si="4"/>
        <v>99.999999999999972</v>
      </c>
      <c r="AZ22" s="141">
        <f t="shared" ref="AZ22:AZ30" si="5">SUM($D22:$AY22)</f>
        <v>4499.9999999999991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800000</v>
      </c>
      <c r="E23" s="100">
        <f t="shared" ref="E23:AY23" si="6">E$21*$B$23</f>
        <v>800000</v>
      </c>
      <c r="F23" s="100">
        <f t="shared" si="6"/>
        <v>800000</v>
      </c>
      <c r="G23" s="100">
        <f t="shared" si="6"/>
        <v>800000</v>
      </c>
      <c r="H23" s="100">
        <f t="shared" si="6"/>
        <v>0</v>
      </c>
      <c r="I23" s="100">
        <f t="shared" si="6"/>
        <v>800000</v>
      </c>
      <c r="J23" s="100">
        <f t="shared" si="6"/>
        <v>800000</v>
      </c>
      <c r="K23" s="100">
        <f t="shared" si="6"/>
        <v>800000</v>
      </c>
      <c r="L23" s="100">
        <f t="shared" si="6"/>
        <v>800000</v>
      </c>
      <c r="M23" s="100">
        <f t="shared" si="6"/>
        <v>800000</v>
      </c>
      <c r="N23" s="100">
        <f t="shared" si="6"/>
        <v>800000</v>
      </c>
      <c r="O23" s="100">
        <f t="shared" si="6"/>
        <v>800000</v>
      </c>
      <c r="P23" s="100">
        <f t="shared" si="6"/>
        <v>800000</v>
      </c>
      <c r="Q23" s="100">
        <f t="shared" si="6"/>
        <v>800000</v>
      </c>
      <c r="R23" s="100">
        <f t="shared" si="6"/>
        <v>800000</v>
      </c>
      <c r="S23" s="100">
        <f t="shared" si="6"/>
        <v>800000</v>
      </c>
      <c r="T23" s="100">
        <f t="shared" si="6"/>
        <v>800000</v>
      </c>
      <c r="U23" s="100">
        <f t="shared" si="6"/>
        <v>800000</v>
      </c>
      <c r="V23" s="100">
        <f t="shared" si="6"/>
        <v>800000</v>
      </c>
      <c r="W23" s="100">
        <f t="shared" si="6"/>
        <v>800000</v>
      </c>
      <c r="X23" s="100">
        <f t="shared" si="6"/>
        <v>0</v>
      </c>
      <c r="Y23" s="100">
        <f t="shared" si="6"/>
        <v>800000</v>
      </c>
      <c r="Z23" s="100">
        <f t="shared" si="6"/>
        <v>800000</v>
      </c>
      <c r="AA23" s="100">
        <f t="shared" si="6"/>
        <v>800000</v>
      </c>
      <c r="AB23" s="100">
        <f t="shared" si="6"/>
        <v>800000</v>
      </c>
      <c r="AC23" s="100">
        <f t="shared" si="6"/>
        <v>800000</v>
      </c>
      <c r="AD23" s="100">
        <f t="shared" si="6"/>
        <v>800000</v>
      </c>
      <c r="AE23" s="100">
        <f t="shared" si="6"/>
        <v>800000</v>
      </c>
      <c r="AF23" s="100">
        <f t="shared" si="6"/>
        <v>800000</v>
      </c>
      <c r="AG23" s="100">
        <f t="shared" si="6"/>
        <v>800000</v>
      </c>
      <c r="AH23" s="100">
        <f t="shared" si="6"/>
        <v>800000</v>
      </c>
      <c r="AI23" s="100">
        <f t="shared" si="6"/>
        <v>800000</v>
      </c>
      <c r="AJ23" s="100">
        <f t="shared" si="6"/>
        <v>800000</v>
      </c>
      <c r="AK23" s="100">
        <f t="shared" si="6"/>
        <v>800000</v>
      </c>
      <c r="AL23" s="100">
        <f t="shared" si="6"/>
        <v>800000</v>
      </c>
      <c r="AM23" s="100">
        <f t="shared" si="6"/>
        <v>800000</v>
      </c>
      <c r="AN23" s="100">
        <f t="shared" si="6"/>
        <v>800000</v>
      </c>
      <c r="AO23" s="100">
        <f t="shared" si="6"/>
        <v>800000</v>
      </c>
      <c r="AP23" s="100">
        <f t="shared" si="6"/>
        <v>800000</v>
      </c>
      <c r="AQ23" s="100">
        <f t="shared" si="6"/>
        <v>800000</v>
      </c>
      <c r="AR23" s="100">
        <f t="shared" si="6"/>
        <v>800000</v>
      </c>
      <c r="AS23" s="100">
        <f t="shared" si="6"/>
        <v>800000</v>
      </c>
      <c r="AT23" s="100">
        <f t="shared" si="6"/>
        <v>800000</v>
      </c>
      <c r="AU23" s="100">
        <f t="shared" si="6"/>
        <v>0</v>
      </c>
      <c r="AV23" s="100">
        <f t="shared" si="6"/>
        <v>800000</v>
      </c>
      <c r="AW23" s="100">
        <f t="shared" si="6"/>
        <v>800000</v>
      </c>
      <c r="AX23" s="100">
        <f t="shared" si="6"/>
        <v>800000</v>
      </c>
      <c r="AY23" s="100">
        <f t="shared" si="6"/>
        <v>800000</v>
      </c>
      <c r="AZ23" s="139">
        <f t="shared" si="5"/>
        <v>36000000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99999.999999999971</v>
      </c>
      <c r="E24" s="106">
        <f t="shared" ref="E24:AY24" si="7">E$22*$B$24</f>
        <v>99999.999999999971</v>
      </c>
      <c r="F24" s="106">
        <f t="shared" si="7"/>
        <v>99999.999999999971</v>
      </c>
      <c r="G24" s="106">
        <f t="shared" si="7"/>
        <v>99999.999999999971</v>
      </c>
      <c r="H24" s="106">
        <f t="shared" si="7"/>
        <v>0</v>
      </c>
      <c r="I24" s="106">
        <f t="shared" si="7"/>
        <v>99999.999999999971</v>
      </c>
      <c r="J24" s="106">
        <f t="shared" si="7"/>
        <v>99999.999999999971</v>
      </c>
      <c r="K24" s="106">
        <f t="shared" si="7"/>
        <v>99999.999999999971</v>
      </c>
      <c r="L24" s="106">
        <f t="shared" si="7"/>
        <v>99999.999999999971</v>
      </c>
      <c r="M24" s="106">
        <f t="shared" si="7"/>
        <v>99999.999999999971</v>
      </c>
      <c r="N24" s="106">
        <f t="shared" si="7"/>
        <v>99999.999999999971</v>
      </c>
      <c r="O24" s="106">
        <f t="shared" si="7"/>
        <v>99999.999999999971</v>
      </c>
      <c r="P24" s="106">
        <f t="shared" si="7"/>
        <v>99999.999999999971</v>
      </c>
      <c r="Q24" s="106">
        <f t="shared" si="7"/>
        <v>99999.999999999971</v>
      </c>
      <c r="R24" s="106">
        <f t="shared" si="7"/>
        <v>99999.999999999971</v>
      </c>
      <c r="S24" s="106">
        <f t="shared" si="7"/>
        <v>99999.999999999971</v>
      </c>
      <c r="T24" s="106">
        <f t="shared" si="7"/>
        <v>99999.999999999971</v>
      </c>
      <c r="U24" s="106">
        <f t="shared" si="7"/>
        <v>99999.999999999971</v>
      </c>
      <c r="V24" s="106">
        <f t="shared" si="7"/>
        <v>99999.999999999971</v>
      </c>
      <c r="W24" s="106">
        <f t="shared" si="7"/>
        <v>99999.999999999971</v>
      </c>
      <c r="X24" s="106">
        <f t="shared" si="7"/>
        <v>0</v>
      </c>
      <c r="Y24" s="106">
        <f t="shared" si="7"/>
        <v>99999.999999999971</v>
      </c>
      <c r="Z24" s="106">
        <f t="shared" si="7"/>
        <v>99999.999999999971</v>
      </c>
      <c r="AA24" s="106">
        <f t="shared" si="7"/>
        <v>99999.999999999971</v>
      </c>
      <c r="AB24" s="106">
        <f t="shared" si="7"/>
        <v>99999.999999999971</v>
      </c>
      <c r="AC24" s="106">
        <f t="shared" si="7"/>
        <v>99999.999999999971</v>
      </c>
      <c r="AD24" s="106">
        <f t="shared" si="7"/>
        <v>99999.999999999971</v>
      </c>
      <c r="AE24" s="106">
        <f t="shared" si="7"/>
        <v>99999.999999999971</v>
      </c>
      <c r="AF24" s="106">
        <f t="shared" si="7"/>
        <v>99999.999999999971</v>
      </c>
      <c r="AG24" s="106">
        <f t="shared" si="7"/>
        <v>99999.999999999971</v>
      </c>
      <c r="AH24" s="106">
        <f t="shared" si="7"/>
        <v>99999.999999999971</v>
      </c>
      <c r="AI24" s="106">
        <f t="shared" si="7"/>
        <v>99999.999999999971</v>
      </c>
      <c r="AJ24" s="106">
        <f t="shared" si="7"/>
        <v>99999.999999999971</v>
      </c>
      <c r="AK24" s="106">
        <f t="shared" si="7"/>
        <v>99999.999999999971</v>
      </c>
      <c r="AL24" s="106">
        <f t="shared" si="7"/>
        <v>99999.999999999971</v>
      </c>
      <c r="AM24" s="106">
        <f t="shared" si="7"/>
        <v>99999.999999999971</v>
      </c>
      <c r="AN24" s="106">
        <f t="shared" si="7"/>
        <v>99999.999999999971</v>
      </c>
      <c r="AO24" s="106">
        <f t="shared" si="7"/>
        <v>99999.999999999971</v>
      </c>
      <c r="AP24" s="106">
        <f t="shared" si="7"/>
        <v>99999.999999999971</v>
      </c>
      <c r="AQ24" s="106">
        <f t="shared" si="7"/>
        <v>99999.999999999971</v>
      </c>
      <c r="AR24" s="106">
        <f t="shared" si="7"/>
        <v>99999.999999999971</v>
      </c>
      <c r="AS24" s="106">
        <f t="shared" si="7"/>
        <v>99999.999999999971</v>
      </c>
      <c r="AT24" s="106">
        <f t="shared" si="7"/>
        <v>99999.999999999971</v>
      </c>
      <c r="AU24" s="106">
        <f t="shared" si="7"/>
        <v>0</v>
      </c>
      <c r="AV24" s="106">
        <f t="shared" si="7"/>
        <v>99999.999999999971</v>
      </c>
      <c r="AW24" s="106">
        <f t="shared" si="7"/>
        <v>99999.999999999971</v>
      </c>
      <c r="AX24" s="106">
        <f t="shared" si="7"/>
        <v>99999.999999999971</v>
      </c>
      <c r="AY24" s="106">
        <f t="shared" si="7"/>
        <v>99999.999999999971</v>
      </c>
      <c r="AZ24" s="141">
        <f t="shared" si="5"/>
        <v>4499999.9999999991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4</v>
      </c>
      <c r="D27" s="124">
        <f>C$27-C$28+C$29</f>
        <v>18</v>
      </c>
      <c r="E27" s="124">
        <f t="shared" ref="E27:AY27" si="8">D27-D28+D29</f>
        <v>4</v>
      </c>
      <c r="F27" s="124">
        <f t="shared" si="8"/>
        <v>18</v>
      </c>
      <c r="G27" s="124">
        <f t="shared" si="8"/>
        <v>4</v>
      </c>
      <c r="H27" s="124">
        <f t="shared" si="8"/>
        <v>18</v>
      </c>
      <c r="I27" s="124">
        <f t="shared" si="8"/>
        <v>22</v>
      </c>
      <c r="J27" s="124">
        <f t="shared" si="8"/>
        <v>4</v>
      </c>
      <c r="K27" s="124">
        <f t="shared" si="8"/>
        <v>18</v>
      </c>
      <c r="L27" s="124">
        <f t="shared" si="8"/>
        <v>4</v>
      </c>
      <c r="M27" s="124">
        <f t="shared" si="8"/>
        <v>18</v>
      </c>
      <c r="N27" s="124">
        <f t="shared" si="8"/>
        <v>4</v>
      </c>
      <c r="O27" s="124">
        <f t="shared" si="8"/>
        <v>18</v>
      </c>
      <c r="P27" s="124">
        <f t="shared" si="8"/>
        <v>4</v>
      </c>
      <c r="Q27" s="124">
        <f t="shared" si="8"/>
        <v>18</v>
      </c>
      <c r="R27" s="124">
        <f t="shared" si="8"/>
        <v>4</v>
      </c>
      <c r="S27" s="124">
        <f t="shared" si="8"/>
        <v>18</v>
      </c>
      <c r="T27" s="124">
        <f t="shared" si="8"/>
        <v>4</v>
      </c>
      <c r="U27" s="124">
        <f t="shared" si="8"/>
        <v>18</v>
      </c>
      <c r="V27" s="124">
        <f t="shared" si="8"/>
        <v>4</v>
      </c>
      <c r="W27" s="124">
        <f t="shared" si="8"/>
        <v>18</v>
      </c>
      <c r="X27" s="124">
        <f t="shared" si="8"/>
        <v>4</v>
      </c>
      <c r="Y27" s="124">
        <f t="shared" si="8"/>
        <v>22</v>
      </c>
      <c r="Z27" s="124">
        <f t="shared" si="8"/>
        <v>4</v>
      </c>
      <c r="AA27" s="124">
        <f t="shared" si="8"/>
        <v>18</v>
      </c>
      <c r="AB27" s="124">
        <f t="shared" si="8"/>
        <v>4</v>
      </c>
      <c r="AC27" s="124">
        <f t="shared" si="8"/>
        <v>18</v>
      </c>
      <c r="AD27" s="124">
        <f t="shared" si="8"/>
        <v>4</v>
      </c>
      <c r="AE27" s="124">
        <f t="shared" si="8"/>
        <v>18</v>
      </c>
      <c r="AF27" s="124">
        <f t="shared" si="8"/>
        <v>4</v>
      </c>
      <c r="AG27" s="124">
        <f t="shared" si="8"/>
        <v>18</v>
      </c>
      <c r="AH27" s="124">
        <f t="shared" si="8"/>
        <v>4</v>
      </c>
      <c r="AI27" s="124">
        <f t="shared" si="8"/>
        <v>18</v>
      </c>
      <c r="AJ27" s="124">
        <f t="shared" si="8"/>
        <v>4</v>
      </c>
      <c r="AK27" s="124">
        <f t="shared" si="8"/>
        <v>18</v>
      </c>
      <c r="AL27" s="124">
        <f t="shared" si="8"/>
        <v>4</v>
      </c>
      <c r="AM27" s="124">
        <f t="shared" si="8"/>
        <v>18</v>
      </c>
      <c r="AN27" s="124">
        <f t="shared" si="8"/>
        <v>4</v>
      </c>
      <c r="AO27" s="124">
        <f t="shared" si="8"/>
        <v>18</v>
      </c>
      <c r="AP27" s="124">
        <f t="shared" si="8"/>
        <v>4</v>
      </c>
      <c r="AQ27" s="124">
        <f t="shared" si="8"/>
        <v>18</v>
      </c>
      <c r="AR27" s="124">
        <f t="shared" si="8"/>
        <v>4</v>
      </c>
      <c r="AS27" s="124">
        <f t="shared" si="8"/>
        <v>18</v>
      </c>
      <c r="AT27" s="124">
        <f t="shared" si="8"/>
        <v>4</v>
      </c>
      <c r="AU27" s="124">
        <f t="shared" si="8"/>
        <v>18</v>
      </c>
      <c r="AV27" s="124">
        <f t="shared" si="8"/>
        <v>22</v>
      </c>
      <c r="AW27" s="124">
        <f t="shared" si="8"/>
        <v>4</v>
      </c>
      <c r="AX27" s="124">
        <f t="shared" si="8"/>
        <v>18</v>
      </c>
      <c r="AY27" s="164">
        <f t="shared" si="8"/>
        <v>4</v>
      </c>
      <c r="AZ27" s="106"/>
    </row>
    <row r="28" spans="1:52">
      <c r="B28" s="165" t="s">
        <v>310</v>
      </c>
      <c r="C28" s="110">
        <v>4</v>
      </c>
      <c r="D28" s="110">
        <v>18</v>
      </c>
      <c r="E28" s="110">
        <v>4</v>
      </c>
      <c r="F28" s="110">
        <v>18</v>
      </c>
      <c r="G28" s="110">
        <v>4</v>
      </c>
      <c r="H28" s="110">
        <v>0</v>
      </c>
      <c r="I28" s="110">
        <v>18</v>
      </c>
      <c r="J28" s="110">
        <v>4</v>
      </c>
      <c r="K28" s="110">
        <v>18</v>
      </c>
      <c r="L28" s="110">
        <v>4</v>
      </c>
      <c r="M28" s="110">
        <v>18</v>
      </c>
      <c r="N28" s="110">
        <v>4</v>
      </c>
      <c r="O28" s="110">
        <v>18</v>
      </c>
      <c r="P28" s="110">
        <v>4</v>
      </c>
      <c r="Q28" s="110">
        <v>18</v>
      </c>
      <c r="R28" s="110">
        <v>4</v>
      </c>
      <c r="S28" s="110">
        <v>18</v>
      </c>
      <c r="T28" s="110">
        <v>4</v>
      </c>
      <c r="U28" s="110">
        <v>18</v>
      </c>
      <c r="V28" s="110">
        <v>4</v>
      </c>
      <c r="W28" s="110">
        <v>18</v>
      </c>
      <c r="X28" s="110">
        <v>0</v>
      </c>
      <c r="Y28" s="110">
        <v>18</v>
      </c>
      <c r="Z28" s="110">
        <v>4</v>
      </c>
      <c r="AA28" s="110">
        <v>18</v>
      </c>
      <c r="AB28" s="110">
        <v>4</v>
      </c>
      <c r="AC28" s="110">
        <v>18</v>
      </c>
      <c r="AD28" s="110">
        <v>4</v>
      </c>
      <c r="AE28" s="110">
        <v>18</v>
      </c>
      <c r="AF28" s="110">
        <v>4</v>
      </c>
      <c r="AG28" s="110">
        <v>18</v>
      </c>
      <c r="AH28" s="110">
        <v>4</v>
      </c>
      <c r="AI28" s="110">
        <v>18</v>
      </c>
      <c r="AJ28" s="110">
        <v>4</v>
      </c>
      <c r="AK28" s="110">
        <v>18</v>
      </c>
      <c r="AL28" s="110">
        <v>4</v>
      </c>
      <c r="AM28" s="110">
        <v>18</v>
      </c>
      <c r="AN28" s="110">
        <v>4</v>
      </c>
      <c r="AO28" s="110">
        <v>18</v>
      </c>
      <c r="AP28" s="110">
        <v>4</v>
      </c>
      <c r="AQ28" s="110">
        <v>18</v>
      </c>
      <c r="AR28" s="110">
        <v>4</v>
      </c>
      <c r="AS28" s="110">
        <v>18</v>
      </c>
      <c r="AT28" s="110">
        <v>4</v>
      </c>
      <c r="AU28" s="110">
        <v>0</v>
      </c>
      <c r="AV28" s="110">
        <v>18</v>
      </c>
      <c r="AW28" s="110">
        <v>4</v>
      </c>
      <c r="AX28" s="110">
        <v>18</v>
      </c>
      <c r="AY28" s="166">
        <v>4</v>
      </c>
      <c r="AZ28" s="106"/>
    </row>
    <row r="29" spans="1:52">
      <c r="B29" s="136" t="s">
        <v>311</v>
      </c>
      <c r="C29" s="125">
        <v>18</v>
      </c>
      <c r="D29" s="125">
        <f>C$28</f>
        <v>4</v>
      </c>
      <c r="E29" s="125">
        <f t="shared" ref="E29:AY29" si="9">D$28</f>
        <v>18</v>
      </c>
      <c r="F29" s="125">
        <f t="shared" si="9"/>
        <v>4</v>
      </c>
      <c r="G29" s="125">
        <f t="shared" si="9"/>
        <v>18</v>
      </c>
      <c r="H29" s="125">
        <f t="shared" si="9"/>
        <v>4</v>
      </c>
      <c r="I29" s="125">
        <f t="shared" si="9"/>
        <v>0</v>
      </c>
      <c r="J29" s="125">
        <f t="shared" si="9"/>
        <v>18</v>
      </c>
      <c r="K29" s="125">
        <f t="shared" si="9"/>
        <v>4</v>
      </c>
      <c r="L29" s="125">
        <f t="shared" si="9"/>
        <v>18</v>
      </c>
      <c r="M29" s="125">
        <f t="shared" si="9"/>
        <v>4</v>
      </c>
      <c r="N29" s="125">
        <f t="shared" si="9"/>
        <v>18</v>
      </c>
      <c r="O29" s="125">
        <f t="shared" si="9"/>
        <v>4</v>
      </c>
      <c r="P29" s="125">
        <f t="shared" si="9"/>
        <v>18</v>
      </c>
      <c r="Q29" s="125">
        <f t="shared" si="9"/>
        <v>4</v>
      </c>
      <c r="R29" s="125">
        <f t="shared" si="9"/>
        <v>18</v>
      </c>
      <c r="S29" s="125">
        <f t="shared" si="9"/>
        <v>4</v>
      </c>
      <c r="T29" s="125">
        <f t="shared" si="9"/>
        <v>18</v>
      </c>
      <c r="U29" s="125">
        <f t="shared" si="9"/>
        <v>4</v>
      </c>
      <c r="V29" s="125">
        <f t="shared" si="9"/>
        <v>18</v>
      </c>
      <c r="W29" s="125">
        <f t="shared" si="9"/>
        <v>4</v>
      </c>
      <c r="X29" s="125">
        <f t="shared" si="9"/>
        <v>18</v>
      </c>
      <c r="Y29" s="125">
        <f t="shared" si="9"/>
        <v>0</v>
      </c>
      <c r="Z29" s="125">
        <f t="shared" si="9"/>
        <v>18</v>
      </c>
      <c r="AA29" s="125">
        <f t="shared" si="9"/>
        <v>4</v>
      </c>
      <c r="AB29" s="125">
        <f t="shared" si="9"/>
        <v>18</v>
      </c>
      <c r="AC29" s="125">
        <f t="shared" si="9"/>
        <v>4</v>
      </c>
      <c r="AD29" s="125">
        <f t="shared" si="9"/>
        <v>18</v>
      </c>
      <c r="AE29" s="125">
        <f t="shared" si="9"/>
        <v>4</v>
      </c>
      <c r="AF29" s="125">
        <f t="shared" si="9"/>
        <v>18</v>
      </c>
      <c r="AG29" s="125">
        <f t="shared" si="9"/>
        <v>4</v>
      </c>
      <c r="AH29" s="125">
        <f t="shared" si="9"/>
        <v>18</v>
      </c>
      <c r="AI29" s="125">
        <f t="shared" si="9"/>
        <v>4</v>
      </c>
      <c r="AJ29" s="125">
        <f t="shared" si="9"/>
        <v>18</v>
      </c>
      <c r="AK29" s="125">
        <f t="shared" si="9"/>
        <v>4</v>
      </c>
      <c r="AL29" s="125">
        <f t="shared" si="9"/>
        <v>18</v>
      </c>
      <c r="AM29" s="125">
        <f t="shared" si="9"/>
        <v>4</v>
      </c>
      <c r="AN29" s="125">
        <f t="shared" si="9"/>
        <v>18</v>
      </c>
      <c r="AO29" s="125">
        <f t="shared" si="9"/>
        <v>4</v>
      </c>
      <c r="AP29" s="125">
        <f t="shared" si="9"/>
        <v>18</v>
      </c>
      <c r="AQ29" s="125">
        <f t="shared" si="9"/>
        <v>4</v>
      </c>
      <c r="AR29" s="125">
        <f t="shared" si="9"/>
        <v>18</v>
      </c>
      <c r="AS29" s="125">
        <f t="shared" si="9"/>
        <v>4</v>
      </c>
      <c r="AT29" s="125">
        <f t="shared" si="9"/>
        <v>18</v>
      </c>
      <c r="AU29" s="125">
        <f t="shared" si="9"/>
        <v>4</v>
      </c>
      <c r="AV29" s="125">
        <f t="shared" si="9"/>
        <v>0</v>
      </c>
      <c r="AW29" s="125">
        <f t="shared" si="9"/>
        <v>18</v>
      </c>
      <c r="AX29" s="125">
        <f t="shared" si="9"/>
        <v>4</v>
      </c>
      <c r="AY29" s="167">
        <f t="shared" si="9"/>
        <v>18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180</v>
      </c>
      <c r="E30" s="117">
        <f t="shared" ref="E30:AY30" si="10">E$27*$B$30</f>
        <v>40</v>
      </c>
      <c r="F30" s="117">
        <f t="shared" si="10"/>
        <v>180</v>
      </c>
      <c r="G30" s="117">
        <f t="shared" si="10"/>
        <v>40</v>
      </c>
      <c r="H30" s="117">
        <f t="shared" si="10"/>
        <v>180</v>
      </c>
      <c r="I30" s="117">
        <f t="shared" si="10"/>
        <v>220</v>
      </c>
      <c r="J30" s="117">
        <f t="shared" si="10"/>
        <v>40</v>
      </c>
      <c r="K30" s="117">
        <f t="shared" si="10"/>
        <v>180</v>
      </c>
      <c r="L30" s="117">
        <f t="shared" si="10"/>
        <v>40</v>
      </c>
      <c r="M30" s="117">
        <f t="shared" si="10"/>
        <v>180</v>
      </c>
      <c r="N30" s="117">
        <f t="shared" si="10"/>
        <v>40</v>
      </c>
      <c r="O30" s="117">
        <f t="shared" si="10"/>
        <v>180</v>
      </c>
      <c r="P30" s="117">
        <f t="shared" si="10"/>
        <v>40</v>
      </c>
      <c r="Q30" s="117">
        <f t="shared" si="10"/>
        <v>180</v>
      </c>
      <c r="R30" s="117">
        <f>R$27*$B$30</f>
        <v>40</v>
      </c>
      <c r="S30" s="117">
        <f t="shared" si="10"/>
        <v>180</v>
      </c>
      <c r="T30" s="117">
        <f t="shared" si="10"/>
        <v>40</v>
      </c>
      <c r="U30" s="117">
        <f t="shared" si="10"/>
        <v>180</v>
      </c>
      <c r="V30" s="117">
        <f t="shared" si="10"/>
        <v>40</v>
      </c>
      <c r="W30" s="117">
        <f t="shared" si="10"/>
        <v>180</v>
      </c>
      <c r="X30" s="117">
        <f t="shared" si="10"/>
        <v>40</v>
      </c>
      <c r="Y30" s="117">
        <f t="shared" si="10"/>
        <v>220</v>
      </c>
      <c r="Z30" s="117">
        <f t="shared" si="10"/>
        <v>40</v>
      </c>
      <c r="AA30" s="117">
        <f t="shared" si="10"/>
        <v>180</v>
      </c>
      <c r="AB30" s="117">
        <f t="shared" si="10"/>
        <v>40</v>
      </c>
      <c r="AC30" s="117">
        <f t="shared" si="10"/>
        <v>180</v>
      </c>
      <c r="AD30" s="117">
        <f t="shared" si="10"/>
        <v>40</v>
      </c>
      <c r="AE30" s="117">
        <f>AE$27*$B$30</f>
        <v>180</v>
      </c>
      <c r="AF30" s="117">
        <f t="shared" si="10"/>
        <v>40</v>
      </c>
      <c r="AG30" s="117">
        <f t="shared" si="10"/>
        <v>180</v>
      </c>
      <c r="AH30" s="117">
        <f t="shared" si="10"/>
        <v>40</v>
      </c>
      <c r="AI30" s="117">
        <f t="shared" si="10"/>
        <v>180</v>
      </c>
      <c r="AJ30" s="117">
        <f t="shared" si="10"/>
        <v>40</v>
      </c>
      <c r="AK30" s="117">
        <f t="shared" si="10"/>
        <v>180</v>
      </c>
      <c r="AL30" s="117">
        <f t="shared" si="10"/>
        <v>40</v>
      </c>
      <c r="AM30" s="117">
        <f t="shared" si="10"/>
        <v>180</v>
      </c>
      <c r="AN30" s="117">
        <f t="shared" si="10"/>
        <v>40</v>
      </c>
      <c r="AO30" s="117">
        <f t="shared" si="10"/>
        <v>180</v>
      </c>
      <c r="AP30" s="117">
        <f t="shared" si="10"/>
        <v>40</v>
      </c>
      <c r="AQ30" s="117">
        <f t="shared" si="10"/>
        <v>180</v>
      </c>
      <c r="AR30" s="117">
        <f t="shared" si="10"/>
        <v>40</v>
      </c>
      <c r="AS30" s="117">
        <f t="shared" si="10"/>
        <v>180</v>
      </c>
      <c r="AT30" s="117">
        <f t="shared" si="10"/>
        <v>40</v>
      </c>
      <c r="AU30" s="117">
        <f t="shared" si="10"/>
        <v>180</v>
      </c>
      <c r="AV30" s="117">
        <f t="shared" si="10"/>
        <v>220</v>
      </c>
      <c r="AW30" s="117">
        <f t="shared" si="10"/>
        <v>40</v>
      </c>
      <c r="AX30" s="117">
        <f t="shared" si="10"/>
        <v>180</v>
      </c>
      <c r="AY30" s="117">
        <f t="shared" si="10"/>
        <v>40</v>
      </c>
      <c r="AZ30" s="141">
        <f t="shared" si="5"/>
        <v>5540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D$21*shipping_manufacturing!$F$27/100</f>
        <v>267.76959933807211</v>
      </c>
      <c r="E33" s="124">
        <f>E$21*shipping_manufacturing!$F$27/100</f>
        <v>267.76959933807211</v>
      </c>
      <c r="F33" s="124">
        <f>F$21*shipping_manufacturing!$F$27/100</f>
        <v>267.76959933807211</v>
      </c>
      <c r="G33" s="124">
        <f>G$21*shipping_manufacturing!$F$27/100</f>
        <v>267.76959933807211</v>
      </c>
      <c r="H33" s="124">
        <f>H$21*shipping_manufacturing!$F$27/100</f>
        <v>0</v>
      </c>
      <c r="I33" s="124">
        <f>I$21*shipping_manufacturing!$F$27/100</f>
        <v>267.76959933807211</v>
      </c>
      <c r="J33" s="124">
        <f>J$21*shipping_manufacturing!$F$27/100</f>
        <v>267.76959933807211</v>
      </c>
      <c r="K33" s="124">
        <f>K$21*shipping_manufacturing!$F$27/100</f>
        <v>267.76959933807211</v>
      </c>
      <c r="L33" s="124">
        <f>L$21*shipping_manufacturing!$F$27/100</f>
        <v>267.76959933807211</v>
      </c>
      <c r="M33" s="124">
        <f>M$21*shipping_manufacturing!$F$27/100</f>
        <v>267.76959933807211</v>
      </c>
      <c r="N33" s="124">
        <f>N$21*shipping_manufacturing!$F$27/100</f>
        <v>267.76959933807211</v>
      </c>
      <c r="O33" s="124">
        <f>O$21*shipping_manufacturing!$F$27/100</f>
        <v>267.76959933807211</v>
      </c>
      <c r="P33" s="124">
        <f>P$21*shipping_manufacturing!$F$27/100</f>
        <v>267.76959933807211</v>
      </c>
      <c r="Q33" s="124">
        <f>Q$21*shipping_manufacturing!$F$27/100</f>
        <v>267.76959933807211</v>
      </c>
      <c r="R33" s="124">
        <f>R$21*shipping_manufacturing!$F$27/100</f>
        <v>267.76959933807211</v>
      </c>
      <c r="S33" s="124">
        <f>S$21*shipping_manufacturing!$F$27/100</f>
        <v>267.76959933807211</v>
      </c>
      <c r="T33" s="124">
        <f>T$21*shipping_manufacturing!$F$27/100</f>
        <v>267.76959933807211</v>
      </c>
      <c r="U33" s="124">
        <f>U$21*shipping_manufacturing!$F$27/100</f>
        <v>267.76959933807211</v>
      </c>
      <c r="V33" s="124">
        <f>V$21*shipping_manufacturing!$F$27/100</f>
        <v>267.76959933807211</v>
      </c>
      <c r="W33" s="124">
        <f>W$21*shipping_manufacturing!$F$27/100</f>
        <v>267.76959933807211</v>
      </c>
      <c r="X33" s="124">
        <f>X$21*shipping_manufacturing!$F$27/100</f>
        <v>0</v>
      </c>
      <c r="Y33" s="124">
        <f>Y$21*shipping_manufacturing!$F$27/100</f>
        <v>267.76959933807211</v>
      </c>
      <c r="Z33" s="124">
        <f>Z$21*shipping_manufacturing!$F$27/100</f>
        <v>267.76959933807211</v>
      </c>
      <c r="AA33" s="124">
        <f>AA$21*shipping_manufacturing!$F$27/100</f>
        <v>267.76959933807211</v>
      </c>
      <c r="AB33" s="124">
        <f>AB$21*shipping_manufacturing!$F$27/100</f>
        <v>267.76959933807211</v>
      </c>
      <c r="AC33" s="124">
        <f>AC$21*shipping_manufacturing!$F$27/100</f>
        <v>267.76959933807211</v>
      </c>
      <c r="AD33" s="124">
        <f>AD$21*shipping_manufacturing!$F$27/100</f>
        <v>267.76959933807211</v>
      </c>
      <c r="AE33" s="124">
        <f>AE$21*shipping_manufacturing!$F$27/100</f>
        <v>267.76959933807211</v>
      </c>
      <c r="AF33" s="124">
        <f>AF$21*shipping_manufacturing!$F$27/100</f>
        <v>267.76959933807211</v>
      </c>
      <c r="AG33" s="124">
        <f>AG$21*shipping_manufacturing!$F$27/100</f>
        <v>267.76959933807211</v>
      </c>
      <c r="AH33" s="124">
        <f>AH$21*shipping_manufacturing!$F$27/100</f>
        <v>267.76959933807211</v>
      </c>
      <c r="AI33" s="124">
        <f>AI$21*shipping_manufacturing!$F$27/100</f>
        <v>267.76959933807211</v>
      </c>
      <c r="AJ33" s="124">
        <f>AJ$21*shipping_manufacturing!$F$27/100</f>
        <v>267.76959933807211</v>
      </c>
      <c r="AK33" s="124">
        <f>AK$21*shipping_manufacturing!$F$27/100</f>
        <v>267.76959933807211</v>
      </c>
      <c r="AL33" s="124">
        <f>AL$21*shipping_manufacturing!$F$27/100</f>
        <v>267.76959933807211</v>
      </c>
      <c r="AM33" s="124">
        <f>AM$21*shipping_manufacturing!$F$27/100</f>
        <v>267.76959933807211</v>
      </c>
      <c r="AN33" s="124">
        <f>AN$21*shipping_manufacturing!$F$27/100</f>
        <v>267.76959933807211</v>
      </c>
      <c r="AO33" s="124">
        <f>AO$21*shipping_manufacturing!$F$27/100</f>
        <v>267.76959933807211</v>
      </c>
      <c r="AP33" s="124">
        <f>AP$21*shipping_manufacturing!$F$27/100</f>
        <v>267.76959933807211</v>
      </c>
      <c r="AQ33" s="124">
        <f>AQ$21*shipping_manufacturing!$F$27/100</f>
        <v>267.76959933807211</v>
      </c>
      <c r="AR33" s="124">
        <f>AR$21*shipping_manufacturing!$F$27/100</f>
        <v>267.76959933807211</v>
      </c>
      <c r="AS33" s="124">
        <f>AS$21*shipping_manufacturing!$F$27/100</f>
        <v>267.76959933807211</v>
      </c>
      <c r="AT33" s="124">
        <f>AT$21*shipping_manufacturing!$F$27/100</f>
        <v>267.76959933807211</v>
      </c>
      <c r="AU33" s="124">
        <f>AU$21*shipping_manufacturing!$F$27/100</f>
        <v>0</v>
      </c>
      <c r="AV33" s="124">
        <f>AV$21*shipping_manufacturing!$F$27/100</f>
        <v>267.76959933807211</v>
      </c>
      <c r="AW33" s="124">
        <f>AW$21*shipping_manufacturing!$F$27/100</f>
        <v>267.76959933807211</v>
      </c>
      <c r="AX33" s="124">
        <f>AX$21*shipping_manufacturing!$F$27/100</f>
        <v>267.76959933807211</v>
      </c>
      <c r="AY33" s="124">
        <f>AY$21*shipping_manufacturing!$F$27/100</f>
        <v>267.76959933807211</v>
      </c>
    </row>
    <row r="34" spans="1:52">
      <c r="A34" s="113" t="s">
        <v>340</v>
      </c>
      <c r="B34" s="165" t="s">
        <v>342</v>
      </c>
      <c r="C34" s="110"/>
      <c r="D34" s="110">
        <f>D$22*shipping_manufacturing!$G$27/100</f>
        <v>99.999999999999957</v>
      </c>
      <c r="E34" s="110">
        <f>E$22*shipping_manufacturing!$G$27/100</f>
        <v>99.999999999999957</v>
      </c>
      <c r="F34" s="110">
        <f>F$22*shipping_manufacturing!$G$27/100</f>
        <v>99.999999999999957</v>
      </c>
      <c r="G34" s="110">
        <f>G$22*shipping_manufacturing!$G$27/100</f>
        <v>99.999999999999957</v>
      </c>
      <c r="H34" s="110">
        <f>H$22*shipping_manufacturing!$G$27/100</f>
        <v>0</v>
      </c>
      <c r="I34" s="110">
        <f>I$22*shipping_manufacturing!$G$27/100</f>
        <v>99.999999999999957</v>
      </c>
      <c r="J34" s="110">
        <f>J$22*shipping_manufacturing!$G$27/100</f>
        <v>99.999999999999957</v>
      </c>
      <c r="K34" s="110">
        <f>K$22*shipping_manufacturing!$G$27/100</f>
        <v>99.999999999999957</v>
      </c>
      <c r="L34" s="110">
        <f>L$22*shipping_manufacturing!$G$27/100</f>
        <v>99.999999999999957</v>
      </c>
      <c r="M34" s="110">
        <f>M$22*shipping_manufacturing!$G$27/100</f>
        <v>99.999999999999957</v>
      </c>
      <c r="N34" s="110">
        <f>N$22*shipping_manufacturing!$G$27/100</f>
        <v>99.999999999999957</v>
      </c>
      <c r="O34" s="110">
        <f>O$22*shipping_manufacturing!$G$27/100</f>
        <v>99.999999999999957</v>
      </c>
      <c r="P34" s="110">
        <f>P$22*shipping_manufacturing!$G$27/100</f>
        <v>99.999999999999957</v>
      </c>
      <c r="Q34" s="110">
        <f>Q$22*shipping_manufacturing!$G$27/100</f>
        <v>99.999999999999957</v>
      </c>
      <c r="R34" s="110">
        <f>R$22*shipping_manufacturing!$G$27/100</f>
        <v>99.999999999999957</v>
      </c>
      <c r="S34" s="110">
        <f>S$22*shipping_manufacturing!$G$27/100</f>
        <v>99.999999999999957</v>
      </c>
      <c r="T34" s="110">
        <f>T$22*shipping_manufacturing!$G$27/100</f>
        <v>99.999999999999957</v>
      </c>
      <c r="U34" s="110">
        <f>U$22*shipping_manufacturing!$G$27/100</f>
        <v>99.999999999999957</v>
      </c>
      <c r="V34" s="110">
        <f>V$22*shipping_manufacturing!$G$27/100</f>
        <v>99.999999999999957</v>
      </c>
      <c r="W34" s="110">
        <f>W$22*shipping_manufacturing!$G$27/100</f>
        <v>99.999999999999957</v>
      </c>
      <c r="X34" s="110">
        <f>X$22*shipping_manufacturing!$G$27/100</f>
        <v>0</v>
      </c>
      <c r="Y34" s="110">
        <f>Y$22*shipping_manufacturing!$G$27/100</f>
        <v>99.999999999999957</v>
      </c>
      <c r="Z34" s="110">
        <f>Z$22*shipping_manufacturing!$G$27/100</f>
        <v>99.999999999999957</v>
      </c>
      <c r="AA34" s="110">
        <f>AA$22*shipping_manufacturing!$G$27/100</f>
        <v>99.999999999999957</v>
      </c>
      <c r="AB34" s="110">
        <f>AB$22*shipping_manufacturing!$G$27/100</f>
        <v>99.999999999999957</v>
      </c>
      <c r="AC34" s="110">
        <f>AC$22*shipping_manufacturing!$G$27/100</f>
        <v>99.999999999999957</v>
      </c>
      <c r="AD34" s="110">
        <f>AD$22*shipping_manufacturing!$G$27/100</f>
        <v>99.999999999999957</v>
      </c>
      <c r="AE34" s="110">
        <f>AE$22*shipping_manufacturing!$G$27/100</f>
        <v>99.999999999999957</v>
      </c>
      <c r="AF34" s="110">
        <f>AF$22*shipping_manufacturing!$G$27/100</f>
        <v>99.999999999999957</v>
      </c>
      <c r="AG34" s="110">
        <f>AG$22*shipping_manufacturing!$G$27/100</f>
        <v>99.999999999999957</v>
      </c>
      <c r="AH34" s="110">
        <f>AH$22*shipping_manufacturing!$G$27/100</f>
        <v>99.999999999999957</v>
      </c>
      <c r="AI34" s="110">
        <f>AI$22*shipping_manufacturing!$G$27/100</f>
        <v>99.999999999999957</v>
      </c>
      <c r="AJ34" s="110">
        <f>AJ$22*shipping_manufacturing!$G$27/100</f>
        <v>99.999999999999957</v>
      </c>
      <c r="AK34" s="110">
        <f>AK$22*shipping_manufacturing!$G$27/100</f>
        <v>99.999999999999957</v>
      </c>
      <c r="AL34" s="110">
        <f>AL$22*shipping_manufacturing!$G$27/100</f>
        <v>99.999999999999957</v>
      </c>
      <c r="AM34" s="110">
        <f>AM$22*shipping_manufacturing!$G$27/100</f>
        <v>99.999999999999957</v>
      </c>
      <c r="AN34" s="110">
        <f>AN$22*shipping_manufacturing!$G$27/100</f>
        <v>99.999999999999957</v>
      </c>
      <c r="AO34" s="110">
        <f>AO$22*shipping_manufacturing!$G$27/100</f>
        <v>99.999999999999957</v>
      </c>
      <c r="AP34" s="110">
        <f>AP$22*shipping_manufacturing!$G$27/100</f>
        <v>99.999999999999957</v>
      </c>
      <c r="AQ34" s="110">
        <f>AQ$22*shipping_manufacturing!$G$27/100</f>
        <v>99.999999999999957</v>
      </c>
      <c r="AR34" s="110">
        <f>AR$22*shipping_manufacturing!$G$27/100</f>
        <v>99.999999999999957</v>
      </c>
      <c r="AS34" s="110">
        <f>AS$22*shipping_manufacturing!$G$27/100</f>
        <v>99.999999999999957</v>
      </c>
      <c r="AT34" s="110">
        <f>AT$22*shipping_manufacturing!$G$27/100</f>
        <v>99.999999999999957</v>
      </c>
      <c r="AU34" s="110">
        <f>AU$22*shipping_manufacturing!$G$27/100</f>
        <v>0</v>
      </c>
      <c r="AV34" s="110">
        <f>AV$22*shipping_manufacturing!$G$27/100</f>
        <v>99.999999999999957</v>
      </c>
      <c r="AW34" s="110">
        <f>AW$22*shipping_manufacturing!$G$27/100</f>
        <v>99.999999999999957</v>
      </c>
      <c r="AX34" s="110">
        <f>AX$22*shipping_manufacturing!$G$27/100</f>
        <v>99.999999999999957</v>
      </c>
      <c r="AY34" s="110">
        <f>AY$22*shipping_manufacturing!$G$27/100</f>
        <v>99.999999999999957</v>
      </c>
    </row>
    <row r="35" spans="1:52">
      <c r="A35" s="110">
        <v>1225</v>
      </c>
      <c r="B35" s="165" t="s">
        <v>343</v>
      </c>
      <c r="C35" s="110"/>
      <c r="D35" s="110">
        <f>SUM(D33:D34)</f>
        <v>367.76959933807206</v>
      </c>
      <c r="E35" s="110">
        <f t="shared" ref="E35:AY35" si="11">SUM(E33:E34)</f>
        <v>367.76959933807206</v>
      </c>
      <c r="F35" s="110">
        <f t="shared" si="11"/>
        <v>367.76959933807206</v>
      </c>
      <c r="G35" s="110">
        <f t="shared" si="11"/>
        <v>367.76959933807206</v>
      </c>
      <c r="H35" s="110">
        <f t="shared" si="11"/>
        <v>0</v>
      </c>
      <c r="I35" s="110">
        <f t="shared" si="11"/>
        <v>367.76959933807206</v>
      </c>
      <c r="J35" s="110">
        <f t="shared" si="11"/>
        <v>367.76959933807206</v>
      </c>
      <c r="K35" s="110">
        <f t="shared" si="11"/>
        <v>367.76959933807206</v>
      </c>
      <c r="L35" s="110">
        <f t="shared" si="11"/>
        <v>367.76959933807206</v>
      </c>
      <c r="M35" s="110">
        <f t="shared" si="11"/>
        <v>367.76959933807206</v>
      </c>
      <c r="N35" s="110">
        <f t="shared" si="11"/>
        <v>367.76959933807206</v>
      </c>
      <c r="O35" s="110">
        <f t="shared" si="11"/>
        <v>367.76959933807206</v>
      </c>
      <c r="P35" s="110">
        <f t="shared" si="11"/>
        <v>367.76959933807206</v>
      </c>
      <c r="Q35" s="110">
        <f t="shared" si="11"/>
        <v>367.76959933807206</v>
      </c>
      <c r="R35" s="110">
        <f t="shared" si="11"/>
        <v>367.76959933807206</v>
      </c>
      <c r="S35" s="110">
        <f t="shared" si="11"/>
        <v>367.76959933807206</v>
      </c>
      <c r="T35" s="110">
        <f t="shared" si="11"/>
        <v>367.76959933807206</v>
      </c>
      <c r="U35" s="110">
        <f t="shared" si="11"/>
        <v>367.76959933807206</v>
      </c>
      <c r="V35" s="110">
        <f t="shared" si="11"/>
        <v>367.76959933807206</v>
      </c>
      <c r="W35" s="110">
        <f t="shared" si="11"/>
        <v>367.76959933807206</v>
      </c>
      <c r="X35" s="110">
        <f t="shared" si="11"/>
        <v>0</v>
      </c>
      <c r="Y35" s="110">
        <f t="shared" si="11"/>
        <v>367.76959933807206</v>
      </c>
      <c r="Z35" s="110">
        <f t="shared" si="11"/>
        <v>367.76959933807206</v>
      </c>
      <c r="AA35" s="110">
        <f t="shared" si="11"/>
        <v>367.76959933807206</v>
      </c>
      <c r="AB35" s="110">
        <f t="shared" si="11"/>
        <v>367.76959933807206</v>
      </c>
      <c r="AC35" s="110">
        <f t="shared" si="11"/>
        <v>367.76959933807206</v>
      </c>
      <c r="AD35" s="110">
        <f t="shared" si="11"/>
        <v>367.76959933807206</v>
      </c>
      <c r="AE35" s="110">
        <f t="shared" si="11"/>
        <v>367.76959933807206</v>
      </c>
      <c r="AF35" s="110">
        <f t="shared" si="11"/>
        <v>367.76959933807206</v>
      </c>
      <c r="AG35" s="110">
        <f t="shared" si="11"/>
        <v>367.76959933807206</v>
      </c>
      <c r="AH35" s="110">
        <f t="shared" si="11"/>
        <v>367.76959933807206</v>
      </c>
      <c r="AI35" s="110">
        <f t="shared" si="11"/>
        <v>367.76959933807206</v>
      </c>
      <c r="AJ35" s="110">
        <f t="shared" si="11"/>
        <v>367.76959933807206</v>
      </c>
      <c r="AK35" s="110">
        <f t="shared" si="11"/>
        <v>367.76959933807206</v>
      </c>
      <c r="AL35" s="110">
        <f t="shared" si="11"/>
        <v>367.76959933807206</v>
      </c>
      <c r="AM35" s="110">
        <f t="shared" si="11"/>
        <v>367.76959933807206</v>
      </c>
      <c r="AN35" s="110">
        <f t="shared" si="11"/>
        <v>367.76959933807206</v>
      </c>
      <c r="AO35" s="110">
        <f t="shared" si="11"/>
        <v>367.76959933807206</v>
      </c>
      <c r="AP35" s="110">
        <f t="shared" si="11"/>
        <v>367.76959933807206</v>
      </c>
      <c r="AQ35" s="110">
        <f t="shared" si="11"/>
        <v>367.76959933807206</v>
      </c>
      <c r="AR35" s="110">
        <f t="shared" si="11"/>
        <v>367.76959933807206</v>
      </c>
      <c r="AS35" s="110">
        <f t="shared" si="11"/>
        <v>367.76959933807206</v>
      </c>
      <c r="AT35" s="110">
        <f t="shared" si="11"/>
        <v>367.76959933807206</v>
      </c>
      <c r="AU35" s="110">
        <f t="shared" si="11"/>
        <v>0</v>
      </c>
      <c r="AV35" s="110">
        <f t="shared" si="11"/>
        <v>367.76959933807206</v>
      </c>
      <c r="AW35" s="110">
        <f t="shared" si="11"/>
        <v>367.76959933807206</v>
      </c>
      <c r="AX35" s="110">
        <f t="shared" si="11"/>
        <v>367.76959933807206</v>
      </c>
      <c r="AY35" s="110">
        <f t="shared" si="11"/>
        <v>367.76959933807206</v>
      </c>
    </row>
    <row r="36" spans="1:52">
      <c r="A36" s="110"/>
      <c r="B36" s="165" t="s">
        <v>344</v>
      </c>
      <c r="C36" s="110"/>
      <c r="D36" s="110">
        <v>267.76959933807217</v>
      </c>
      <c r="E36" s="110">
        <v>87.370875619958454</v>
      </c>
      <c r="F36" s="110">
        <v>267.76959933807217</v>
      </c>
      <c r="G36" s="110">
        <v>87.370875619958454</v>
      </c>
      <c r="H36" s="110"/>
      <c r="I36" s="110">
        <v>267.76959933807217</v>
      </c>
      <c r="J36" s="110">
        <v>87.370875619958454</v>
      </c>
      <c r="K36" s="110">
        <v>267.76959933807217</v>
      </c>
      <c r="L36" s="110">
        <v>87.370875619958454</v>
      </c>
      <c r="M36" s="110">
        <v>267.76959933807217</v>
      </c>
      <c r="N36" s="110">
        <v>87.370875619958454</v>
      </c>
      <c r="O36" s="110">
        <v>267.76959933807217</v>
      </c>
      <c r="P36" s="110">
        <v>87.370875619958454</v>
      </c>
      <c r="Q36" s="110">
        <v>267.76959933807217</v>
      </c>
      <c r="R36" s="110">
        <v>87.370875619958454</v>
      </c>
      <c r="S36" s="110">
        <v>267.76959933807217</v>
      </c>
      <c r="T36" s="110">
        <v>87.370875619958454</v>
      </c>
      <c r="U36" s="110">
        <v>267.76959933807217</v>
      </c>
      <c r="V36" s="110">
        <v>87.370875619958454</v>
      </c>
      <c r="W36" s="110">
        <v>267.76959933807217</v>
      </c>
      <c r="X36" s="110"/>
      <c r="Y36" s="110">
        <v>267.76959933807217</v>
      </c>
      <c r="Z36" s="110">
        <v>87.370875619958454</v>
      </c>
      <c r="AA36" s="110">
        <v>267.76959933807217</v>
      </c>
      <c r="AB36" s="110">
        <v>87.370875619958454</v>
      </c>
      <c r="AC36" s="110">
        <v>267.76959933807217</v>
      </c>
      <c r="AD36" s="110">
        <v>87.370875619958454</v>
      </c>
      <c r="AE36" s="110">
        <v>267.76959933807217</v>
      </c>
      <c r="AF36" s="110">
        <v>87.370875619958454</v>
      </c>
      <c r="AG36" s="110">
        <v>267.76959933807217</v>
      </c>
      <c r="AH36" s="110">
        <v>87.370875619958454</v>
      </c>
      <c r="AI36" s="110">
        <v>267.76959933807217</v>
      </c>
      <c r="AJ36" s="110">
        <v>87.370875619958454</v>
      </c>
      <c r="AK36" s="110">
        <v>267.76959933807217</v>
      </c>
      <c r="AL36" s="110">
        <v>87.370875619958454</v>
      </c>
      <c r="AM36" s="110">
        <v>267.76959933807217</v>
      </c>
      <c r="AN36" s="110">
        <v>87.370875619958454</v>
      </c>
      <c r="AO36" s="110">
        <v>267.76959933807217</v>
      </c>
      <c r="AP36" s="110">
        <v>87.370875619958454</v>
      </c>
      <c r="AQ36" s="110">
        <v>267.76959933807217</v>
      </c>
      <c r="AR36" s="110">
        <v>87.370875619958454</v>
      </c>
      <c r="AS36" s="110">
        <v>267.76959933807217</v>
      </c>
      <c r="AT36" s="110">
        <v>87.370875619958454</v>
      </c>
      <c r="AU36" s="110"/>
      <c r="AV36" s="110">
        <v>267.76959933807217</v>
      </c>
      <c r="AW36" s="110">
        <v>87.370875619958454</v>
      </c>
      <c r="AX36" s="110">
        <v>267.76959933807217</v>
      </c>
      <c r="AY36" s="110">
        <v>87.370875619958454</v>
      </c>
    </row>
    <row r="37" spans="1:52">
      <c r="A37" s="110"/>
      <c r="B37" s="165" t="s">
        <v>345</v>
      </c>
      <c r="C37" s="110"/>
      <c r="D37" s="110">
        <v>99.999999999999957</v>
      </c>
      <c r="E37" s="110">
        <v>32.629124380041532</v>
      </c>
      <c r="F37" s="110">
        <v>99.999999999999957</v>
      </c>
      <c r="G37" s="110">
        <v>32.629124380041532</v>
      </c>
      <c r="H37" s="110"/>
      <c r="I37" s="110">
        <v>99.999999999999957</v>
      </c>
      <c r="J37" s="110">
        <v>32.629124380041532</v>
      </c>
      <c r="K37" s="110">
        <v>99.999999999999957</v>
      </c>
      <c r="L37" s="110">
        <v>32.629124380041532</v>
      </c>
      <c r="M37" s="110">
        <v>99.999999999999957</v>
      </c>
      <c r="N37" s="110">
        <v>32.629124380041532</v>
      </c>
      <c r="O37" s="110">
        <v>99.999999999999957</v>
      </c>
      <c r="P37" s="110">
        <v>32.629124380041532</v>
      </c>
      <c r="Q37" s="110">
        <v>99.999999999999957</v>
      </c>
      <c r="R37" s="110">
        <v>32.629124380041532</v>
      </c>
      <c r="S37" s="110">
        <v>99.999999999999957</v>
      </c>
      <c r="T37" s="110">
        <v>32.629124380041532</v>
      </c>
      <c r="U37" s="110">
        <v>99.999999999999957</v>
      </c>
      <c r="V37" s="110">
        <v>32.629124380041532</v>
      </c>
      <c r="W37" s="110">
        <v>99.999999999999957</v>
      </c>
      <c r="X37" s="110"/>
      <c r="Y37" s="110">
        <v>99.999999999999957</v>
      </c>
      <c r="Z37" s="110">
        <v>32.629124380041532</v>
      </c>
      <c r="AA37" s="110">
        <v>99.999999999999957</v>
      </c>
      <c r="AB37" s="110">
        <v>32.629124380041532</v>
      </c>
      <c r="AC37" s="110">
        <v>99.999999999999957</v>
      </c>
      <c r="AD37" s="110">
        <v>32.629124380041532</v>
      </c>
      <c r="AE37" s="110">
        <v>99.999999999999957</v>
      </c>
      <c r="AF37" s="110">
        <v>32.629124380041532</v>
      </c>
      <c r="AG37" s="110">
        <v>99.999999999999957</v>
      </c>
      <c r="AH37" s="110">
        <v>32.629124380041532</v>
      </c>
      <c r="AI37" s="110">
        <v>99.999999999999957</v>
      </c>
      <c r="AJ37" s="110">
        <v>32.629124380041532</v>
      </c>
      <c r="AK37" s="110">
        <v>99.999999999999957</v>
      </c>
      <c r="AL37" s="110">
        <v>32.629124380041532</v>
      </c>
      <c r="AM37" s="110">
        <v>99.999999999999957</v>
      </c>
      <c r="AN37" s="110">
        <v>32.629124380041532</v>
      </c>
      <c r="AO37" s="110">
        <v>99.999999999999957</v>
      </c>
      <c r="AP37" s="110">
        <v>32.629124380041532</v>
      </c>
      <c r="AQ37" s="110">
        <v>99.999999999999957</v>
      </c>
      <c r="AR37" s="110">
        <v>32.629124380041532</v>
      </c>
      <c r="AS37" s="110">
        <v>99.999999999999957</v>
      </c>
      <c r="AT37" s="110">
        <v>32.629124380041532</v>
      </c>
      <c r="AU37" s="110"/>
      <c r="AV37" s="110">
        <v>99.999999999999957</v>
      </c>
      <c r="AW37" s="110">
        <v>32.629124380041532</v>
      </c>
      <c r="AX37" s="110">
        <v>99.999999999999957</v>
      </c>
      <c r="AY37" s="110">
        <v>32.629124380041532</v>
      </c>
    </row>
    <row r="38" spans="1:52">
      <c r="A38" s="110"/>
      <c r="B38" s="165" t="s">
        <v>346</v>
      </c>
      <c r="C38" s="110"/>
      <c r="D38" s="110">
        <v>13</v>
      </c>
      <c r="E38" s="110">
        <v>4</v>
      </c>
      <c r="F38" s="110">
        <v>13</v>
      </c>
      <c r="G38" s="110">
        <v>4</v>
      </c>
      <c r="H38" s="110"/>
      <c r="I38" s="110">
        <v>13</v>
      </c>
      <c r="J38" s="110">
        <v>4</v>
      </c>
      <c r="K38" s="110">
        <v>13</v>
      </c>
      <c r="L38" s="110">
        <v>4</v>
      </c>
      <c r="M38" s="110">
        <v>13</v>
      </c>
      <c r="N38" s="110">
        <v>4</v>
      </c>
      <c r="O38" s="110">
        <v>13</v>
      </c>
      <c r="P38" s="110">
        <v>4</v>
      </c>
      <c r="Q38" s="110">
        <v>13</v>
      </c>
      <c r="R38" s="110">
        <v>4</v>
      </c>
      <c r="S38" s="110">
        <v>13</v>
      </c>
      <c r="T38" s="110">
        <v>4</v>
      </c>
      <c r="U38" s="110">
        <v>13</v>
      </c>
      <c r="V38" s="110">
        <v>4</v>
      </c>
      <c r="W38" s="110">
        <v>13</v>
      </c>
      <c r="X38" s="110"/>
      <c r="Y38" s="110">
        <v>13</v>
      </c>
      <c r="Z38" s="110">
        <v>4</v>
      </c>
      <c r="AA38" s="110">
        <v>13</v>
      </c>
      <c r="AB38" s="110">
        <v>4</v>
      </c>
      <c r="AC38" s="110">
        <v>13</v>
      </c>
      <c r="AD38" s="110">
        <v>4</v>
      </c>
      <c r="AE38" s="110">
        <v>13</v>
      </c>
      <c r="AF38" s="110">
        <v>4</v>
      </c>
      <c r="AG38" s="110">
        <v>13</v>
      </c>
      <c r="AH38" s="110">
        <v>4</v>
      </c>
      <c r="AI38" s="110">
        <v>13</v>
      </c>
      <c r="AJ38" s="110">
        <v>4</v>
      </c>
      <c r="AK38" s="110">
        <v>13</v>
      </c>
      <c r="AL38" s="110">
        <v>4</v>
      </c>
      <c r="AM38" s="110">
        <v>13</v>
      </c>
      <c r="AN38" s="110">
        <v>4</v>
      </c>
      <c r="AO38" s="110">
        <v>13</v>
      </c>
      <c r="AP38" s="110">
        <v>4</v>
      </c>
      <c r="AQ38" s="110">
        <v>13</v>
      </c>
      <c r="AR38" s="110">
        <v>4</v>
      </c>
      <c r="AS38" s="110">
        <v>13</v>
      </c>
      <c r="AT38" s="110">
        <v>4</v>
      </c>
      <c r="AU38" s="110"/>
      <c r="AV38" s="110">
        <v>13</v>
      </c>
      <c r="AW38" s="110">
        <v>4</v>
      </c>
      <c r="AX38" s="110">
        <v>13</v>
      </c>
      <c r="AY38" s="110">
        <v>4</v>
      </c>
    </row>
    <row r="39" spans="1:52">
      <c r="A39" s="110"/>
      <c r="B39" s="165" t="s">
        <v>347</v>
      </c>
      <c r="C39" s="110"/>
      <c r="D39" s="110">
        <f>D33-D36</f>
        <v>0</v>
      </c>
      <c r="E39" s="110">
        <f t="shared" ref="E39:AY39" si="12">E33-E36</f>
        <v>180.39872371811367</v>
      </c>
      <c r="F39" s="110">
        <f t="shared" si="12"/>
        <v>0</v>
      </c>
      <c r="G39" s="110">
        <f t="shared" si="12"/>
        <v>180.39872371811367</v>
      </c>
      <c r="H39" s="110">
        <f t="shared" si="12"/>
        <v>0</v>
      </c>
      <c r="I39" s="110">
        <f t="shared" si="12"/>
        <v>0</v>
      </c>
      <c r="J39" s="110">
        <f t="shared" si="12"/>
        <v>180.39872371811367</v>
      </c>
      <c r="K39" s="110">
        <f t="shared" si="12"/>
        <v>0</v>
      </c>
      <c r="L39" s="110">
        <f t="shared" si="12"/>
        <v>180.39872371811367</v>
      </c>
      <c r="M39" s="110">
        <f t="shared" si="12"/>
        <v>0</v>
      </c>
      <c r="N39" s="110">
        <f t="shared" si="12"/>
        <v>180.39872371811367</v>
      </c>
      <c r="O39" s="110">
        <f t="shared" si="12"/>
        <v>0</v>
      </c>
      <c r="P39" s="110">
        <f t="shared" si="12"/>
        <v>180.39872371811367</v>
      </c>
      <c r="Q39" s="110">
        <f t="shared" si="12"/>
        <v>0</v>
      </c>
      <c r="R39" s="110">
        <f t="shared" si="12"/>
        <v>180.39872371811367</v>
      </c>
      <c r="S39" s="110">
        <f t="shared" si="12"/>
        <v>0</v>
      </c>
      <c r="T39" s="110">
        <f t="shared" si="12"/>
        <v>180.39872371811367</v>
      </c>
      <c r="U39" s="110">
        <f t="shared" si="12"/>
        <v>0</v>
      </c>
      <c r="V39" s="110">
        <f t="shared" si="12"/>
        <v>180.39872371811367</v>
      </c>
      <c r="W39" s="110">
        <f t="shared" si="12"/>
        <v>0</v>
      </c>
      <c r="X39" s="110">
        <f t="shared" si="12"/>
        <v>0</v>
      </c>
      <c r="Y39" s="110">
        <f t="shared" si="12"/>
        <v>0</v>
      </c>
      <c r="Z39" s="110">
        <f t="shared" si="12"/>
        <v>180.39872371811367</v>
      </c>
      <c r="AA39" s="110">
        <f t="shared" si="12"/>
        <v>0</v>
      </c>
      <c r="AB39" s="110">
        <f t="shared" si="12"/>
        <v>180.39872371811367</v>
      </c>
      <c r="AC39" s="110">
        <f t="shared" si="12"/>
        <v>0</v>
      </c>
      <c r="AD39" s="110">
        <f t="shared" si="12"/>
        <v>180.39872371811367</v>
      </c>
      <c r="AE39" s="110">
        <f t="shared" si="12"/>
        <v>0</v>
      </c>
      <c r="AF39" s="110">
        <f t="shared" si="12"/>
        <v>180.39872371811367</v>
      </c>
      <c r="AG39" s="110">
        <f t="shared" si="12"/>
        <v>0</v>
      </c>
      <c r="AH39" s="110">
        <f t="shared" si="12"/>
        <v>180.39872371811367</v>
      </c>
      <c r="AI39" s="110">
        <f t="shared" si="12"/>
        <v>0</v>
      </c>
      <c r="AJ39" s="110">
        <f t="shared" si="12"/>
        <v>180.39872371811367</v>
      </c>
      <c r="AK39" s="110">
        <f t="shared" si="12"/>
        <v>0</v>
      </c>
      <c r="AL39" s="110">
        <f t="shared" si="12"/>
        <v>180.39872371811367</v>
      </c>
      <c r="AM39" s="110">
        <f t="shared" si="12"/>
        <v>0</v>
      </c>
      <c r="AN39" s="110">
        <f t="shared" si="12"/>
        <v>180.39872371811367</v>
      </c>
      <c r="AO39" s="110">
        <f t="shared" si="12"/>
        <v>0</v>
      </c>
      <c r="AP39" s="110">
        <f t="shared" si="12"/>
        <v>180.39872371811367</v>
      </c>
      <c r="AQ39" s="110">
        <f t="shared" si="12"/>
        <v>0</v>
      </c>
      <c r="AR39" s="110">
        <f t="shared" si="12"/>
        <v>180.39872371811367</v>
      </c>
      <c r="AS39" s="110">
        <f t="shared" si="12"/>
        <v>0</v>
      </c>
      <c r="AT39" s="110">
        <f t="shared" si="12"/>
        <v>180.39872371811367</v>
      </c>
      <c r="AU39" s="110">
        <f t="shared" si="12"/>
        <v>0</v>
      </c>
      <c r="AV39" s="110">
        <f t="shared" si="12"/>
        <v>0</v>
      </c>
      <c r="AW39" s="110">
        <f t="shared" si="12"/>
        <v>180.39872371811367</v>
      </c>
      <c r="AX39" s="110">
        <f t="shared" si="12"/>
        <v>0</v>
      </c>
      <c r="AY39" s="110">
        <f t="shared" si="12"/>
        <v>180.39872371811367</v>
      </c>
    </row>
    <row r="40" spans="1:52">
      <c r="A40" s="110"/>
      <c r="B40" s="165" t="s">
        <v>348</v>
      </c>
      <c r="C40" s="110"/>
      <c r="D40" s="110">
        <f>D34-D37</f>
        <v>0</v>
      </c>
      <c r="E40" s="110">
        <f t="shared" ref="E40:AY40" si="13">E34-E37</f>
        <v>67.370875619958426</v>
      </c>
      <c r="F40" s="110">
        <f t="shared" si="13"/>
        <v>0</v>
      </c>
      <c r="G40" s="110">
        <f t="shared" si="13"/>
        <v>67.370875619958426</v>
      </c>
      <c r="H40" s="110">
        <f t="shared" si="13"/>
        <v>0</v>
      </c>
      <c r="I40" s="110">
        <f t="shared" si="13"/>
        <v>0</v>
      </c>
      <c r="J40" s="110">
        <f t="shared" si="13"/>
        <v>67.370875619958426</v>
      </c>
      <c r="K40" s="110">
        <f t="shared" si="13"/>
        <v>0</v>
      </c>
      <c r="L40" s="110">
        <f t="shared" si="13"/>
        <v>67.370875619958426</v>
      </c>
      <c r="M40" s="110">
        <f t="shared" si="13"/>
        <v>0</v>
      </c>
      <c r="N40" s="110">
        <f t="shared" si="13"/>
        <v>67.370875619958426</v>
      </c>
      <c r="O40" s="110">
        <f t="shared" si="13"/>
        <v>0</v>
      </c>
      <c r="P40" s="110">
        <f t="shared" si="13"/>
        <v>67.370875619958426</v>
      </c>
      <c r="Q40" s="110">
        <f t="shared" si="13"/>
        <v>0</v>
      </c>
      <c r="R40" s="110">
        <f t="shared" si="13"/>
        <v>67.370875619958426</v>
      </c>
      <c r="S40" s="110">
        <f t="shared" si="13"/>
        <v>0</v>
      </c>
      <c r="T40" s="110">
        <f t="shared" si="13"/>
        <v>67.370875619958426</v>
      </c>
      <c r="U40" s="110">
        <f t="shared" si="13"/>
        <v>0</v>
      </c>
      <c r="V40" s="110">
        <f t="shared" si="13"/>
        <v>67.370875619958426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67.370875619958426</v>
      </c>
      <c r="AA40" s="110">
        <f t="shared" si="13"/>
        <v>0</v>
      </c>
      <c r="AB40" s="110">
        <f t="shared" si="13"/>
        <v>67.370875619958426</v>
      </c>
      <c r="AC40" s="110">
        <f t="shared" si="13"/>
        <v>0</v>
      </c>
      <c r="AD40" s="110">
        <f t="shared" si="13"/>
        <v>67.370875619958426</v>
      </c>
      <c r="AE40" s="110">
        <f t="shared" si="13"/>
        <v>0</v>
      </c>
      <c r="AF40" s="110">
        <f t="shared" si="13"/>
        <v>67.370875619958426</v>
      </c>
      <c r="AG40" s="110">
        <f t="shared" si="13"/>
        <v>0</v>
      </c>
      <c r="AH40" s="110">
        <f t="shared" si="13"/>
        <v>67.370875619958426</v>
      </c>
      <c r="AI40" s="110">
        <f t="shared" si="13"/>
        <v>0</v>
      </c>
      <c r="AJ40" s="110">
        <f t="shared" si="13"/>
        <v>67.370875619958426</v>
      </c>
      <c r="AK40" s="110">
        <f t="shared" si="13"/>
        <v>0</v>
      </c>
      <c r="AL40" s="110">
        <f t="shared" si="13"/>
        <v>67.370875619958426</v>
      </c>
      <c r="AM40" s="110">
        <f t="shared" si="13"/>
        <v>0</v>
      </c>
      <c r="AN40" s="110">
        <f t="shared" si="13"/>
        <v>67.370875619958426</v>
      </c>
      <c r="AO40" s="110">
        <f t="shared" si="13"/>
        <v>0</v>
      </c>
      <c r="AP40" s="110">
        <f t="shared" si="13"/>
        <v>67.370875619958426</v>
      </c>
      <c r="AQ40" s="110">
        <f t="shared" si="13"/>
        <v>0</v>
      </c>
      <c r="AR40" s="110">
        <f t="shared" si="13"/>
        <v>67.370875619958426</v>
      </c>
      <c r="AS40" s="110">
        <f t="shared" si="13"/>
        <v>0</v>
      </c>
      <c r="AT40" s="110">
        <f t="shared" si="13"/>
        <v>67.370875619958426</v>
      </c>
      <c r="AU40" s="110">
        <f t="shared" si="13"/>
        <v>0</v>
      </c>
      <c r="AV40" s="110">
        <f t="shared" si="13"/>
        <v>0</v>
      </c>
      <c r="AW40" s="110">
        <f t="shared" si="13"/>
        <v>67.370875619958426</v>
      </c>
      <c r="AX40" s="110">
        <f t="shared" si="13"/>
        <v>0</v>
      </c>
      <c r="AY40" s="110">
        <f t="shared" si="13"/>
        <v>67.370875619958426</v>
      </c>
    </row>
    <row r="41" spans="1:52">
      <c r="A41" s="110"/>
      <c r="B41" s="165" t="s">
        <v>349</v>
      </c>
      <c r="C41" s="110"/>
      <c r="D41" s="110">
        <v>1</v>
      </c>
      <c r="E41" s="110">
        <v>1</v>
      </c>
      <c r="F41" s="110">
        <v>1</v>
      </c>
      <c r="G41" s="110">
        <v>3</v>
      </c>
      <c r="H41" s="110">
        <v>1</v>
      </c>
      <c r="I41" s="110">
        <v>2</v>
      </c>
      <c r="J41" s="110">
        <v>2</v>
      </c>
      <c r="K41" s="110">
        <v>2</v>
      </c>
      <c r="L41" s="110">
        <v>1</v>
      </c>
      <c r="M41" s="110">
        <v>3</v>
      </c>
      <c r="N41" s="110">
        <v>2</v>
      </c>
      <c r="O41" s="110">
        <v>1</v>
      </c>
      <c r="P41" s="110">
        <v>1</v>
      </c>
      <c r="Q41" s="110">
        <v>2</v>
      </c>
      <c r="R41" s="110">
        <v>1</v>
      </c>
      <c r="S41" s="110">
        <v>2</v>
      </c>
      <c r="T41" s="110">
        <v>3</v>
      </c>
      <c r="U41" s="110">
        <v>1</v>
      </c>
      <c r="V41" s="110">
        <v>3</v>
      </c>
      <c r="W41" s="110">
        <v>2</v>
      </c>
      <c r="X41" s="110">
        <v>2</v>
      </c>
      <c r="Y41" s="110">
        <v>1</v>
      </c>
      <c r="Z41" s="110">
        <v>2</v>
      </c>
      <c r="AA41" s="110">
        <v>2</v>
      </c>
      <c r="AB41" s="110">
        <v>1</v>
      </c>
      <c r="AC41" s="110">
        <v>2</v>
      </c>
      <c r="AD41" s="110">
        <v>1</v>
      </c>
      <c r="AE41" s="110">
        <v>2</v>
      </c>
      <c r="AF41" s="110">
        <v>1</v>
      </c>
      <c r="AG41" s="110">
        <v>1</v>
      </c>
      <c r="AH41" s="110">
        <v>1</v>
      </c>
      <c r="AI41" s="110">
        <v>1</v>
      </c>
      <c r="AJ41" s="110">
        <v>1</v>
      </c>
      <c r="AK41" s="110">
        <v>3</v>
      </c>
      <c r="AL41" s="110">
        <v>1</v>
      </c>
      <c r="AM41" s="110">
        <v>1</v>
      </c>
      <c r="AN41" s="110">
        <v>2</v>
      </c>
      <c r="AO41" s="110">
        <v>1</v>
      </c>
      <c r="AP41" s="110">
        <v>1</v>
      </c>
      <c r="AQ41" s="110">
        <v>1</v>
      </c>
      <c r="AR41" s="110">
        <v>2</v>
      </c>
      <c r="AS41" s="110">
        <v>3</v>
      </c>
      <c r="AT41" s="110">
        <v>1</v>
      </c>
      <c r="AU41" s="110">
        <v>2</v>
      </c>
      <c r="AV41" s="110">
        <v>1</v>
      </c>
      <c r="AW41" s="110">
        <v>2</v>
      </c>
      <c r="AX41" s="110">
        <v>1</v>
      </c>
      <c r="AY41" s="110">
        <v>1</v>
      </c>
    </row>
    <row r="42" spans="1:52">
      <c r="A42" s="110"/>
      <c r="B42" s="178" t="s">
        <v>350</v>
      </c>
      <c r="C42" s="110"/>
      <c r="D42" s="110">
        <v>573300</v>
      </c>
      <c r="E42" s="110">
        <v>176400</v>
      </c>
      <c r="F42" s="110">
        <v>573300</v>
      </c>
      <c r="G42" s="110">
        <v>176400</v>
      </c>
      <c r="H42" s="110">
        <v>0</v>
      </c>
      <c r="I42" s="110">
        <v>573300</v>
      </c>
      <c r="J42" s="110">
        <v>176400</v>
      </c>
      <c r="K42" s="110">
        <v>573300</v>
      </c>
      <c r="L42" s="110">
        <v>176400</v>
      </c>
      <c r="M42" s="110">
        <v>573300</v>
      </c>
      <c r="N42" s="110">
        <v>176400</v>
      </c>
      <c r="O42" s="110">
        <v>573300</v>
      </c>
      <c r="P42" s="110">
        <v>176400</v>
      </c>
      <c r="Q42" s="110">
        <v>573300</v>
      </c>
      <c r="R42" s="110">
        <v>176400</v>
      </c>
      <c r="S42" s="110">
        <v>573300</v>
      </c>
      <c r="T42" s="110">
        <v>176400</v>
      </c>
      <c r="U42" s="110">
        <v>573300</v>
      </c>
      <c r="V42" s="110">
        <v>176400</v>
      </c>
      <c r="W42" s="110">
        <v>573300</v>
      </c>
      <c r="X42" s="110">
        <v>0</v>
      </c>
      <c r="Y42" s="110">
        <v>573300</v>
      </c>
      <c r="Z42" s="110">
        <v>176400</v>
      </c>
      <c r="AA42" s="110">
        <v>573300</v>
      </c>
      <c r="AB42" s="110">
        <v>176400</v>
      </c>
      <c r="AC42" s="110">
        <v>573300</v>
      </c>
      <c r="AD42" s="110">
        <v>176400</v>
      </c>
      <c r="AE42" s="110">
        <v>573300</v>
      </c>
      <c r="AF42" s="110">
        <v>176400</v>
      </c>
      <c r="AG42" s="110">
        <v>573300</v>
      </c>
      <c r="AH42" s="110">
        <v>176400</v>
      </c>
      <c r="AI42" s="110">
        <v>573300</v>
      </c>
      <c r="AJ42" s="110">
        <v>176400</v>
      </c>
      <c r="AK42" s="110">
        <v>573300</v>
      </c>
      <c r="AL42" s="110">
        <v>176400</v>
      </c>
      <c r="AM42" s="110">
        <v>573300</v>
      </c>
      <c r="AN42" s="110">
        <v>176400</v>
      </c>
      <c r="AO42" s="110">
        <v>573300</v>
      </c>
      <c r="AP42" s="110">
        <v>176400</v>
      </c>
      <c r="AQ42" s="110">
        <v>573300</v>
      </c>
      <c r="AR42" s="110">
        <v>176400</v>
      </c>
      <c r="AS42" s="110">
        <v>573300</v>
      </c>
      <c r="AT42" s="110">
        <v>176400</v>
      </c>
      <c r="AU42" s="110">
        <v>0</v>
      </c>
      <c r="AV42" s="110">
        <v>573300</v>
      </c>
      <c r="AW42" s="110">
        <v>176400</v>
      </c>
      <c r="AX42" s="110">
        <v>573300</v>
      </c>
      <c r="AY42" s="110">
        <v>176400</v>
      </c>
      <c r="AZ42" s="100">
        <f>SUM($D$42:$AY$42)</f>
        <v>17066700</v>
      </c>
    </row>
    <row r="43" spans="1:52">
      <c r="A43" s="110"/>
      <c r="B43" s="178" t="s">
        <v>351</v>
      </c>
      <c r="C43" s="110"/>
      <c r="D43" s="110">
        <v>0</v>
      </c>
      <c r="E43" s="110">
        <v>197286.54347293996</v>
      </c>
      <c r="F43" s="110">
        <v>0</v>
      </c>
      <c r="G43" s="110">
        <v>197286.54347293996</v>
      </c>
      <c r="H43" s="110">
        <v>0</v>
      </c>
      <c r="I43" s="110">
        <v>0</v>
      </c>
      <c r="J43" s="110">
        <v>197286.54347293996</v>
      </c>
      <c r="K43" s="110">
        <v>0</v>
      </c>
      <c r="L43" s="110">
        <v>197286.54347293996</v>
      </c>
      <c r="M43" s="110">
        <v>0</v>
      </c>
      <c r="N43" s="110">
        <v>197286.54347293996</v>
      </c>
      <c r="O43" s="110">
        <v>0</v>
      </c>
      <c r="P43" s="110">
        <v>197286.54347293996</v>
      </c>
      <c r="Q43" s="110">
        <v>0</v>
      </c>
      <c r="R43" s="110">
        <v>197286.54347293996</v>
      </c>
      <c r="S43" s="110">
        <v>0</v>
      </c>
      <c r="T43" s="110">
        <v>197286.54347293996</v>
      </c>
      <c r="U43" s="110">
        <v>0</v>
      </c>
      <c r="V43" s="110">
        <v>197286.54347293996</v>
      </c>
      <c r="W43" s="110">
        <v>0</v>
      </c>
      <c r="X43" s="110">
        <v>0</v>
      </c>
      <c r="Y43" s="110">
        <v>0</v>
      </c>
      <c r="Z43" s="110">
        <v>197286.54347293996</v>
      </c>
      <c r="AA43" s="110">
        <v>0</v>
      </c>
      <c r="AB43" s="110">
        <v>197286.54347293996</v>
      </c>
      <c r="AC43" s="110">
        <v>0</v>
      </c>
      <c r="AD43" s="110">
        <v>197286.54347293996</v>
      </c>
      <c r="AE43" s="110">
        <v>0</v>
      </c>
      <c r="AF43" s="110">
        <v>197286.54347293996</v>
      </c>
      <c r="AG43" s="110">
        <v>0</v>
      </c>
      <c r="AH43" s="110">
        <v>197286.54347293996</v>
      </c>
      <c r="AI43" s="110">
        <v>0</v>
      </c>
      <c r="AJ43" s="110">
        <v>197286.54347293996</v>
      </c>
      <c r="AK43" s="110">
        <v>0</v>
      </c>
      <c r="AL43" s="110">
        <v>197286.54347293996</v>
      </c>
      <c r="AM43" s="110">
        <v>0</v>
      </c>
      <c r="AN43" s="110">
        <v>197286.54347293996</v>
      </c>
      <c r="AO43" s="110">
        <v>0</v>
      </c>
      <c r="AP43" s="110">
        <v>197286.54347293996</v>
      </c>
      <c r="AQ43" s="110">
        <v>0</v>
      </c>
      <c r="AR43" s="110">
        <v>197286.54347293996</v>
      </c>
      <c r="AS43" s="110">
        <v>0</v>
      </c>
      <c r="AT43" s="110">
        <v>197286.54347293996</v>
      </c>
      <c r="AU43" s="110">
        <v>0</v>
      </c>
      <c r="AV43" s="110">
        <v>0</v>
      </c>
      <c r="AW43" s="110">
        <v>197286.54347293996</v>
      </c>
      <c r="AX43" s="110">
        <v>0</v>
      </c>
      <c r="AY43" s="110">
        <v>197286.54347293996</v>
      </c>
      <c r="AZ43" s="100">
        <f>SUM($D$43:$AY$43)</f>
        <v>4340303.9564046804</v>
      </c>
    </row>
    <row r="44" spans="1:52">
      <c r="A44" s="135" t="s">
        <v>59</v>
      </c>
      <c r="B44" s="135" t="s">
        <v>341</v>
      </c>
      <c r="C44" s="124"/>
      <c r="D44" s="124">
        <f>D$21*shipping_manufacturing!$F$28/100</f>
        <v>132.23040066192792</v>
      </c>
      <c r="E44" s="124">
        <f>E$21*shipping_manufacturing!$F$28/100</f>
        <v>132.23040066192792</v>
      </c>
      <c r="F44" s="124">
        <f>F$21*shipping_manufacturing!$F$28/100</f>
        <v>132.23040066192792</v>
      </c>
      <c r="G44" s="124">
        <f>G$21*shipping_manufacturing!$F$28/100</f>
        <v>132.23040066192792</v>
      </c>
      <c r="H44" s="124">
        <f>H$21*shipping_manufacturing!$F$28/100</f>
        <v>0</v>
      </c>
      <c r="I44" s="124">
        <f>I$21*shipping_manufacturing!$F$28/100</f>
        <v>132.23040066192792</v>
      </c>
      <c r="J44" s="124">
        <f>J$21*shipping_manufacturing!$F$28/100</f>
        <v>132.23040066192792</v>
      </c>
      <c r="K44" s="124">
        <f>K$21*shipping_manufacturing!$F$28/100</f>
        <v>132.23040066192792</v>
      </c>
      <c r="L44" s="124">
        <f>L$21*shipping_manufacturing!$F$28/100</f>
        <v>132.23040066192792</v>
      </c>
      <c r="M44" s="124">
        <f>M$21*shipping_manufacturing!$F$28/100</f>
        <v>132.23040066192792</v>
      </c>
      <c r="N44" s="124">
        <f>N$21*shipping_manufacturing!$F$28/100</f>
        <v>132.23040066192792</v>
      </c>
      <c r="O44" s="124">
        <f>O$21*shipping_manufacturing!$F$28/100</f>
        <v>132.23040066192792</v>
      </c>
      <c r="P44" s="124">
        <f>P$21*shipping_manufacturing!$F$28/100</f>
        <v>132.23040066192792</v>
      </c>
      <c r="Q44" s="124">
        <f>Q$21*shipping_manufacturing!$F$28/100</f>
        <v>132.23040066192792</v>
      </c>
      <c r="R44" s="124">
        <f>R$21*shipping_manufacturing!$F$28/100</f>
        <v>132.23040066192792</v>
      </c>
      <c r="S44" s="124">
        <f>S$21*shipping_manufacturing!$F$28/100</f>
        <v>132.23040066192792</v>
      </c>
      <c r="T44" s="124">
        <f>T$21*shipping_manufacturing!$F$28/100</f>
        <v>132.23040066192792</v>
      </c>
      <c r="U44" s="124">
        <f>U$21*shipping_manufacturing!$F$28/100</f>
        <v>132.23040066192792</v>
      </c>
      <c r="V44" s="124">
        <f>V$21*shipping_manufacturing!$F$28/100</f>
        <v>132.23040066192792</v>
      </c>
      <c r="W44" s="124">
        <f>W$21*shipping_manufacturing!$F$28/100</f>
        <v>132.23040066192792</v>
      </c>
      <c r="X44" s="124">
        <f>X$21*shipping_manufacturing!$F$28/100</f>
        <v>0</v>
      </c>
      <c r="Y44" s="124">
        <f>Y$21*shipping_manufacturing!$F$28/100</f>
        <v>132.23040066192792</v>
      </c>
      <c r="Z44" s="124">
        <f>Z$21*shipping_manufacturing!$F$28/100</f>
        <v>132.23040066192792</v>
      </c>
      <c r="AA44" s="124">
        <f>AA$21*shipping_manufacturing!$F$28/100</f>
        <v>132.23040066192792</v>
      </c>
      <c r="AB44" s="124">
        <f>AB$21*shipping_manufacturing!$F$28/100</f>
        <v>132.23040066192792</v>
      </c>
      <c r="AC44" s="124">
        <f>AC$21*shipping_manufacturing!$F$28/100</f>
        <v>132.23040066192792</v>
      </c>
      <c r="AD44" s="124">
        <f>AD$21*shipping_manufacturing!$F$28/100</f>
        <v>132.23040066192792</v>
      </c>
      <c r="AE44" s="124">
        <f>AE$21*shipping_manufacturing!$F$28/100</f>
        <v>132.23040066192792</v>
      </c>
      <c r="AF44" s="124">
        <f>AF$21*shipping_manufacturing!$F$28/100</f>
        <v>132.23040066192792</v>
      </c>
      <c r="AG44" s="124">
        <f>AG$21*shipping_manufacturing!$F$28/100</f>
        <v>132.23040066192792</v>
      </c>
      <c r="AH44" s="124">
        <f>AH$21*shipping_manufacturing!$F$28/100</f>
        <v>132.23040066192792</v>
      </c>
      <c r="AI44" s="124">
        <f>AI$21*shipping_manufacturing!$F$28/100</f>
        <v>132.23040066192792</v>
      </c>
      <c r="AJ44" s="124">
        <f>AJ$21*shipping_manufacturing!$F$28/100</f>
        <v>132.23040066192792</v>
      </c>
      <c r="AK44" s="124">
        <f>AK$21*shipping_manufacturing!$F$28/100</f>
        <v>132.23040066192792</v>
      </c>
      <c r="AL44" s="124">
        <f>AL$21*shipping_manufacturing!$F$28/100</f>
        <v>132.23040066192792</v>
      </c>
      <c r="AM44" s="124">
        <f>AM$21*shipping_manufacturing!$F$28/100</f>
        <v>132.23040066192792</v>
      </c>
      <c r="AN44" s="124">
        <f>AN$21*shipping_manufacturing!$F$28/100</f>
        <v>132.23040066192792</v>
      </c>
      <c r="AO44" s="124">
        <f>AO$21*shipping_manufacturing!$F$28/100</f>
        <v>132.23040066192792</v>
      </c>
      <c r="AP44" s="124">
        <f>AP$21*shipping_manufacturing!$F$28/100</f>
        <v>132.23040066192792</v>
      </c>
      <c r="AQ44" s="124">
        <f>AQ$21*shipping_manufacturing!$F$28/100</f>
        <v>132.23040066192792</v>
      </c>
      <c r="AR44" s="124">
        <f>AR$21*shipping_manufacturing!$F$28/100</f>
        <v>132.23040066192792</v>
      </c>
      <c r="AS44" s="124">
        <f>AS$21*shipping_manufacturing!$F$28/100</f>
        <v>132.23040066192792</v>
      </c>
      <c r="AT44" s="124">
        <f>AT$21*shipping_manufacturing!$F$28/100</f>
        <v>132.23040066192792</v>
      </c>
      <c r="AU44" s="124">
        <f>AU$21*shipping_manufacturing!$F$28/100</f>
        <v>0</v>
      </c>
      <c r="AV44" s="124">
        <f>AV$21*shipping_manufacturing!$F$28/100</f>
        <v>132.23040066192792</v>
      </c>
      <c r="AW44" s="124">
        <f>AW$21*shipping_manufacturing!$F$28/100</f>
        <v>132.23040066192792</v>
      </c>
      <c r="AX44" s="124">
        <f>AX$21*shipping_manufacturing!$F$28/100</f>
        <v>132.23040066192792</v>
      </c>
      <c r="AY44" s="124">
        <f>AY$21*shipping_manufacturing!$F$28/100</f>
        <v>132.23040066192792</v>
      </c>
    </row>
    <row r="45" spans="1:52">
      <c r="A45" s="113" t="s">
        <v>340</v>
      </c>
      <c r="B45" s="165" t="s">
        <v>342</v>
      </c>
      <c r="C45" s="110"/>
      <c r="D45" s="110">
        <f>D$22*shipping_manufacturing!$G$28/100</f>
        <v>0</v>
      </c>
      <c r="E45" s="110">
        <f>E$22*shipping_manufacturing!$G$28/100</f>
        <v>0</v>
      </c>
      <c r="F45" s="110">
        <f>F$22*shipping_manufacturing!$G$28/100</f>
        <v>0</v>
      </c>
      <c r="G45" s="110">
        <f>G$22*shipping_manufacturing!$G$28/100</f>
        <v>0</v>
      </c>
      <c r="H45" s="110">
        <f>H$22*shipping_manufacturing!$G$28/100</f>
        <v>0</v>
      </c>
      <c r="I45" s="110">
        <f>I$22*shipping_manufacturing!$G$28/100</f>
        <v>0</v>
      </c>
      <c r="J45" s="110">
        <f>J$22*shipping_manufacturing!$G$28/100</f>
        <v>0</v>
      </c>
      <c r="K45" s="110">
        <f>K$22*shipping_manufacturing!$G$28/100</f>
        <v>0</v>
      </c>
      <c r="L45" s="110">
        <f>L$22*shipping_manufacturing!$G$28/100</f>
        <v>0</v>
      </c>
      <c r="M45" s="110">
        <f>M$22*shipping_manufacturing!$G$28/100</f>
        <v>0</v>
      </c>
      <c r="N45" s="110">
        <f>N$22*shipping_manufacturing!$G$28/100</f>
        <v>0</v>
      </c>
      <c r="O45" s="110">
        <f>O$22*shipping_manufacturing!$G$28/100</f>
        <v>0</v>
      </c>
      <c r="P45" s="110">
        <f>P$22*shipping_manufacturing!$G$28/100</f>
        <v>0</v>
      </c>
      <c r="Q45" s="110">
        <f>Q$22*shipping_manufacturing!$G$28/100</f>
        <v>0</v>
      </c>
      <c r="R45" s="110">
        <f>R$22*shipping_manufacturing!$G$28/100</f>
        <v>0</v>
      </c>
      <c r="S45" s="110">
        <f>S$22*shipping_manufacturing!$G$28/100</f>
        <v>0</v>
      </c>
      <c r="T45" s="110">
        <f>T$22*shipping_manufacturing!$G$28/100</f>
        <v>0</v>
      </c>
      <c r="U45" s="110">
        <f>U$22*shipping_manufacturing!$G$28/100</f>
        <v>0</v>
      </c>
      <c r="V45" s="110">
        <f>V$22*shipping_manufacturing!$G$28/100</f>
        <v>0</v>
      </c>
      <c r="W45" s="110">
        <f>W$22*shipping_manufacturing!$G$28/100</f>
        <v>0</v>
      </c>
      <c r="X45" s="110">
        <f>X$22*shipping_manufacturing!$G$28/100</f>
        <v>0</v>
      </c>
      <c r="Y45" s="110">
        <f>Y$22*shipping_manufacturing!$G$28/100</f>
        <v>0</v>
      </c>
      <c r="Z45" s="110">
        <f>Z$22*shipping_manufacturing!$G$28/100</f>
        <v>0</v>
      </c>
      <c r="AA45" s="110">
        <f>AA$22*shipping_manufacturing!$G$28/100</f>
        <v>0</v>
      </c>
      <c r="AB45" s="110">
        <f>AB$22*shipping_manufacturing!$G$28/100</f>
        <v>0</v>
      </c>
      <c r="AC45" s="110">
        <f>AC$22*shipping_manufacturing!$G$28/100</f>
        <v>0</v>
      </c>
      <c r="AD45" s="110">
        <f>AD$22*shipping_manufacturing!$G$28/100</f>
        <v>0</v>
      </c>
      <c r="AE45" s="110">
        <f>AE$22*shipping_manufacturing!$G$28/100</f>
        <v>0</v>
      </c>
      <c r="AF45" s="110">
        <f>AF$22*shipping_manufacturing!$G$28/100</f>
        <v>0</v>
      </c>
      <c r="AG45" s="110">
        <f>AG$22*shipping_manufacturing!$G$28/100</f>
        <v>0</v>
      </c>
      <c r="AH45" s="110">
        <f>AH$22*shipping_manufacturing!$G$28/100</f>
        <v>0</v>
      </c>
      <c r="AI45" s="110">
        <f>AI$22*shipping_manufacturing!$G$28/100</f>
        <v>0</v>
      </c>
      <c r="AJ45" s="110">
        <f>AJ$22*shipping_manufacturing!$G$28/100</f>
        <v>0</v>
      </c>
      <c r="AK45" s="110">
        <f>AK$22*shipping_manufacturing!$G$28/100</f>
        <v>0</v>
      </c>
      <c r="AL45" s="110">
        <f>AL$22*shipping_manufacturing!$G$28/100</f>
        <v>0</v>
      </c>
      <c r="AM45" s="110">
        <f>AM$22*shipping_manufacturing!$G$28/100</f>
        <v>0</v>
      </c>
      <c r="AN45" s="110">
        <f>AN$22*shipping_manufacturing!$G$28/100</f>
        <v>0</v>
      </c>
      <c r="AO45" s="110">
        <f>AO$22*shipping_manufacturing!$G$28/100</f>
        <v>0</v>
      </c>
      <c r="AP45" s="110">
        <f>AP$22*shipping_manufacturing!$G$28/100</f>
        <v>0</v>
      </c>
      <c r="AQ45" s="110">
        <f>AQ$22*shipping_manufacturing!$G$28/100</f>
        <v>0</v>
      </c>
      <c r="AR45" s="110">
        <f>AR$22*shipping_manufacturing!$G$28/100</f>
        <v>0</v>
      </c>
      <c r="AS45" s="110">
        <f>AS$22*shipping_manufacturing!$G$28/100</f>
        <v>0</v>
      </c>
      <c r="AT45" s="110">
        <f>AT$22*shipping_manufacturing!$G$28/100</f>
        <v>0</v>
      </c>
      <c r="AU45" s="110">
        <f>AU$22*shipping_manufacturing!$G$28/100</f>
        <v>0</v>
      </c>
      <c r="AV45" s="110">
        <f>AV$22*shipping_manufacturing!$G$28/100</f>
        <v>0</v>
      </c>
      <c r="AW45" s="110">
        <f>AW$22*shipping_manufacturing!$G$28/100</f>
        <v>0</v>
      </c>
      <c r="AX45" s="110">
        <f>AX$22*shipping_manufacturing!$G$28/100</f>
        <v>0</v>
      </c>
      <c r="AY45" s="110">
        <f>AY$22*shipping_manufacturing!$G$28/100</f>
        <v>0</v>
      </c>
    </row>
    <row r="46" spans="1:52">
      <c r="A46" s="110">
        <v>2339</v>
      </c>
      <c r="B46" s="165" t="s">
        <v>343</v>
      </c>
      <c r="C46" s="110"/>
      <c r="D46" s="110">
        <f>SUM(D44:D45)</f>
        <v>132.23040066192792</v>
      </c>
      <c r="E46" s="110">
        <f t="shared" ref="E46:AY46" si="14">SUM(E44:E45)</f>
        <v>132.23040066192792</v>
      </c>
      <c r="F46" s="110">
        <f t="shared" si="14"/>
        <v>132.23040066192792</v>
      </c>
      <c r="G46" s="110">
        <f t="shared" si="14"/>
        <v>132.23040066192792</v>
      </c>
      <c r="H46" s="110">
        <f t="shared" si="14"/>
        <v>0</v>
      </c>
      <c r="I46" s="110">
        <f t="shared" si="14"/>
        <v>132.23040066192792</v>
      </c>
      <c r="J46" s="110">
        <f t="shared" si="14"/>
        <v>132.23040066192792</v>
      </c>
      <c r="K46" s="110">
        <f t="shared" si="14"/>
        <v>132.23040066192792</v>
      </c>
      <c r="L46" s="110">
        <f t="shared" si="14"/>
        <v>132.23040066192792</v>
      </c>
      <c r="M46" s="110">
        <f t="shared" si="14"/>
        <v>132.23040066192792</v>
      </c>
      <c r="N46" s="110">
        <f t="shared" si="14"/>
        <v>132.23040066192792</v>
      </c>
      <c r="O46" s="110">
        <f t="shared" si="14"/>
        <v>132.23040066192792</v>
      </c>
      <c r="P46" s="110">
        <f t="shared" si="14"/>
        <v>132.23040066192792</v>
      </c>
      <c r="Q46" s="110">
        <f t="shared" si="14"/>
        <v>132.23040066192792</v>
      </c>
      <c r="R46" s="110">
        <f t="shared" si="14"/>
        <v>132.23040066192792</v>
      </c>
      <c r="S46" s="110">
        <f t="shared" si="14"/>
        <v>132.23040066192792</v>
      </c>
      <c r="T46" s="110">
        <f t="shared" si="14"/>
        <v>132.23040066192792</v>
      </c>
      <c r="U46" s="110">
        <f t="shared" si="14"/>
        <v>132.23040066192792</v>
      </c>
      <c r="V46" s="110">
        <f t="shared" si="14"/>
        <v>132.23040066192792</v>
      </c>
      <c r="W46" s="110">
        <f t="shared" si="14"/>
        <v>132.23040066192792</v>
      </c>
      <c r="X46" s="110">
        <f t="shared" si="14"/>
        <v>0</v>
      </c>
      <c r="Y46" s="110">
        <f t="shared" si="14"/>
        <v>132.23040066192792</v>
      </c>
      <c r="Z46" s="110">
        <f t="shared" si="14"/>
        <v>132.23040066192792</v>
      </c>
      <c r="AA46" s="110">
        <f t="shared" si="14"/>
        <v>132.23040066192792</v>
      </c>
      <c r="AB46" s="110">
        <f t="shared" si="14"/>
        <v>132.23040066192792</v>
      </c>
      <c r="AC46" s="110">
        <f t="shared" si="14"/>
        <v>132.23040066192792</v>
      </c>
      <c r="AD46" s="110">
        <f t="shared" si="14"/>
        <v>132.23040066192792</v>
      </c>
      <c r="AE46" s="110">
        <f t="shared" si="14"/>
        <v>132.23040066192792</v>
      </c>
      <c r="AF46" s="110">
        <f t="shared" si="14"/>
        <v>132.23040066192792</v>
      </c>
      <c r="AG46" s="110">
        <f t="shared" si="14"/>
        <v>132.23040066192792</v>
      </c>
      <c r="AH46" s="110">
        <f t="shared" si="14"/>
        <v>132.23040066192792</v>
      </c>
      <c r="AI46" s="110">
        <f t="shared" si="14"/>
        <v>132.23040066192792</v>
      </c>
      <c r="AJ46" s="110">
        <f t="shared" si="14"/>
        <v>132.23040066192792</v>
      </c>
      <c r="AK46" s="110">
        <f t="shared" si="14"/>
        <v>132.23040066192792</v>
      </c>
      <c r="AL46" s="110">
        <f t="shared" si="14"/>
        <v>132.23040066192792</v>
      </c>
      <c r="AM46" s="110">
        <f t="shared" si="14"/>
        <v>132.23040066192792</v>
      </c>
      <c r="AN46" s="110">
        <f t="shared" si="14"/>
        <v>132.23040066192792</v>
      </c>
      <c r="AO46" s="110">
        <f t="shared" si="14"/>
        <v>132.23040066192792</v>
      </c>
      <c r="AP46" s="110">
        <f t="shared" si="14"/>
        <v>132.23040066192792</v>
      </c>
      <c r="AQ46" s="110">
        <f t="shared" si="14"/>
        <v>132.23040066192792</v>
      </c>
      <c r="AR46" s="110">
        <f t="shared" si="14"/>
        <v>132.23040066192792</v>
      </c>
      <c r="AS46" s="110">
        <f t="shared" si="14"/>
        <v>132.23040066192792</v>
      </c>
      <c r="AT46" s="110">
        <f t="shared" si="14"/>
        <v>132.23040066192792</v>
      </c>
      <c r="AU46" s="110">
        <f t="shared" si="14"/>
        <v>0</v>
      </c>
      <c r="AV46" s="110">
        <f t="shared" si="14"/>
        <v>132.23040066192792</v>
      </c>
      <c r="AW46" s="110">
        <f t="shared" si="14"/>
        <v>132.23040066192792</v>
      </c>
      <c r="AX46" s="110">
        <f t="shared" si="14"/>
        <v>132.23040066192792</v>
      </c>
      <c r="AY46" s="110">
        <f t="shared" si="14"/>
        <v>132.23040066192792</v>
      </c>
    </row>
    <row r="47" spans="1:52">
      <c r="A47" s="110"/>
      <c r="B47" s="165" t="s">
        <v>344</v>
      </c>
      <c r="C47" s="110"/>
      <c r="D47" s="110">
        <v>132.23040066192792</v>
      </c>
      <c r="E47" s="110"/>
      <c r="F47" s="110">
        <v>132.23040066192792</v>
      </c>
      <c r="G47" s="110"/>
      <c r="H47" s="110"/>
      <c r="I47" s="110">
        <v>132.23040066192792</v>
      </c>
      <c r="J47" s="110"/>
      <c r="K47" s="110">
        <v>132.23040066192792</v>
      </c>
      <c r="L47" s="110"/>
      <c r="M47" s="110">
        <v>132.23040066192792</v>
      </c>
      <c r="N47" s="110"/>
      <c r="O47" s="110">
        <v>132.23040066192792</v>
      </c>
      <c r="P47" s="110"/>
      <c r="Q47" s="110">
        <v>132.23040066192792</v>
      </c>
      <c r="R47" s="110"/>
      <c r="S47" s="110">
        <v>132.23040066192792</v>
      </c>
      <c r="T47" s="110"/>
      <c r="U47" s="110">
        <v>132.23040066192792</v>
      </c>
      <c r="V47" s="110"/>
      <c r="W47" s="110">
        <v>132.23040066192792</v>
      </c>
      <c r="X47" s="110"/>
      <c r="Y47" s="110">
        <v>132.23040066192792</v>
      </c>
      <c r="Z47" s="110"/>
      <c r="AA47" s="110">
        <v>132.23040066192792</v>
      </c>
      <c r="AB47" s="110"/>
      <c r="AC47" s="110">
        <v>132.23040066192792</v>
      </c>
      <c r="AD47" s="110"/>
      <c r="AE47" s="110">
        <v>132.23040066192792</v>
      </c>
      <c r="AF47" s="110"/>
      <c r="AG47" s="110">
        <v>132.23040066192792</v>
      </c>
      <c r="AH47" s="110"/>
      <c r="AI47" s="110">
        <v>132.23040066192792</v>
      </c>
      <c r="AJ47" s="110"/>
      <c r="AK47" s="110">
        <v>132.23040066192792</v>
      </c>
      <c r="AL47" s="110"/>
      <c r="AM47" s="110">
        <v>132.23040066192792</v>
      </c>
      <c r="AN47" s="110"/>
      <c r="AO47" s="110">
        <v>132.23040066192792</v>
      </c>
      <c r="AP47" s="110"/>
      <c r="AQ47" s="110">
        <v>132.23040066192792</v>
      </c>
      <c r="AR47" s="110"/>
      <c r="AS47" s="110">
        <v>132.23040066192792</v>
      </c>
      <c r="AT47" s="110"/>
      <c r="AU47" s="110"/>
      <c r="AV47" s="110">
        <v>132.23040066192792</v>
      </c>
      <c r="AW47" s="110"/>
      <c r="AX47" s="110">
        <v>132.23040066192792</v>
      </c>
      <c r="AY47" s="110"/>
    </row>
    <row r="48" spans="1:52">
      <c r="A48" s="110"/>
      <c r="B48" s="165" t="s">
        <v>345</v>
      </c>
      <c r="C48" s="110"/>
      <c r="D48" s="110">
        <v>0</v>
      </c>
      <c r="E48" s="110"/>
      <c r="F48" s="110">
        <v>0</v>
      </c>
      <c r="G48" s="110"/>
      <c r="H48" s="110"/>
      <c r="I48" s="110">
        <v>0</v>
      </c>
      <c r="J48" s="110"/>
      <c r="K48" s="110">
        <v>0</v>
      </c>
      <c r="L48" s="110"/>
      <c r="M48" s="110">
        <v>0</v>
      </c>
      <c r="N48" s="110"/>
      <c r="O48" s="110">
        <v>0</v>
      </c>
      <c r="P48" s="110"/>
      <c r="Q48" s="110">
        <v>0</v>
      </c>
      <c r="R48" s="110"/>
      <c r="S48" s="110">
        <v>0</v>
      </c>
      <c r="T48" s="110"/>
      <c r="U48" s="110">
        <v>0</v>
      </c>
      <c r="V48" s="110"/>
      <c r="W48" s="110">
        <v>0</v>
      </c>
      <c r="X48" s="110"/>
      <c r="Y48" s="110">
        <v>0</v>
      </c>
      <c r="Z48" s="110"/>
      <c r="AA48" s="110">
        <v>0</v>
      </c>
      <c r="AB48" s="110"/>
      <c r="AC48" s="110">
        <v>0</v>
      </c>
      <c r="AD48" s="110"/>
      <c r="AE48" s="110">
        <v>0</v>
      </c>
      <c r="AF48" s="110"/>
      <c r="AG48" s="110">
        <v>0</v>
      </c>
      <c r="AH48" s="110"/>
      <c r="AI48" s="110">
        <v>0</v>
      </c>
      <c r="AJ48" s="110"/>
      <c r="AK48" s="110">
        <v>0</v>
      </c>
      <c r="AL48" s="110"/>
      <c r="AM48" s="110">
        <v>0</v>
      </c>
      <c r="AN48" s="110"/>
      <c r="AO48" s="110">
        <v>0</v>
      </c>
      <c r="AP48" s="110"/>
      <c r="AQ48" s="110">
        <v>0</v>
      </c>
      <c r="AR48" s="110"/>
      <c r="AS48" s="110">
        <v>0</v>
      </c>
      <c r="AT48" s="110"/>
      <c r="AU48" s="110"/>
      <c r="AV48" s="110">
        <v>0</v>
      </c>
      <c r="AW48" s="110"/>
      <c r="AX48" s="110">
        <v>0</v>
      </c>
      <c r="AY48" s="110"/>
    </row>
    <row r="49" spans="1:52">
      <c r="A49" s="110"/>
      <c r="B49" s="165" t="s">
        <v>346</v>
      </c>
      <c r="C49" s="110"/>
      <c r="D49" s="110">
        <v>5</v>
      </c>
      <c r="E49" s="110"/>
      <c r="F49" s="110">
        <v>5</v>
      </c>
      <c r="G49" s="110"/>
      <c r="H49" s="110"/>
      <c r="I49" s="110">
        <v>5</v>
      </c>
      <c r="J49" s="110"/>
      <c r="K49" s="110">
        <v>5</v>
      </c>
      <c r="L49" s="110"/>
      <c r="M49" s="110">
        <v>5</v>
      </c>
      <c r="N49" s="110"/>
      <c r="O49" s="110">
        <v>5</v>
      </c>
      <c r="P49" s="110"/>
      <c r="Q49" s="110">
        <v>5</v>
      </c>
      <c r="R49" s="110"/>
      <c r="S49" s="110">
        <v>5</v>
      </c>
      <c r="T49" s="110"/>
      <c r="U49" s="110">
        <v>5</v>
      </c>
      <c r="V49" s="110"/>
      <c r="W49" s="110">
        <v>5</v>
      </c>
      <c r="X49" s="110"/>
      <c r="Y49" s="110">
        <v>5</v>
      </c>
      <c r="Z49" s="110"/>
      <c r="AA49" s="110">
        <v>5</v>
      </c>
      <c r="AB49" s="110"/>
      <c r="AC49" s="110">
        <v>5</v>
      </c>
      <c r="AD49" s="110"/>
      <c r="AE49" s="110">
        <v>5</v>
      </c>
      <c r="AF49" s="110"/>
      <c r="AG49" s="110">
        <v>5</v>
      </c>
      <c r="AH49" s="110"/>
      <c r="AI49" s="110">
        <v>5</v>
      </c>
      <c r="AJ49" s="110"/>
      <c r="AK49" s="110">
        <v>5</v>
      </c>
      <c r="AL49" s="110"/>
      <c r="AM49" s="110">
        <v>5</v>
      </c>
      <c r="AN49" s="110"/>
      <c r="AO49" s="110">
        <v>5</v>
      </c>
      <c r="AP49" s="110"/>
      <c r="AQ49" s="110">
        <v>5</v>
      </c>
      <c r="AR49" s="110"/>
      <c r="AS49" s="110">
        <v>5</v>
      </c>
      <c r="AT49" s="110"/>
      <c r="AU49" s="110"/>
      <c r="AV49" s="110">
        <v>5</v>
      </c>
      <c r="AW49" s="110"/>
      <c r="AX49" s="110">
        <v>5</v>
      </c>
      <c r="AY49" s="110"/>
    </row>
    <row r="50" spans="1:52">
      <c r="A50" s="110"/>
      <c r="B50" s="165" t="s">
        <v>347</v>
      </c>
      <c r="C50" s="110"/>
      <c r="D50" s="110">
        <f>D44-D47</f>
        <v>0</v>
      </c>
      <c r="E50" s="110">
        <f t="shared" ref="E50:AY50" si="15">E44-E47</f>
        <v>132.23040066192792</v>
      </c>
      <c r="F50" s="110">
        <f t="shared" si="15"/>
        <v>0</v>
      </c>
      <c r="G50" s="110">
        <f t="shared" si="15"/>
        <v>132.23040066192792</v>
      </c>
      <c r="H50" s="110">
        <f t="shared" si="15"/>
        <v>0</v>
      </c>
      <c r="I50" s="110">
        <f t="shared" si="15"/>
        <v>0</v>
      </c>
      <c r="J50" s="110">
        <f t="shared" si="15"/>
        <v>132.23040066192792</v>
      </c>
      <c r="K50" s="110">
        <f t="shared" si="15"/>
        <v>0</v>
      </c>
      <c r="L50" s="110">
        <f t="shared" si="15"/>
        <v>132.23040066192792</v>
      </c>
      <c r="M50" s="110">
        <f t="shared" si="15"/>
        <v>0</v>
      </c>
      <c r="N50" s="110">
        <f t="shared" si="15"/>
        <v>132.23040066192792</v>
      </c>
      <c r="O50" s="110">
        <f t="shared" si="15"/>
        <v>0</v>
      </c>
      <c r="P50" s="110">
        <f t="shared" si="15"/>
        <v>132.23040066192792</v>
      </c>
      <c r="Q50" s="110">
        <f t="shared" si="15"/>
        <v>0</v>
      </c>
      <c r="R50" s="110">
        <f t="shared" si="15"/>
        <v>132.23040066192792</v>
      </c>
      <c r="S50" s="110">
        <f t="shared" si="15"/>
        <v>0</v>
      </c>
      <c r="T50" s="110">
        <f t="shared" si="15"/>
        <v>132.23040066192792</v>
      </c>
      <c r="U50" s="110">
        <f t="shared" si="15"/>
        <v>0</v>
      </c>
      <c r="V50" s="110">
        <f t="shared" si="15"/>
        <v>132.23040066192792</v>
      </c>
      <c r="W50" s="110">
        <f t="shared" si="15"/>
        <v>0</v>
      </c>
      <c r="X50" s="110">
        <f t="shared" si="15"/>
        <v>0</v>
      </c>
      <c r="Y50" s="110">
        <f t="shared" si="15"/>
        <v>0</v>
      </c>
      <c r="Z50" s="110">
        <f t="shared" si="15"/>
        <v>132.23040066192792</v>
      </c>
      <c r="AA50" s="110">
        <f t="shared" si="15"/>
        <v>0</v>
      </c>
      <c r="AB50" s="110">
        <f t="shared" si="15"/>
        <v>132.23040066192792</v>
      </c>
      <c r="AC50" s="110">
        <f t="shared" si="15"/>
        <v>0</v>
      </c>
      <c r="AD50" s="110">
        <f t="shared" si="15"/>
        <v>132.23040066192792</v>
      </c>
      <c r="AE50" s="110">
        <f t="shared" si="15"/>
        <v>0</v>
      </c>
      <c r="AF50" s="110">
        <f t="shared" si="15"/>
        <v>132.23040066192792</v>
      </c>
      <c r="AG50" s="110">
        <f t="shared" si="15"/>
        <v>0</v>
      </c>
      <c r="AH50" s="110">
        <f t="shared" si="15"/>
        <v>132.23040066192792</v>
      </c>
      <c r="AI50" s="110">
        <f t="shared" si="15"/>
        <v>0</v>
      </c>
      <c r="AJ50" s="110">
        <f t="shared" si="15"/>
        <v>132.23040066192792</v>
      </c>
      <c r="AK50" s="110">
        <f t="shared" si="15"/>
        <v>0</v>
      </c>
      <c r="AL50" s="110">
        <f t="shared" si="15"/>
        <v>132.23040066192792</v>
      </c>
      <c r="AM50" s="110">
        <f t="shared" si="15"/>
        <v>0</v>
      </c>
      <c r="AN50" s="110">
        <f t="shared" si="15"/>
        <v>132.23040066192792</v>
      </c>
      <c r="AO50" s="110">
        <f t="shared" si="15"/>
        <v>0</v>
      </c>
      <c r="AP50" s="110">
        <f t="shared" si="15"/>
        <v>132.23040066192792</v>
      </c>
      <c r="AQ50" s="110">
        <f t="shared" si="15"/>
        <v>0</v>
      </c>
      <c r="AR50" s="110">
        <f t="shared" si="15"/>
        <v>132.23040066192792</v>
      </c>
      <c r="AS50" s="110">
        <f t="shared" si="15"/>
        <v>0</v>
      </c>
      <c r="AT50" s="110">
        <f t="shared" si="15"/>
        <v>132.23040066192792</v>
      </c>
      <c r="AU50" s="110">
        <f t="shared" si="15"/>
        <v>0</v>
      </c>
      <c r="AV50" s="110">
        <f t="shared" si="15"/>
        <v>0</v>
      </c>
      <c r="AW50" s="110">
        <f t="shared" si="15"/>
        <v>132.23040066192792</v>
      </c>
      <c r="AX50" s="110">
        <f t="shared" si="15"/>
        <v>0</v>
      </c>
      <c r="AY50" s="110">
        <f t="shared" si="15"/>
        <v>132.23040066192792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2</v>
      </c>
      <c r="E52" s="110">
        <v>3</v>
      </c>
      <c r="F52" s="110">
        <v>2</v>
      </c>
      <c r="G52" s="110">
        <v>2</v>
      </c>
      <c r="H52" s="110">
        <v>2</v>
      </c>
      <c r="I52" s="110">
        <v>3</v>
      </c>
      <c r="J52" s="110">
        <v>3</v>
      </c>
      <c r="K52" s="110">
        <v>3</v>
      </c>
      <c r="L52" s="110">
        <v>3</v>
      </c>
      <c r="M52" s="110">
        <v>3</v>
      </c>
      <c r="N52" s="110">
        <v>2</v>
      </c>
      <c r="O52" s="110">
        <v>2</v>
      </c>
      <c r="P52" s="110">
        <v>3</v>
      </c>
      <c r="Q52" s="110">
        <v>2</v>
      </c>
      <c r="R52" s="110">
        <v>2</v>
      </c>
      <c r="S52" s="110">
        <v>2</v>
      </c>
      <c r="T52" s="110">
        <v>4</v>
      </c>
      <c r="U52" s="110">
        <v>3</v>
      </c>
      <c r="V52" s="110">
        <v>4</v>
      </c>
      <c r="W52" s="110">
        <v>3</v>
      </c>
      <c r="X52" s="110">
        <v>3</v>
      </c>
      <c r="Y52" s="110">
        <v>3</v>
      </c>
      <c r="Z52" s="110">
        <v>3</v>
      </c>
      <c r="AA52" s="110">
        <v>2</v>
      </c>
      <c r="AB52" s="110">
        <v>3</v>
      </c>
      <c r="AC52" s="110">
        <v>3</v>
      </c>
      <c r="AD52" s="110">
        <v>2</v>
      </c>
      <c r="AE52" s="110">
        <v>3</v>
      </c>
      <c r="AF52" s="110">
        <v>2</v>
      </c>
      <c r="AG52" s="110">
        <v>2</v>
      </c>
      <c r="AH52" s="110">
        <v>2</v>
      </c>
      <c r="AI52" s="110">
        <v>2</v>
      </c>
      <c r="AJ52" s="110">
        <v>2</v>
      </c>
      <c r="AK52" s="110">
        <v>2</v>
      </c>
      <c r="AL52" s="110">
        <v>2</v>
      </c>
      <c r="AM52" s="110">
        <v>4</v>
      </c>
      <c r="AN52" s="110">
        <v>2</v>
      </c>
      <c r="AO52" s="110">
        <v>2</v>
      </c>
      <c r="AP52" s="110">
        <v>2</v>
      </c>
      <c r="AQ52" s="110">
        <v>2</v>
      </c>
      <c r="AR52" s="110">
        <v>2</v>
      </c>
      <c r="AS52" s="110">
        <v>2</v>
      </c>
      <c r="AT52" s="110">
        <v>2</v>
      </c>
      <c r="AU52" s="110">
        <v>3</v>
      </c>
      <c r="AV52" s="110">
        <v>2</v>
      </c>
      <c r="AW52" s="110">
        <v>2</v>
      </c>
      <c r="AX52" s="110">
        <v>3</v>
      </c>
      <c r="AY52" s="110">
        <v>4</v>
      </c>
    </row>
    <row r="53" spans="1:52">
      <c r="A53" s="110"/>
      <c r="B53" s="178" t="s">
        <v>350</v>
      </c>
      <c r="C53" s="110"/>
      <c r="D53" s="110">
        <v>421020</v>
      </c>
      <c r="E53" s="110">
        <v>0</v>
      </c>
      <c r="F53" s="110">
        <v>421020</v>
      </c>
      <c r="G53" s="110">
        <v>0</v>
      </c>
      <c r="H53" s="110">
        <v>0</v>
      </c>
      <c r="I53" s="110">
        <v>421020</v>
      </c>
      <c r="J53" s="110">
        <v>0</v>
      </c>
      <c r="K53" s="110">
        <v>421020</v>
      </c>
      <c r="L53" s="110">
        <v>0</v>
      </c>
      <c r="M53" s="110">
        <v>421020</v>
      </c>
      <c r="N53" s="110">
        <v>0</v>
      </c>
      <c r="O53" s="110">
        <v>421020</v>
      </c>
      <c r="P53" s="110">
        <v>0</v>
      </c>
      <c r="Q53" s="110">
        <v>421020</v>
      </c>
      <c r="R53" s="110">
        <v>0</v>
      </c>
      <c r="S53" s="110">
        <v>421020</v>
      </c>
      <c r="T53" s="110">
        <v>0</v>
      </c>
      <c r="U53" s="110">
        <v>421020</v>
      </c>
      <c r="V53" s="110">
        <v>0</v>
      </c>
      <c r="W53" s="110">
        <v>421020</v>
      </c>
      <c r="X53" s="110">
        <v>0</v>
      </c>
      <c r="Y53" s="110">
        <v>421020</v>
      </c>
      <c r="Z53" s="110">
        <v>0</v>
      </c>
      <c r="AA53" s="110">
        <v>421020</v>
      </c>
      <c r="AB53" s="110">
        <v>0</v>
      </c>
      <c r="AC53" s="110">
        <v>421020</v>
      </c>
      <c r="AD53" s="110">
        <v>0</v>
      </c>
      <c r="AE53" s="110">
        <v>421020</v>
      </c>
      <c r="AF53" s="110">
        <v>0</v>
      </c>
      <c r="AG53" s="110">
        <v>421020</v>
      </c>
      <c r="AH53" s="110">
        <v>0</v>
      </c>
      <c r="AI53" s="110">
        <v>421020</v>
      </c>
      <c r="AJ53" s="110">
        <v>0</v>
      </c>
      <c r="AK53" s="110">
        <v>421020</v>
      </c>
      <c r="AL53" s="110">
        <v>0</v>
      </c>
      <c r="AM53" s="110">
        <v>421020</v>
      </c>
      <c r="AN53" s="110">
        <v>0</v>
      </c>
      <c r="AO53" s="110">
        <v>421020</v>
      </c>
      <c r="AP53" s="110">
        <v>0</v>
      </c>
      <c r="AQ53" s="110">
        <v>421020</v>
      </c>
      <c r="AR53" s="110">
        <v>0</v>
      </c>
      <c r="AS53" s="110">
        <v>421020</v>
      </c>
      <c r="AT53" s="110">
        <v>0</v>
      </c>
      <c r="AU53" s="110">
        <v>0</v>
      </c>
      <c r="AV53" s="110">
        <v>421020</v>
      </c>
      <c r="AW53" s="110">
        <v>0</v>
      </c>
      <c r="AX53" s="110">
        <v>421020</v>
      </c>
      <c r="AY53" s="110">
        <v>0</v>
      </c>
      <c r="AZ53" s="100">
        <f>SUM($D$53:$AY$53)</f>
        <v>9683460</v>
      </c>
    </row>
    <row r="54" spans="1:52">
      <c r="A54" s="125"/>
      <c r="B54" s="140" t="s">
        <v>351</v>
      </c>
      <c r="C54" s="125"/>
      <c r="D54" s="125">
        <v>0</v>
      </c>
      <c r="E54" s="125">
        <v>201036.48964636211</v>
      </c>
      <c r="F54" s="125">
        <v>0</v>
      </c>
      <c r="G54" s="125">
        <v>201036.48964636211</v>
      </c>
      <c r="H54" s="125">
        <v>0</v>
      </c>
      <c r="I54" s="125">
        <v>0</v>
      </c>
      <c r="J54" s="125">
        <v>201036.48964636211</v>
      </c>
      <c r="K54" s="125">
        <v>0</v>
      </c>
      <c r="L54" s="125">
        <v>201036.48964636211</v>
      </c>
      <c r="M54" s="125">
        <v>0</v>
      </c>
      <c r="N54" s="125">
        <v>201036.48964636211</v>
      </c>
      <c r="O54" s="125">
        <v>0</v>
      </c>
      <c r="P54" s="125">
        <v>201036.48964636211</v>
      </c>
      <c r="Q54" s="125">
        <v>0</v>
      </c>
      <c r="R54" s="125">
        <v>201036.48964636211</v>
      </c>
      <c r="S54" s="125">
        <v>0</v>
      </c>
      <c r="T54" s="125">
        <v>201036.48964636211</v>
      </c>
      <c r="U54" s="125">
        <v>0</v>
      </c>
      <c r="V54" s="125">
        <v>201036.48964636211</v>
      </c>
      <c r="W54" s="125">
        <v>0</v>
      </c>
      <c r="X54" s="125">
        <v>0</v>
      </c>
      <c r="Y54" s="125">
        <v>0</v>
      </c>
      <c r="Z54" s="125">
        <v>201036.48964636211</v>
      </c>
      <c r="AA54" s="125">
        <v>0</v>
      </c>
      <c r="AB54" s="125">
        <v>201036.48964636211</v>
      </c>
      <c r="AC54" s="125">
        <v>0</v>
      </c>
      <c r="AD54" s="125">
        <v>201036.48964636211</v>
      </c>
      <c r="AE54" s="125">
        <v>0</v>
      </c>
      <c r="AF54" s="125">
        <v>201036.48964636211</v>
      </c>
      <c r="AG54" s="125">
        <v>0</v>
      </c>
      <c r="AH54" s="125">
        <v>201036.48964636211</v>
      </c>
      <c r="AI54" s="125">
        <v>0</v>
      </c>
      <c r="AJ54" s="125">
        <v>201036.48964636211</v>
      </c>
      <c r="AK54" s="125">
        <v>0</v>
      </c>
      <c r="AL54" s="125">
        <v>201036.48964636211</v>
      </c>
      <c r="AM54" s="125">
        <v>0</v>
      </c>
      <c r="AN54" s="125">
        <v>201036.48964636211</v>
      </c>
      <c r="AO54" s="125">
        <v>0</v>
      </c>
      <c r="AP54" s="125">
        <v>201036.48964636211</v>
      </c>
      <c r="AQ54" s="125">
        <v>0</v>
      </c>
      <c r="AR54" s="125">
        <v>201036.48964636211</v>
      </c>
      <c r="AS54" s="125">
        <v>0</v>
      </c>
      <c r="AT54" s="125">
        <v>201036.48964636211</v>
      </c>
      <c r="AU54" s="125">
        <v>0</v>
      </c>
      <c r="AV54" s="125">
        <v>0</v>
      </c>
      <c r="AW54" s="125">
        <v>201036.48964636211</v>
      </c>
      <c r="AX54" s="125">
        <v>0</v>
      </c>
      <c r="AY54" s="125">
        <v>201036.48964636211</v>
      </c>
      <c r="AZ54" s="100">
        <f>SUM($D$54:$AY$54)</f>
        <v>4422802.7722199662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basic_info</vt:lpstr>
      <vt:lpstr>facilities</vt:lpstr>
      <vt:lpstr>raw_materials</vt:lpstr>
      <vt:lpstr>shipping_manufacturing</vt:lpstr>
      <vt:lpstr>pricing</vt:lpstr>
      <vt:lpstr>annual_report</vt:lpstr>
      <vt:lpstr>grove</vt:lpstr>
      <vt:lpstr>P01</vt:lpstr>
      <vt:lpstr>P05</vt:lpstr>
      <vt:lpstr>P07</vt:lpstr>
      <vt:lpstr>S15</vt:lpstr>
      <vt:lpstr>S61</vt:lpstr>
      <vt:lpstr>ORA</vt:lpstr>
      <vt:lpstr>POJ</vt:lpstr>
      <vt:lpstr>ROJ</vt:lpstr>
      <vt:lpstr>FCOJ</vt:lpstr>
      <vt:lpstr>market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Ma</dc:creator>
  <cp:lastModifiedBy>Student</cp:lastModifiedBy>
  <dcterms:created xsi:type="dcterms:W3CDTF">2003-07-09T21:14:27Z</dcterms:created>
  <dcterms:modified xsi:type="dcterms:W3CDTF">2014-11-19T04:32:20Z</dcterms:modified>
</cp:coreProperties>
</file>