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0" windowWidth="25600" windowHeight="13960" activeTab="4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" i="20" l="1"/>
  <c r="S16" i="20"/>
  <c r="S15" i="20"/>
  <c r="S14" i="20"/>
  <c r="H40" i="20"/>
  <c r="H39" i="20"/>
  <c r="H38" i="20"/>
  <c r="H35" i="20"/>
  <c r="S42" i="20"/>
  <c r="H34" i="20"/>
  <c r="S39" i="20"/>
  <c r="H33" i="20"/>
  <c r="S36" i="20"/>
  <c r="H30" i="20"/>
  <c r="H29" i="20"/>
  <c r="H28" i="20"/>
  <c r="S40" i="20"/>
  <c r="H27" i="20"/>
  <c r="H24" i="20"/>
  <c r="H23" i="20"/>
  <c r="H15" i="20"/>
  <c r="H14" i="20"/>
  <c r="H13" i="20"/>
  <c r="AZ259" i="14"/>
  <c r="AZ170" i="14"/>
  <c r="AZ121" i="14"/>
  <c r="AZ108" i="14"/>
  <c r="AZ99" i="14"/>
  <c r="AZ92" i="14"/>
  <c r="BA14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T19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Y260" i="14"/>
  <c r="AZ14" i="14"/>
  <c r="AY259" i="14"/>
  <c r="AY181" i="14"/>
  <c r="AY179" i="14"/>
  <c r="AY177" i="14"/>
  <c r="AY175" i="14"/>
  <c r="AX259" i="14"/>
  <c r="AY14" i="14"/>
  <c r="AX181" i="14"/>
  <c r="AX179" i="14"/>
  <c r="AX177" i="14"/>
  <c r="AX175" i="14"/>
  <c r="AW260" i="14"/>
  <c r="AX14" i="14"/>
  <c r="AW259" i="14"/>
  <c r="AW181" i="14"/>
  <c r="AW179" i="14"/>
  <c r="AW177" i="14"/>
  <c r="AW175" i="14"/>
  <c r="AV259" i="14"/>
  <c r="AW14" i="14"/>
  <c r="AV181" i="14"/>
  <c r="AV179" i="14"/>
  <c r="AV177" i="14"/>
  <c r="AV175" i="14"/>
  <c r="AU260" i="14"/>
  <c r="AV14" i="14"/>
  <c r="AU259" i="14"/>
  <c r="AU181" i="14"/>
  <c r="AU179" i="14"/>
  <c r="AU177" i="14"/>
  <c r="AU175" i="14"/>
  <c r="AT259" i="14"/>
  <c r="AU14" i="14"/>
  <c r="AT181" i="14"/>
  <c r="AT179" i="14"/>
  <c r="AT177" i="14"/>
  <c r="AT175" i="14"/>
  <c r="AS260" i="14"/>
  <c r="AT14" i="14"/>
  <c r="AS259" i="14"/>
  <c r="AS181" i="14"/>
  <c r="AS179" i="14"/>
  <c r="AS177" i="14"/>
  <c r="AS175" i="14"/>
  <c r="AR259" i="14"/>
  <c r="AS14" i="14"/>
  <c r="AR181" i="14"/>
  <c r="AR179" i="14"/>
  <c r="AR177" i="14"/>
  <c r="AR175" i="14"/>
  <c r="AQ260" i="14"/>
  <c r="AR14" i="14"/>
  <c r="AQ259" i="14"/>
  <c r="AQ181" i="14"/>
  <c r="AQ179" i="14"/>
  <c r="AQ177" i="14"/>
  <c r="AQ175" i="14"/>
  <c r="AP259" i="14"/>
  <c r="AQ14" i="14"/>
  <c r="AP181" i="14"/>
  <c r="AP179" i="14"/>
  <c r="AP177" i="14"/>
  <c r="AP175" i="14"/>
  <c r="AO260" i="14"/>
  <c r="AP14" i="14"/>
  <c r="AO259" i="14"/>
  <c r="AO181" i="14"/>
  <c r="AO179" i="14"/>
  <c r="AO177" i="14"/>
  <c r="AO175" i="14"/>
  <c r="AN259" i="14"/>
  <c r="AO14" i="14"/>
  <c r="AN181" i="14"/>
  <c r="AN179" i="14"/>
  <c r="AN177" i="14"/>
  <c r="AN175" i="14"/>
  <c r="AM260" i="14"/>
  <c r="AN14" i="14"/>
  <c r="AM259" i="14"/>
  <c r="AM181" i="14"/>
  <c r="AM179" i="14"/>
  <c r="AM177" i="14"/>
  <c r="AM175" i="14"/>
  <c r="AL259" i="14"/>
  <c r="AM14" i="14"/>
  <c r="AL181" i="14"/>
  <c r="AL179" i="14"/>
  <c r="AL177" i="14"/>
  <c r="AL175" i="14"/>
  <c r="AK260" i="14"/>
  <c r="AL14" i="14"/>
  <c r="AK259" i="14"/>
  <c r="AK181" i="14"/>
  <c r="AK179" i="14"/>
  <c r="AK177" i="14"/>
  <c r="AK175" i="14"/>
  <c r="AJ259" i="14"/>
  <c r="AK14" i="14"/>
  <c r="AJ181" i="14"/>
  <c r="AJ179" i="14"/>
  <c r="AJ177" i="14"/>
  <c r="AJ175" i="14"/>
  <c r="AI260" i="14"/>
  <c r="AJ14" i="14"/>
  <c r="AI259" i="14"/>
  <c r="AI181" i="14"/>
  <c r="AI179" i="14"/>
  <c r="AI177" i="14"/>
  <c r="AI175" i="14"/>
  <c r="AH259" i="14"/>
  <c r="AI14" i="14"/>
  <c r="AH181" i="14"/>
  <c r="AH179" i="14"/>
  <c r="AH177" i="14"/>
  <c r="AH175" i="14"/>
  <c r="AG260" i="14"/>
  <c r="AH14" i="14"/>
  <c r="AG259" i="14"/>
  <c r="AG181" i="14"/>
  <c r="AG179" i="14"/>
  <c r="AG177" i="14"/>
  <c r="AG175" i="14"/>
  <c r="AF259" i="14"/>
  <c r="AG14" i="14"/>
  <c r="AF181" i="14"/>
  <c r="AF179" i="14"/>
  <c r="AF177" i="14"/>
  <c r="AF175" i="14"/>
  <c r="AE260" i="14"/>
  <c r="AF14" i="14"/>
  <c r="AE259" i="14"/>
  <c r="AE181" i="14"/>
  <c r="AE179" i="14"/>
  <c r="AE177" i="14"/>
  <c r="AE175" i="14"/>
  <c r="AD259" i="14"/>
  <c r="AE14" i="14"/>
  <c r="AD181" i="14"/>
  <c r="AD179" i="14"/>
  <c r="AD177" i="14"/>
  <c r="AD175" i="14"/>
  <c r="AC260" i="14"/>
  <c r="AD14" i="14"/>
  <c r="AC259" i="14"/>
  <c r="AC181" i="14"/>
  <c r="AC179" i="14"/>
  <c r="AC177" i="14"/>
  <c r="AC175" i="14"/>
  <c r="AB259" i="14"/>
  <c r="AC14" i="14"/>
  <c r="AB181" i="14"/>
  <c r="AB179" i="14"/>
  <c r="AB177" i="14"/>
  <c r="AB175" i="14"/>
  <c r="AA260" i="14"/>
  <c r="AB14" i="14"/>
  <c r="AA259" i="14"/>
  <c r="AA181" i="14"/>
  <c r="AA179" i="14"/>
  <c r="AA177" i="14"/>
  <c r="AA175" i="14"/>
  <c r="Z259" i="14"/>
  <c r="AA14" i="14"/>
  <c r="Z181" i="14"/>
  <c r="Z179" i="14"/>
  <c r="Z177" i="14"/>
  <c r="Z175" i="14"/>
  <c r="Y260" i="14"/>
  <c r="Z14" i="14"/>
  <c r="Y259" i="14"/>
  <c r="Y181" i="14"/>
  <c r="Y179" i="14"/>
  <c r="Y177" i="14"/>
  <c r="Y175" i="14"/>
  <c r="X259" i="14"/>
  <c r="Y14" i="14"/>
  <c r="X181" i="14"/>
  <c r="X179" i="14"/>
  <c r="X177" i="14"/>
  <c r="X175" i="14"/>
  <c r="W260" i="14"/>
  <c r="X14" i="14"/>
  <c r="W259" i="14"/>
  <c r="W181" i="14"/>
  <c r="W179" i="14"/>
  <c r="W177" i="14"/>
  <c r="W175" i="14"/>
  <c r="V259" i="14"/>
  <c r="W14" i="14"/>
  <c r="V181" i="14"/>
  <c r="V179" i="14"/>
  <c r="V177" i="14"/>
  <c r="V175" i="14"/>
  <c r="U260" i="14"/>
  <c r="V14" i="14"/>
  <c r="U259" i="14"/>
  <c r="U181" i="14"/>
  <c r="U179" i="14"/>
  <c r="U177" i="14"/>
  <c r="U175" i="14"/>
  <c r="T259" i="14"/>
  <c r="U14" i="14"/>
  <c r="T181" i="14"/>
  <c r="T179" i="14"/>
  <c r="T177" i="14"/>
  <c r="T175" i="14"/>
  <c r="S260" i="14"/>
  <c r="T14" i="14"/>
  <c r="S259" i="14"/>
  <c r="S181" i="14"/>
  <c r="S179" i="14"/>
  <c r="S177" i="14"/>
  <c r="S175" i="14"/>
  <c r="R259" i="14"/>
  <c r="S14" i="14"/>
  <c r="R181" i="14"/>
  <c r="R179" i="14"/>
  <c r="R177" i="14"/>
  <c r="R175" i="14"/>
  <c r="Q260" i="14"/>
  <c r="R14" i="14"/>
  <c r="Q259" i="14"/>
  <c r="Q181" i="14"/>
  <c r="Q179" i="14"/>
  <c r="Q177" i="14"/>
  <c r="Q175" i="14"/>
  <c r="P259" i="14"/>
  <c r="Q14" i="14"/>
  <c r="P181" i="14"/>
  <c r="P179" i="14"/>
  <c r="P177" i="14"/>
  <c r="P175" i="14"/>
  <c r="O260" i="14"/>
  <c r="P14" i="14"/>
  <c r="O259" i="14"/>
  <c r="O181" i="14"/>
  <c r="O179" i="14"/>
  <c r="O177" i="14"/>
  <c r="O175" i="14"/>
  <c r="N259" i="14"/>
  <c r="O14" i="14"/>
  <c r="N181" i="14"/>
  <c r="N179" i="14"/>
  <c r="N177" i="14"/>
  <c r="N175" i="14"/>
  <c r="M260" i="14"/>
  <c r="N14" i="14"/>
  <c r="M259" i="14"/>
  <c r="M181" i="14"/>
  <c r="M179" i="14"/>
  <c r="M177" i="14"/>
  <c r="M175" i="14"/>
  <c r="L259" i="14"/>
  <c r="M14" i="14"/>
  <c r="L181" i="14"/>
  <c r="L179" i="14"/>
  <c r="L177" i="14"/>
  <c r="L175" i="14"/>
  <c r="K260" i="14"/>
  <c r="L14" i="14"/>
  <c r="K259" i="14"/>
  <c r="K181" i="14"/>
  <c r="K179" i="14"/>
  <c r="K177" i="14"/>
  <c r="K175" i="14"/>
  <c r="J259" i="14"/>
  <c r="K14" i="14"/>
  <c r="J181" i="14"/>
  <c r="J179" i="14"/>
  <c r="J177" i="14"/>
  <c r="J175" i="14"/>
  <c r="I260" i="14"/>
  <c r="J14" i="14"/>
  <c r="I259" i="14"/>
  <c r="I181" i="14"/>
  <c r="I179" i="14"/>
  <c r="I177" i="14"/>
  <c r="I175" i="14"/>
  <c r="H259" i="14"/>
  <c r="I14" i="14"/>
  <c r="H181" i="14"/>
  <c r="H179" i="14"/>
  <c r="H177" i="14"/>
  <c r="H175" i="14"/>
  <c r="G260" i="14"/>
  <c r="H14" i="14"/>
  <c r="G259" i="14"/>
  <c r="G181" i="14"/>
  <c r="G179" i="14"/>
  <c r="G177" i="14"/>
  <c r="G175" i="14"/>
  <c r="F259" i="14"/>
  <c r="G14" i="14"/>
  <c r="F181" i="14"/>
  <c r="F179" i="14"/>
  <c r="F177" i="14"/>
  <c r="F175" i="14"/>
  <c r="E260" i="14"/>
  <c r="F14" i="14"/>
  <c r="E259" i="14"/>
  <c r="E181" i="14"/>
  <c r="E179" i="14"/>
  <c r="E177" i="14"/>
  <c r="E175" i="14"/>
  <c r="D259" i="14"/>
  <c r="E14" i="14"/>
  <c r="D181" i="14"/>
  <c r="D179" i="14"/>
  <c r="D177" i="14"/>
  <c r="D175" i="14"/>
  <c r="AY260" i="15"/>
  <c r="AZ14" i="15"/>
  <c r="AY259" i="15"/>
  <c r="AY181" i="15"/>
  <c r="AY179" i="15"/>
  <c r="AY177" i="15"/>
  <c r="AY175" i="15"/>
  <c r="AX259" i="15"/>
  <c r="AY14" i="15"/>
  <c r="AX181" i="15"/>
  <c r="AX179" i="15"/>
  <c r="AX177" i="15"/>
  <c r="AX175" i="15"/>
  <c r="AW260" i="15"/>
  <c r="AX14" i="15"/>
  <c r="AW259" i="15"/>
  <c r="AW181" i="15"/>
  <c r="AW179" i="15"/>
  <c r="AW177" i="15"/>
  <c r="AW175" i="15"/>
  <c r="AV259" i="15"/>
  <c r="AW14" i="15"/>
  <c r="AV181" i="15"/>
  <c r="AV179" i="15"/>
  <c r="AV177" i="15"/>
  <c r="AV175" i="15"/>
  <c r="AU260" i="15"/>
  <c r="AV14" i="15"/>
  <c r="AU259" i="15"/>
  <c r="AU181" i="15"/>
  <c r="AU179" i="15"/>
  <c r="AU177" i="15"/>
  <c r="AU175" i="15"/>
  <c r="AT259" i="15"/>
  <c r="AU14" i="15"/>
  <c r="AT181" i="15"/>
  <c r="AT179" i="15"/>
  <c r="AT177" i="15"/>
  <c r="AT175" i="15"/>
  <c r="AS260" i="15"/>
  <c r="AT14" i="15"/>
  <c r="AS259" i="15"/>
  <c r="AS181" i="15"/>
  <c r="AS179" i="15"/>
  <c r="AS177" i="15"/>
  <c r="AS175" i="15"/>
  <c r="AR259" i="15"/>
  <c r="AS14" i="15"/>
  <c r="AR181" i="15"/>
  <c r="AR179" i="15"/>
  <c r="AR177" i="15"/>
  <c r="AR175" i="15"/>
  <c r="AQ260" i="15"/>
  <c r="AR14" i="15"/>
  <c r="AQ259" i="15"/>
  <c r="AQ181" i="15"/>
  <c r="AQ179" i="15"/>
  <c r="AQ177" i="15"/>
  <c r="AQ175" i="15"/>
  <c r="AQ14" i="15"/>
  <c r="AP259" i="15"/>
  <c r="AP181" i="15"/>
  <c r="AP179" i="15"/>
  <c r="AP177" i="15"/>
  <c r="AP175" i="15"/>
  <c r="AP260" i="15"/>
  <c r="AP14" i="15"/>
  <c r="AO259" i="15"/>
  <c r="AO181" i="15"/>
  <c r="AO179" i="15"/>
  <c r="AO177" i="15"/>
  <c r="AO175" i="15"/>
  <c r="AO260" i="15"/>
  <c r="AN259" i="15"/>
  <c r="AO14" i="15"/>
  <c r="AN181" i="15"/>
  <c r="AN179" i="15"/>
  <c r="AN177" i="15"/>
  <c r="AN260" i="15"/>
  <c r="AN175" i="15"/>
  <c r="AM260" i="15"/>
  <c r="AN14" i="15"/>
  <c r="AM259" i="15"/>
  <c r="AM181" i="15"/>
  <c r="AM179" i="15"/>
  <c r="AM177" i="15"/>
  <c r="AM175" i="15"/>
  <c r="AM14" i="15"/>
  <c r="AL259" i="15"/>
  <c r="AL181" i="15"/>
  <c r="AL179" i="15"/>
  <c r="AL177" i="15"/>
  <c r="AL175" i="15"/>
  <c r="AL260" i="15"/>
  <c r="AL14" i="15"/>
  <c r="AK259" i="15"/>
  <c r="AK181" i="15"/>
  <c r="AK179" i="15"/>
  <c r="AK177" i="15"/>
  <c r="AK175" i="15"/>
  <c r="AJ259" i="15"/>
  <c r="AK14" i="15"/>
  <c r="AJ181" i="15"/>
  <c r="AJ179" i="15"/>
  <c r="AJ177" i="15"/>
  <c r="AJ175" i="15"/>
  <c r="AI260" i="15"/>
  <c r="AJ14" i="15"/>
  <c r="AI259" i="15"/>
  <c r="AI181" i="15"/>
  <c r="AI179" i="15"/>
  <c r="AI177" i="15"/>
  <c r="AI175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G260" i="15"/>
  <c r="AF259" i="15"/>
  <c r="AG14" i="15"/>
  <c r="AF181" i="15"/>
  <c r="AF179" i="15"/>
  <c r="AF177" i="15"/>
  <c r="AF260" i="15"/>
  <c r="AF175" i="15"/>
  <c r="AE260" i="15"/>
  <c r="AF14" i="15"/>
  <c r="AE259" i="15"/>
  <c r="AE181" i="15"/>
  <c r="AE179" i="15"/>
  <c r="AE177" i="15"/>
  <c r="AE175" i="15"/>
  <c r="AE14" i="15"/>
  <c r="AD259" i="15"/>
  <c r="AD181" i="15"/>
  <c r="AD179" i="15"/>
  <c r="AD177" i="15"/>
  <c r="AD175" i="15"/>
  <c r="AD260" i="15"/>
  <c r="AD14" i="15"/>
  <c r="AC259" i="15"/>
  <c r="AC181" i="15"/>
  <c r="AC179" i="15"/>
  <c r="AC177" i="15"/>
  <c r="AC175" i="15"/>
  <c r="AB259" i="15"/>
  <c r="AC14" i="15"/>
  <c r="AB181" i="15"/>
  <c r="AB179" i="15"/>
  <c r="AB177" i="15"/>
  <c r="AB175" i="15"/>
  <c r="AA260" i="15"/>
  <c r="AB14" i="15"/>
  <c r="AA259" i="15"/>
  <c r="AA181" i="15"/>
  <c r="AA179" i="15"/>
  <c r="AA177" i="15"/>
  <c r="AA175" i="15"/>
  <c r="AA14" i="15"/>
  <c r="Z259" i="15"/>
  <c r="Z181" i="15"/>
  <c r="Z179" i="15"/>
  <c r="Z177" i="15"/>
  <c r="Z175" i="15"/>
  <c r="Z260" i="15"/>
  <c r="Z14" i="15"/>
  <c r="Y259" i="15"/>
  <c r="Y181" i="15"/>
  <c r="Y179" i="15"/>
  <c r="Y177" i="15"/>
  <c r="Y175" i="15"/>
  <c r="Y260" i="15"/>
  <c r="X259" i="15"/>
  <c r="Y14" i="15"/>
  <c r="X181" i="15"/>
  <c r="X179" i="15"/>
  <c r="X177" i="15"/>
  <c r="X260" i="15"/>
  <c r="X175" i="15"/>
  <c r="W260" i="15"/>
  <c r="X14" i="15"/>
  <c r="W259" i="15"/>
  <c r="W181" i="15"/>
  <c r="W179" i="15"/>
  <c r="W177" i="15"/>
  <c r="W175" i="15"/>
  <c r="W14" i="15"/>
  <c r="V259" i="15"/>
  <c r="V181" i="15"/>
  <c r="V179" i="15"/>
  <c r="V177" i="15"/>
  <c r="V175" i="15"/>
  <c r="V260" i="15"/>
  <c r="V14" i="15"/>
  <c r="U259" i="15"/>
  <c r="U181" i="15"/>
  <c r="U179" i="15"/>
  <c r="U177" i="15"/>
  <c r="U175" i="15"/>
  <c r="T259" i="15"/>
  <c r="U14" i="15"/>
  <c r="T181" i="15"/>
  <c r="T179" i="15"/>
  <c r="T177" i="15"/>
  <c r="T175" i="15"/>
  <c r="S260" i="15"/>
  <c r="T14" i="15"/>
  <c r="S259" i="15"/>
  <c r="S181" i="15"/>
  <c r="S179" i="15"/>
  <c r="S177" i="15"/>
  <c r="S175" i="15"/>
  <c r="S14" i="15"/>
  <c r="R259" i="15"/>
  <c r="R181" i="15"/>
  <c r="R179" i="15"/>
  <c r="R177" i="15"/>
  <c r="R175" i="15"/>
  <c r="R260" i="15"/>
  <c r="R14" i="15"/>
  <c r="Q259" i="15"/>
  <c r="Q181" i="15"/>
  <c r="Q179" i="15"/>
  <c r="Q177" i="15"/>
  <c r="Q175" i="15"/>
  <c r="Q260" i="15"/>
  <c r="P259" i="15"/>
  <c r="Q14" i="15"/>
  <c r="P181" i="15"/>
  <c r="P179" i="15"/>
  <c r="P177" i="15"/>
  <c r="P260" i="15"/>
  <c r="P175" i="15"/>
  <c r="O260" i="15"/>
  <c r="P14" i="15"/>
  <c r="O259" i="15"/>
  <c r="O181" i="15"/>
  <c r="O179" i="15"/>
  <c r="O177" i="15"/>
  <c r="O175" i="15"/>
  <c r="O14" i="15"/>
  <c r="N259" i="15"/>
  <c r="N181" i="15"/>
  <c r="N179" i="15"/>
  <c r="N177" i="15"/>
  <c r="N175" i="15"/>
  <c r="N260" i="15"/>
  <c r="N14" i="15"/>
  <c r="M259" i="15"/>
  <c r="M181" i="15"/>
  <c r="M179" i="15"/>
  <c r="M177" i="15"/>
  <c r="M175" i="15"/>
  <c r="L259" i="15"/>
  <c r="M14" i="15"/>
  <c r="L181" i="15"/>
  <c r="L179" i="15"/>
  <c r="L177" i="15"/>
  <c r="L175" i="15"/>
  <c r="K260" i="15"/>
  <c r="L14" i="15"/>
  <c r="K259" i="15"/>
  <c r="K181" i="15"/>
  <c r="K179" i="15"/>
  <c r="K177" i="15"/>
  <c r="K175" i="15"/>
  <c r="K14" i="15"/>
  <c r="J259" i="15"/>
  <c r="J181" i="15"/>
  <c r="J179" i="15"/>
  <c r="J177" i="15"/>
  <c r="J175" i="15"/>
  <c r="J260" i="15"/>
  <c r="J14" i="15"/>
  <c r="I259" i="15"/>
  <c r="I181" i="15"/>
  <c r="I179" i="15"/>
  <c r="I177" i="15"/>
  <c r="I175" i="15"/>
  <c r="I260" i="15"/>
  <c r="H259" i="15"/>
  <c r="I14" i="15"/>
  <c r="H181" i="15"/>
  <c r="H179" i="15"/>
  <c r="H177" i="15"/>
  <c r="H260" i="15"/>
  <c r="H175" i="15"/>
  <c r="G260" i="15"/>
  <c r="H14" i="15"/>
  <c r="G259" i="15"/>
  <c r="G181" i="15"/>
  <c r="G179" i="15"/>
  <c r="G177" i="15"/>
  <c r="G175" i="15"/>
  <c r="G14" i="15"/>
  <c r="F259" i="15"/>
  <c r="F181" i="15"/>
  <c r="F179" i="15"/>
  <c r="F177" i="15"/>
  <c r="F175" i="15"/>
  <c r="F260" i="15"/>
  <c r="F14" i="15"/>
  <c r="E181" i="15"/>
  <c r="E179" i="15"/>
  <c r="E177" i="15"/>
  <c r="E175" i="15"/>
  <c r="D259" i="15"/>
  <c r="E14" i="15"/>
  <c r="D181" i="15"/>
  <c r="D179" i="15"/>
  <c r="D177" i="15"/>
  <c r="D175" i="15"/>
  <c r="AY14" i="16"/>
  <c r="AY10" i="16"/>
  <c r="AY13" i="16"/>
  <c r="AY15" i="16"/>
  <c r="AY16" i="16"/>
  <c r="AY17" i="16"/>
  <c r="AY29" i="16"/>
  <c r="AX14" i="16"/>
  <c r="AX15" i="16"/>
  <c r="AX16" i="16"/>
  <c r="AX10" i="16"/>
  <c r="AX13" i="16"/>
  <c r="AX17" i="16"/>
  <c r="AX29" i="16"/>
  <c r="AW14" i="16"/>
  <c r="AW15" i="16"/>
  <c r="AW16" i="16"/>
  <c r="AW10" i="16"/>
  <c r="AW13" i="16"/>
  <c r="AW17" i="16"/>
  <c r="AW29" i="16"/>
  <c r="AV14" i="16"/>
  <c r="AV10" i="16"/>
  <c r="AV13" i="16"/>
  <c r="AV15" i="16"/>
  <c r="AV16" i="16"/>
  <c r="AV17" i="16"/>
  <c r="AV29" i="16"/>
  <c r="AU14" i="16"/>
  <c r="AU15" i="16"/>
  <c r="AU16" i="16"/>
  <c r="AU17" i="16"/>
  <c r="AU29" i="16"/>
  <c r="AT21" i="16"/>
  <c r="AT23" i="16"/>
  <c r="AT22" i="16"/>
  <c r="AT29" i="16"/>
  <c r="AT33" i="16"/>
  <c r="AT44" i="16"/>
  <c r="AS21" i="16"/>
  <c r="AS22" i="16"/>
  <c r="AS34" i="16"/>
  <c r="AS40" i="16"/>
  <c r="AS23" i="16"/>
  <c r="AS29" i="16"/>
  <c r="AS33" i="16"/>
  <c r="AS39" i="16"/>
  <c r="AS35" i="16"/>
  <c r="AS44" i="16"/>
  <c r="AS45" i="16"/>
  <c r="AS50" i="16"/>
  <c r="AR15" i="16"/>
  <c r="AS16" i="16"/>
  <c r="AT17" i="16"/>
  <c r="AR21" i="16"/>
  <c r="AR33" i="16"/>
  <c r="AR22" i="16"/>
  <c r="AR23" i="16"/>
  <c r="AR24" i="16"/>
  <c r="AR29" i="16"/>
  <c r="AR34" i="16"/>
  <c r="AR40" i="16"/>
  <c r="AR39" i="16"/>
  <c r="AR44" i="16"/>
  <c r="AR50" i="16"/>
  <c r="AR45" i="16"/>
  <c r="AR46" i="16"/>
  <c r="AR51" i="16"/>
  <c r="AQ14" i="16"/>
  <c r="AQ15" i="16"/>
  <c r="AR16" i="16"/>
  <c r="AS17" i="16"/>
  <c r="AQ16" i="16"/>
  <c r="AR17" i="16"/>
  <c r="AQ17" i="16"/>
  <c r="AQ29" i="16"/>
  <c r="AP14" i="16"/>
  <c r="AP10" i="16"/>
  <c r="AP15" i="16"/>
  <c r="AP16" i="16"/>
  <c r="AP13" i="16"/>
  <c r="AP17" i="16"/>
  <c r="AP29" i="16"/>
  <c r="AO14" i="16"/>
  <c r="AO15" i="16"/>
  <c r="AO10" i="16"/>
  <c r="AO13" i="16"/>
  <c r="AO16" i="16"/>
  <c r="AO17" i="16"/>
  <c r="AO29" i="16"/>
  <c r="AN14" i="16"/>
  <c r="AN10" i="16"/>
  <c r="AN15" i="16"/>
  <c r="AN16" i="16"/>
  <c r="AN13" i="16"/>
  <c r="AN17" i="16"/>
  <c r="AN21" i="16"/>
  <c r="AN29" i="16"/>
  <c r="AM14" i="16"/>
  <c r="AM15" i="16"/>
  <c r="AM10" i="16"/>
  <c r="AM13" i="16"/>
  <c r="AM16" i="16"/>
  <c r="AM17" i="16"/>
  <c r="AM29" i="16"/>
  <c r="AL16" i="16"/>
  <c r="AL21" i="16"/>
  <c r="AL33" i="16"/>
  <c r="AL22" i="16"/>
  <c r="AL29" i="16"/>
  <c r="AL39" i="16"/>
  <c r="AL44" i="16"/>
  <c r="AK14" i="16"/>
  <c r="AK15" i="16"/>
  <c r="AK16" i="16"/>
  <c r="AL17" i="16"/>
  <c r="AK17" i="16"/>
  <c r="AK29" i="16"/>
  <c r="AJ14" i="16"/>
  <c r="AJ15" i="16"/>
  <c r="AJ16" i="16"/>
  <c r="AJ17" i="16"/>
  <c r="AJ29" i="16"/>
  <c r="AI14" i="16"/>
  <c r="AI15" i="16"/>
  <c r="AI16" i="16"/>
  <c r="AI10" i="16"/>
  <c r="AI13" i="16"/>
  <c r="AI17" i="16"/>
  <c r="AI21" i="16"/>
  <c r="AI29" i="16"/>
  <c r="AH14" i="16"/>
  <c r="AH10" i="16"/>
  <c r="AH13" i="16"/>
  <c r="AH15" i="16"/>
  <c r="AH16" i="16"/>
  <c r="AH17" i="16"/>
  <c r="AH29" i="16"/>
  <c r="AG14" i="16"/>
  <c r="AG15" i="16"/>
  <c r="AG16" i="16"/>
  <c r="AG10" i="16"/>
  <c r="AG13" i="16"/>
  <c r="AG17" i="16"/>
  <c r="AG29" i="16"/>
  <c r="AF14" i="16"/>
  <c r="AF10" i="16"/>
  <c r="AF13" i="16"/>
  <c r="AF15" i="16"/>
  <c r="AF16" i="16"/>
  <c r="AF17" i="16"/>
  <c r="AF29" i="16"/>
  <c r="AE14" i="16"/>
  <c r="AE15" i="16"/>
  <c r="AE10" i="16"/>
  <c r="AE13" i="16"/>
  <c r="AE16" i="16"/>
  <c r="AE17" i="16"/>
  <c r="AE29" i="16"/>
  <c r="AD14" i="16"/>
  <c r="AD15" i="16"/>
  <c r="AD16" i="16"/>
  <c r="AD17" i="16"/>
  <c r="AD29" i="16"/>
  <c r="AC14" i="16"/>
  <c r="AC15" i="16"/>
  <c r="AC10" i="16"/>
  <c r="AC13" i="16"/>
  <c r="AC16" i="16"/>
  <c r="AC17" i="16"/>
  <c r="AC29" i="16"/>
  <c r="AB14" i="16"/>
  <c r="AB15" i="16"/>
  <c r="AB16" i="16"/>
  <c r="AB17" i="16"/>
  <c r="AB29" i="16"/>
  <c r="AA14" i="16"/>
  <c r="AA15" i="16"/>
  <c r="AA10" i="16"/>
  <c r="AA13" i="16"/>
  <c r="AA16" i="16"/>
  <c r="AA17" i="16"/>
  <c r="AA29" i="16"/>
  <c r="Z14" i="16"/>
  <c r="Z15" i="16"/>
  <c r="Z16" i="16"/>
  <c r="Z17" i="16"/>
  <c r="Z21" i="16"/>
  <c r="Z29" i="16"/>
  <c r="Y14" i="16"/>
  <c r="Y15" i="16"/>
  <c r="Y16" i="16"/>
  <c r="Y10" i="16"/>
  <c r="Y13" i="16"/>
  <c r="Y17" i="16"/>
  <c r="Y29" i="16"/>
  <c r="X14" i="16"/>
  <c r="X10" i="16"/>
  <c r="X13" i="16"/>
  <c r="X15" i="16"/>
  <c r="X16" i="16"/>
  <c r="X17" i="16"/>
  <c r="X29" i="16"/>
  <c r="W14" i="16"/>
  <c r="W15" i="16"/>
  <c r="W16" i="16"/>
  <c r="W10" i="16"/>
  <c r="W13" i="16"/>
  <c r="W17" i="16"/>
  <c r="W29" i="16"/>
  <c r="V14" i="16"/>
  <c r="V10" i="16"/>
  <c r="V13" i="16"/>
  <c r="V15" i="16"/>
  <c r="V16" i="16"/>
  <c r="V17" i="16"/>
  <c r="V21" i="16"/>
  <c r="V29" i="16"/>
  <c r="U14" i="16"/>
  <c r="U15" i="16"/>
  <c r="U10" i="16"/>
  <c r="U13" i="16"/>
  <c r="U16" i="16"/>
  <c r="U17" i="16"/>
  <c r="U29" i="16"/>
  <c r="T14" i="16"/>
  <c r="T15" i="16"/>
  <c r="T16" i="16"/>
  <c r="T17" i="16"/>
  <c r="T29" i="16"/>
  <c r="S14" i="16"/>
  <c r="S15" i="16"/>
  <c r="S10" i="16"/>
  <c r="S13" i="16"/>
  <c r="S16" i="16"/>
  <c r="S17" i="16"/>
  <c r="S29" i="16"/>
  <c r="R14" i="16"/>
  <c r="R15" i="16"/>
  <c r="R16" i="16"/>
  <c r="R17" i="16"/>
  <c r="R29" i="16"/>
  <c r="Q14" i="16"/>
  <c r="Q15" i="16"/>
  <c r="Q16" i="16"/>
  <c r="Q10" i="16"/>
  <c r="Q13" i="16"/>
  <c r="Q17" i="16"/>
  <c r="Q29" i="16"/>
  <c r="P14" i="16"/>
  <c r="P10" i="16"/>
  <c r="P13" i="16"/>
  <c r="P15" i="16"/>
  <c r="P16" i="16"/>
  <c r="P17" i="16"/>
  <c r="P29" i="16"/>
  <c r="O14" i="16"/>
  <c r="O15" i="16"/>
  <c r="O16" i="16"/>
  <c r="O10" i="16"/>
  <c r="O13" i="16"/>
  <c r="O17" i="16"/>
  <c r="O29" i="16"/>
  <c r="N14" i="16"/>
  <c r="N15" i="16"/>
  <c r="N16" i="16"/>
  <c r="N17" i="16"/>
  <c r="N21" i="16"/>
  <c r="N29" i="16"/>
  <c r="M14" i="16"/>
  <c r="M15" i="16"/>
  <c r="M16" i="16"/>
  <c r="M10" i="16"/>
  <c r="M13" i="16"/>
  <c r="M17" i="16"/>
  <c r="M29" i="16"/>
  <c r="L14" i="16"/>
  <c r="L15" i="16"/>
  <c r="L16" i="16"/>
  <c r="L17" i="16"/>
  <c r="L29" i="16"/>
  <c r="K14" i="16"/>
  <c r="K15" i="16"/>
  <c r="K10" i="16"/>
  <c r="K13" i="16"/>
  <c r="K16" i="16"/>
  <c r="K17" i="16"/>
  <c r="K29" i="16"/>
  <c r="J14" i="16"/>
  <c r="J15" i="16"/>
  <c r="J16" i="16"/>
  <c r="J17" i="16"/>
  <c r="J29" i="16"/>
  <c r="I14" i="16"/>
  <c r="I15" i="16"/>
  <c r="I16" i="16"/>
  <c r="I17" i="16"/>
  <c r="I29" i="16"/>
  <c r="H14" i="16"/>
  <c r="H15" i="16"/>
  <c r="H16" i="16"/>
  <c r="H17" i="16"/>
  <c r="H23" i="16"/>
  <c r="H29" i="16"/>
  <c r="G14" i="16"/>
  <c r="G15" i="16"/>
  <c r="G16" i="16"/>
  <c r="G10" i="16"/>
  <c r="G13" i="16"/>
  <c r="H21" i="16"/>
  <c r="G17" i="16"/>
  <c r="G29" i="16"/>
  <c r="F14" i="16"/>
  <c r="F15" i="16"/>
  <c r="F16" i="16"/>
  <c r="F17" i="16"/>
  <c r="F29" i="16"/>
  <c r="E14" i="16"/>
  <c r="E15" i="16"/>
  <c r="E10" i="16"/>
  <c r="E13" i="16"/>
  <c r="E16" i="16"/>
  <c r="E17" i="16"/>
  <c r="AZ17" i="16"/>
  <c r="E27" i="16"/>
  <c r="E29" i="16"/>
  <c r="D14" i="16"/>
  <c r="D10" i="16"/>
  <c r="D15" i="16"/>
  <c r="D16" i="16"/>
  <c r="D17" i="16"/>
  <c r="D27" i="16"/>
  <c r="D29" i="16"/>
  <c r="D30" i="16"/>
  <c r="AY14" i="17"/>
  <c r="AY15" i="17"/>
  <c r="AY16" i="17"/>
  <c r="AY10" i="17"/>
  <c r="AY13" i="17"/>
  <c r="AY17" i="17"/>
  <c r="AY29" i="17"/>
  <c r="AX14" i="17"/>
  <c r="AX15" i="17"/>
  <c r="AX16" i="17"/>
  <c r="AX17" i="17"/>
  <c r="AX29" i="17"/>
  <c r="AW14" i="17"/>
  <c r="AW15" i="17"/>
  <c r="AW16" i="17"/>
  <c r="AW10" i="17"/>
  <c r="AW13" i="17"/>
  <c r="AW17" i="17"/>
  <c r="AW29" i="17"/>
  <c r="AV14" i="17"/>
  <c r="AV15" i="17"/>
  <c r="AV16" i="17"/>
  <c r="AV17" i="17"/>
  <c r="AV29" i="17"/>
  <c r="AU14" i="17"/>
  <c r="AU15" i="17"/>
  <c r="AU10" i="17"/>
  <c r="AU13" i="17"/>
  <c r="AU16" i="17"/>
  <c r="AU17" i="17"/>
  <c r="AU29" i="17"/>
  <c r="AT14" i="17"/>
  <c r="AT15" i="17"/>
  <c r="AT16" i="17"/>
  <c r="AT17" i="17"/>
  <c r="AT29" i="17"/>
  <c r="AS14" i="17"/>
  <c r="AS15" i="17"/>
  <c r="AS10" i="17"/>
  <c r="AS13" i="17"/>
  <c r="AS16" i="17"/>
  <c r="AS17" i="17"/>
  <c r="AS29" i="17"/>
  <c r="AR14" i="17"/>
  <c r="AR15" i="17"/>
  <c r="AR16" i="17"/>
  <c r="AR17" i="17"/>
  <c r="AR29" i="17"/>
  <c r="AQ14" i="17"/>
  <c r="AQ15" i="17"/>
  <c r="AQ16" i="17"/>
  <c r="AQ10" i="17"/>
  <c r="AQ13" i="17"/>
  <c r="AQ17" i="17"/>
  <c r="AQ29" i="17"/>
  <c r="AP14" i="17"/>
  <c r="AP15" i="17"/>
  <c r="AP16" i="17"/>
  <c r="AP17" i="17"/>
  <c r="AP29" i="17"/>
  <c r="AO14" i="17"/>
  <c r="AO15" i="17"/>
  <c r="AO16" i="17"/>
  <c r="AO10" i="17"/>
  <c r="AO13" i="17"/>
  <c r="AO17" i="17"/>
  <c r="AO29" i="17"/>
  <c r="AN14" i="17"/>
  <c r="AN10" i="17"/>
  <c r="AN13" i="17"/>
  <c r="AN15" i="17"/>
  <c r="AN16" i="17"/>
  <c r="AN17" i="17"/>
  <c r="AN29" i="17"/>
  <c r="AM14" i="17"/>
  <c r="AM15" i="17"/>
  <c r="AM10" i="17"/>
  <c r="AM13" i="17"/>
  <c r="AM16" i="17"/>
  <c r="AM17" i="17"/>
  <c r="AM29" i="17"/>
  <c r="AL14" i="17"/>
  <c r="AL15" i="17"/>
  <c r="AL16" i="17"/>
  <c r="AL17" i="17"/>
  <c r="AL29" i="17"/>
  <c r="AK14" i="17"/>
  <c r="AK15" i="17"/>
  <c r="AK10" i="17"/>
  <c r="AK13" i="17"/>
  <c r="AK16" i="17"/>
  <c r="AK17" i="17"/>
  <c r="AK29" i="17"/>
  <c r="AJ14" i="17"/>
  <c r="AJ10" i="17"/>
  <c r="AJ13" i="17"/>
  <c r="AJ15" i="17"/>
  <c r="AJ16" i="17"/>
  <c r="AJ17" i="17"/>
  <c r="AJ29" i="17"/>
  <c r="AI14" i="17"/>
  <c r="AI15" i="17"/>
  <c r="AI16" i="17"/>
  <c r="AI10" i="17"/>
  <c r="AI13" i="17"/>
  <c r="AI17" i="17"/>
  <c r="AI29" i="17"/>
  <c r="AH14" i="17"/>
  <c r="AH15" i="17"/>
  <c r="AH16" i="17"/>
  <c r="AH17" i="17"/>
  <c r="AH29" i="17"/>
  <c r="AG14" i="17"/>
  <c r="AG15" i="17"/>
  <c r="AG16" i="17"/>
  <c r="AG10" i="17"/>
  <c r="AG13" i="17"/>
  <c r="AG17" i="17"/>
  <c r="AG29" i="17"/>
  <c r="AF14" i="17"/>
  <c r="AF10" i="17"/>
  <c r="AF13" i="17"/>
  <c r="AF21" i="17"/>
  <c r="AF22" i="17"/>
  <c r="AF24" i="17"/>
  <c r="AF23" i="17"/>
  <c r="AF29" i="17"/>
  <c r="AF34" i="17"/>
  <c r="AF40" i="17"/>
  <c r="AF45" i="17"/>
  <c r="AF51" i="17"/>
  <c r="AE14" i="17"/>
  <c r="AF15" i="17"/>
  <c r="AE15" i="17"/>
  <c r="AF16" i="17"/>
  <c r="AE16" i="17"/>
  <c r="AF17" i="17"/>
  <c r="AE10" i="17"/>
  <c r="AE13" i="17"/>
  <c r="AE17" i="17"/>
  <c r="AE29" i="17"/>
  <c r="AD14" i="17"/>
  <c r="AD15" i="17"/>
  <c r="AD16" i="17"/>
  <c r="AD17" i="17"/>
  <c r="AD29" i="17"/>
  <c r="AC14" i="17"/>
  <c r="AC15" i="17"/>
  <c r="AC16" i="17"/>
  <c r="AC10" i="17"/>
  <c r="AC13" i="17"/>
  <c r="AC17" i="17"/>
  <c r="AC29" i="17"/>
  <c r="AB14" i="17"/>
  <c r="AB10" i="17"/>
  <c r="AB15" i="17"/>
  <c r="AB16" i="17"/>
  <c r="AB13" i="17"/>
  <c r="AB17" i="17"/>
  <c r="AB29" i="17"/>
  <c r="AA14" i="17"/>
  <c r="AA15" i="17"/>
  <c r="AA10" i="17"/>
  <c r="AA13" i="17"/>
  <c r="AA16" i="17"/>
  <c r="AA17" i="17"/>
  <c r="AA29" i="17"/>
  <c r="Z14" i="17"/>
  <c r="Z10" i="17"/>
  <c r="Z13" i="17"/>
  <c r="Z15" i="17"/>
  <c r="Z16" i="17"/>
  <c r="Z17" i="17"/>
  <c r="Z29" i="17"/>
  <c r="Y14" i="17"/>
  <c r="Y15" i="17"/>
  <c r="Y10" i="17"/>
  <c r="Y13" i="17"/>
  <c r="Y16" i="17"/>
  <c r="Y17" i="17"/>
  <c r="Y29" i="17"/>
  <c r="X14" i="17"/>
  <c r="X15" i="17"/>
  <c r="X16" i="17"/>
  <c r="X10" i="17"/>
  <c r="X13" i="17"/>
  <c r="X17" i="17"/>
  <c r="X29" i="17"/>
  <c r="W14" i="17"/>
  <c r="W15" i="17"/>
  <c r="W16" i="17"/>
  <c r="W10" i="17"/>
  <c r="W13" i="17"/>
  <c r="W17" i="17"/>
  <c r="W29" i="17"/>
  <c r="V14" i="17"/>
  <c r="V15" i="17"/>
  <c r="V16" i="17"/>
  <c r="V17" i="17"/>
  <c r="V29" i="17"/>
  <c r="U14" i="17"/>
  <c r="U15" i="17"/>
  <c r="U16" i="17"/>
  <c r="U10" i="17"/>
  <c r="U13" i="17"/>
  <c r="U17" i="17"/>
  <c r="U29" i="17"/>
  <c r="T14" i="17"/>
  <c r="T10" i="17"/>
  <c r="T15" i="17"/>
  <c r="T16" i="17"/>
  <c r="T13" i="17"/>
  <c r="T17" i="17"/>
  <c r="T29" i="17"/>
  <c r="S15" i="17"/>
  <c r="S21" i="17"/>
  <c r="S22" i="17"/>
  <c r="S23" i="17"/>
  <c r="S29" i="17"/>
  <c r="S33" i="17"/>
  <c r="S44" i="17"/>
  <c r="S50" i="17"/>
  <c r="R14" i="17"/>
  <c r="R10" i="17"/>
  <c r="R13" i="17"/>
  <c r="S14" i="17"/>
  <c r="R15" i="17"/>
  <c r="S16" i="17"/>
  <c r="R16" i="17"/>
  <c r="S17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P17" i="17"/>
  <c r="P29" i="17"/>
  <c r="O14" i="17"/>
  <c r="O10" i="17"/>
  <c r="O15" i="17"/>
  <c r="O16" i="17"/>
  <c r="O13" i="17"/>
  <c r="O17" i="17"/>
  <c r="O29" i="17"/>
  <c r="N14" i="17"/>
  <c r="N10" i="17"/>
  <c r="N13" i="17"/>
  <c r="N15" i="17"/>
  <c r="N16" i="17"/>
  <c r="N17" i="17"/>
  <c r="N29" i="17"/>
  <c r="M14" i="17"/>
  <c r="M15" i="17"/>
  <c r="M10" i="17"/>
  <c r="M13" i="17"/>
  <c r="M16" i="17"/>
  <c r="M17" i="17"/>
  <c r="M29" i="17"/>
  <c r="L14" i="17"/>
  <c r="L10" i="17"/>
  <c r="L13" i="17"/>
  <c r="L15" i="17"/>
  <c r="L16" i="17"/>
  <c r="L17" i="17"/>
  <c r="L29" i="17"/>
  <c r="K14" i="17"/>
  <c r="K10" i="17"/>
  <c r="K13" i="17"/>
  <c r="K15" i="17"/>
  <c r="K16" i="17"/>
  <c r="K17" i="17"/>
  <c r="K29" i="17"/>
  <c r="J15" i="17"/>
  <c r="J16" i="17"/>
  <c r="J21" i="17"/>
  <c r="J22" i="17"/>
  <c r="J23" i="17"/>
  <c r="J24" i="17"/>
  <c r="J29" i="17"/>
  <c r="J33" i="17"/>
  <c r="J35" i="17"/>
  <c r="J34" i="17"/>
  <c r="J39" i="17"/>
  <c r="J40" i="17"/>
  <c r="J44" i="17"/>
  <c r="J45" i="17"/>
  <c r="J46" i="17"/>
  <c r="J50" i="17"/>
  <c r="J51" i="17"/>
  <c r="I14" i="17"/>
  <c r="I15" i="17"/>
  <c r="I10" i="17"/>
  <c r="I13" i="17"/>
  <c r="J14" i="17"/>
  <c r="J10" i="17"/>
  <c r="J13" i="17"/>
  <c r="I16" i="17"/>
  <c r="J17" i="17"/>
  <c r="I17" i="17"/>
  <c r="I29" i="17"/>
  <c r="H14" i="17"/>
  <c r="H15" i="17"/>
  <c r="H16" i="17"/>
  <c r="H10" i="17"/>
  <c r="H13" i="17"/>
  <c r="H17" i="17"/>
  <c r="H29" i="17"/>
  <c r="G14" i="17"/>
  <c r="G15" i="17"/>
  <c r="G16" i="17"/>
  <c r="G17" i="17"/>
  <c r="G29" i="17"/>
  <c r="F14" i="17"/>
  <c r="F10" i="17"/>
  <c r="F15" i="17"/>
  <c r="F16" i="17"/>
  <c r="F13" i="17"/>
  <c r="F17" i="17"/>
  <c r="F27" i="17"/>
  <c r="G27" i="17"/>
  <c r="F29" i="17"/>
  <c r="E14" i="17"/>
  <c r="E15" i="17"/>
  <c r="E16" i="17"/>
  <c r="E17" i="17"/>
  <c r="E29" i="17"/>
  <c r="D14" i="17"/>
  <c r="D15" i="17"/>
  <c r="D10" i="17"/>
  <c r="D16" i="17"/>
  <c r="D17" i="17"/>
  <c r="D27" i="17"/>
  <c r="D29" i="17"/>
  <c r="E27" i="17"/>
  <c r="E30" i="17"/>
  <c r="D30" i="17"/>
  <c r="AY14" i="18"/>
  <c r="AY15" i="18"/>
  <c r="AY16" i="18"/>
  <c r="AY17" i="18"/>
  <c r="AY29" i="18"/>
  <c r="AX14" i="18"/>
  <c r="AX15" i="18"/>
  <c r="AX10" i="18"/>
  <c r="AX13" i="18"/>
  <c r="AX16" i="18"/>
  <c r="AX17" i="18"/>
  <c r="AX29" i="18"/>
  <c r="AW14" i="18"/>
  <c r="AW15" i="18"/>
  <c r="AW16" i="18"/>
  <c r="AW10" i="18"/>
  <c r="AW13" i="18"/>
  <c r="AW17" i="18"/>
  <c r="AW29" i="18"/>
  <c r="AV14" i="18"/>
  <c r="AV10" i="18"/>
  <c r="AV13" i="18"/>
  <c r="AV15" i="18"/>
  <c r="AV16" i="18"/>
  <c r="AV17" i="18"/>
  <c r="AV29" i="18"/>
  <c r="AU14" i="18"/>
  <c r="AU15" i="18"/>
  <c r="AU16" i="18"/>
  <c r="AU17" i="18"/>
  <c r="AU29" i="18"/>
  <c r="AT14" i="18"/>
  <c r="AT15" i="18"/>
  <c r="AT10" i="18"/>
  <c r="AT13" i="18"/>
  <c r="AT16" i="18"/>
  <c r="AT17" i="18"/>
  <c r="AT21" i="18"/>
  <c r="AT29" i="18"/>
  <c r="AS14" i="18"/>
  <c r="AS15" i="18"/>
  <c r="AS16" i="18"/>
  <c r="AS10" i="18"/>
  <c r="AS13" i="18"/>
  <c r="AS17" i="18"/>
  <c r="AS29" i="18"/>
  <c r="AR14" i="18"/>
  <c r="AR10" i="18"/>
  <c r="AR13" i="18"/>
  <c r="AR15" i="18"/>
  <c r="AR16" i="18"/>
  <c r="AR17" i="18"/>
  <c r="AR29" i="18"/>
  <c r="AQ14" i="18"/>
  <c r="AQ15" i="18"/>
  <c r="AQ16" i="18"/>
  <c r="AQ17" i="18"/>
  <c r="AQ29" i="18"/>
  <c r="AP14" i="18"/>
  <c r="AP15" i="18"/>
  <c r="AP10" i="18"/>
  <c r="AP13" i="18"/>
  <c r="AP16" i="18"/>
  <c r="AP17" i="18"/>
  <c r="AP21" i="18"/>
  <c r="AP29" i="18"/>
  <c r="AO14" i="18"/>
  <c r="AO15" i="18"/>
  <c r="AO16" i="18"/>
  <c r="AO10" i="18"/>
  <c r="AO13" i="18"/>
  <c r="AO17" i="18"/>
  <c r="AO29" i="18"/>
  <c r="AN14" i="18"/>
  <c r="AN10" i="18"/>
  <c r="AN15" i="18"/>
  <c r="AN16" i="18"/>
  <c r="AN13" i="18"/>
  <c r="AO21" i="18"/>
  <c r="AN17" i="18"/>
  <c r="AN29" i="18"/>
  <c r="AM14" i="18"/>
  <c r="AM15" i="18"/>
  <c r="AM10" i="18"/>
  <c r="AM13" i="18"/>
  <c r="AM16" i="18"/>
  <c r="AM17" i="18"/>
  <c r="AM29" i="18"/>
  <c r="AL14" i="18"/>
  <c r="AL10" i="18"/>
  <c r="AL15" i="18"/>
  <c r="AL16" i="18"/>
  <c r="AL13" i="18"/>
  <c r="AM21" i="18"/>
  <c r="AL17" i="18"/>
  <c r="AL29" i="18"/>
  <c r="AK14" i="18"/>
  <c r="AK15" i="18"/>
  <c r="AK10" i="18"/>
  <c r="AK13" i="18"/>
  <c r="AK16" i="18"/>
  <c r="AK17" i="18"/>
  <c r="AK29" i="18"/>
  <c r="AJ14" i="18"/>
  <c r="AJ10" i="18"/>
  <c r="AJ15" i="18"/>
  <c r="AJ16" i="18"/>
  <c r="AJ13" i="18"/>
  <c r="AK21" i="18"/>
  <c r="AJ17" i="18"/>
  <c r="AJ29" i="18"/>
  <c r="AI14" i="18"/>
  <c r="AI15" i="18"/>
  <c r="AI10" i="18"/>
  <c r="AI13" i="18"/>
  <c r="AI16" i="18"/>
  <c r="AI17" i="18"/>
  <c r="AI29" i="18"/>
  <c r="AH14" i="18"/>
  <c r="AH10" i="18"/>
  <c r="AH15" i="18"/>
  <c r="AH16" i="18"/>
  <c r="AH13" i="18"/>
  <c r="AI21" i="18"/>
  <c r="AH17" i="18"/>
  <c r="AH29" i="18"/>
  <c r="AG14" i="18"/>
  <c r="AG15" i="18"/>
  <c r="AG10" i="18"/>
  <c r="AG13" i="18"/>
  <c r="AG16" i="18"/>
  <c r="AG17" i="18"/>
  <c r="AG29" i="18"/>
  <c r="AF14" i="18"/>
  <c r="AF10" i="18"/>
  <c r="AF15" i="18"/>
  <c r="AF16" i="18"/>
  <c r="AF13" i="18"/>
  <c r="AG21" i="18"/>
  <c r="AF17" i="18"/>
  <c r="AF29" i="18"/>
  <c r="AE14" i="18"/>
  <c r="AE15" i="18"/>
  <c r="AE10" i="18"/>
  <c r="AE13" i="18"/>
  <c r="AE16" i="18"/>
  <c r="AE17" i="18"/>
  <c r="AE29" i="18"/>
  <c r="AD14" i="18"/>
  <c r="AD10" i="18"/>
  <c r="AD15" i="18"/>
  <c r="AD16" i="18"/>
  <c r="AD13" i="18"/>
  <c r="AE21" i="18"/>
  <c r="AD17" i="18"/>
  <c r="AD29" i="18"/>
  <c r="AC14" i="18"/>
  <c r="AC15" i="18"/>
  <c r="AC10" i="18"/>
  <c r="AC13" i="18"/>
  <c r="AC16" i="18"/>
  <c r="AC17" i="18"/>
  <c r="AC29" i="18"/>
  <c r="AB14" i="18"/>
  <c r="AB10" i="18"/>
  <c r="AB15" i="18"/>
  <c r="AB16" i="18"/>
  <c r="AB13" i="18"/>
  <c r="AC21" i="18"/>
  <c r="AB17" i="18"/>
  <c r="AB29" i="18"/>
  <c r="AA14" i="18"/>
  <c r="AA15" i="18"/>
  <c r="AA10" i="18"/>
  <c r="AA13" i="18"/>
  <c r="AA16" i="18"/>
  <c r="AA17" i="18"/>
  <c r="AA29" i="18"/>
  <c r="Z14" i="18"/>
  <c r="Z10" i="18"/>
  <c r="Z15" i="18"/>
  <c r="Z16" i="18"/>
  <c r="Z13" i="18"/>
  <c r="AA21" i="18"/>
  <c r="Z17" i="18"/>
  <c r="Z29" i="18"/>
  <c r="Y14" i="18"/>
  <c r="Y15" i="18"/>
  <c r="Y10" i="18"/>
  <c r="Y13" i="18"/>
  <c r="Y16" i="18"/>
  <c r="Y17" i="18"/>
  <c r="Y29" i="18"/>
  <c r="X14" i="18"/>
  <c r="X10" i="18"/>
  <c r="X15" i="18"/>
  <c r="X16" i="18"/>
  <c r="X13" i="18"/>
  <c r="Y21" i="18"/>
  <c r="X17" i="18"/>
  <c r="X29" i="18"/>
  <c r="W14" i="18"/>
  <c r="W15" i="18"/>
  <c r="W10" i="18"/>
  <c r="W13" i="18"/>
  <c r="W16" i="18"/>
  <c r="W17" i="18"/>
  <c r="W29" i="18"/>
  <c r="V14" i="18"/>
  <c r="V10" i="18"/>
  <c r="V15" i="18"/>
  <c r="V16" i="18"/>
  <c r="V13" i="18"/>
  <c r="W21" i="18"/>
  <c r="V17" i="18"/>
  <c r="V29" i="18"/>
  <c r="U14" i="18"/>
  <c r="U15" i="18"/>
  <c r="U10" i="18"/>
  <c r="U13" i="18"/>
  <c r="U16" i="18"/>
  <c r="U17" i="18"/>
  <c r="U29" i="18"/>
  <c r="T14" i="18"/>
  <c r="T10" i="18"/>
  <c r="T15" i="18"/>
  <c r="T16" i="18"/>
  <c r="T13" i="18"/>
  <c r="U21" i="18"/>
  <c r="T17" i="18"/>
  <c r="T29" i="18"/>
  <c r="S14" i="18"/>
  <c r="S15" i="18"/>
  <c r="S10" i="18"/>
  <c r="S13" i="18"/>
  <c r="S16" i="18"/>
  <c r="S17" i="18"/>
  <c r="S29" i="18"/>
  <c r="R14" i="18"/>
  <c r="R10" i="18"/>
  <c r="R15" i="18"/>
  <c r="R16" i="18"/>
  <c r="R13" i="18"/>
  <c r="S21" i="18"/>
  <c r="R17" i="18"/>
  <c r="R29" i="18"/>
  <c r="Q14" i="18"/>
  <c r="Q15" i="18"/>
  <c r="Q10" i="18"/>
  <c r="Q13" i="18"/>
  <c r="Q16" i="18"/>
  <c r="Q17" i="18"/>
  <c r="Q29" i="18"/>
  <c r="P14" i="18"/>
  <c r="P10" i="18"/>
  <c r="P15" i="18"/>
  <c r="P16" i="18"/>
  <c r="P13" i="18"/>
  <c r="Q21" i="18"/>
  <c r="P17" i="18"/>
  <c r="P29" i="18"/>
  <c r="O14" i="18"/>
  <c r="O15" i="18"/>
  <c r="O10" i="18"/>
  <c r="O13" i="18"/>
  <c r="O16" i="18"/>
  <c r="O17" i="18"/>
  <c r="O29" i="18"/>
  <c r="N14" i="18"/>
  <c r="N10" i="18"/>
  <c r="N15" i="18"/>
  <c r="N16" i="18"/>
  <c r="N13" i="18"/>
  <c r="O21" i="18"/>
  <c r="N17" i="18"/>
  <c r="N29" i="18"/>
  <c r="M14" i="18"/>
  <c r="M15" i="18"/>
  <c r="M10" i="18"/>
  <c r="M13" i="18"/>
  <c r="M16" i="18"/>
  <c r="M17" i="18"/>
  <c r="M29" i="18"/>
  <c r="L14" i="18"/>
  <c r="L10" i="18"/>
  <c r="L15" i="18"/>
  <c r="L16" i="18"/>
  <c r="L13" i="18"/>
  <c r="M21" i="18"/>
  <c r="L17" i="18"/>
  <c r="L29" i="18"/>
  <c r="K14" i="18"/>
  <c r="K15" i="18"/>
  <c r="K10" i="18"/>
  <c r="K13" i="18"/>
  <c r="K16" i="18"/>
  <c r="K17" i="18"/>
  <c r="K29" i="18"/>
  <c r="J14" i="18"/>
  <c r="J10" i="18"/>
  <c r="J15" i="18"/>
  <c r="J16" i="18"/>
  <c r="J13" i="18"/>
  <c r="K21" i="18"/>
  <c r="J17" i="18"/>
  <c r="J29" i="18"/>
  <c r="I14" i="18"/>
  <c r="I15" i="18"/>
  <c r="I10" i="18"/>
  <c r="I13" i="18"/>
  <c r="I16" i="18"/>
  <c r="I17" i="18"/>
  <c r="I29" i="18"/>
  <c r="H14" i="18"/>
  <c r="H10" i="18"/>
  <c r="H15" i="18"/>
  <c r="H16" i="18"/>
  <c r="H13" i="18"/>
  <c r="I21" i="18"/>
  <c r="H17" i="18"/>
  <c r="H29" i="18"/>
  <c r="G14" i="18"/>
  <c r="G15" i="18"/>
  <c r="G10" i="18"/>
  <c r="G13" i="18"/>
  <c r="G16" i="18"/>
  <c r="G17" i="18"/>
  <c r="G29" i="18"/>
  <c r="F14" i="18"/>
  <c r="F10" i="18"/>
  <c r="F15" i="18"/>
  <c r="F16" i="18"/>
  <c r="F13" i="18"/>
  <c r="G21" i="18"/>
  <c r="F17" i="18"/>
  <c r="F29" i="18"/>
  <c r="E17" i="18"/>
  <c r="E21" i="18"/>
  <c r="E22" i="18"/>
  <c r="E34" i="18"/>
  <c r="E23" i="18"/>
  <c r="E24" i="18"/>
  <c r="E29" i="18"/>
  <c r="E33" i="18"/>
  <c r="E39" i="18"/>
  <c r="E40" i="18"/>
  <c r="E44" i="18"/>
  <c r="E45" i="18"/>
  <c r="E50" i="18"/>
  <c r="D14" i="18"/>
  <c r="D10" i="18"/>
  <c r="D15" i="18"/>
  <c r="E16" i="18"/>
  <c r="D16" i="18"/>
  <c r="D17" i="18"/>
  <c r="AZ17" i="18"/>
  <c r="D27" i="18"/>
  <c r="E27" i="18"/>
  <c r="E30" i="18"/>
  <c r="D29" i="18"/>
  <c r="D34" i="18"/>
  <c r="D40" i="18"/>
  <c r="B21" i="16"/>
  <c r="B21" i="17"/>
  <c r="B21" i="18"/>
  <c r="AX21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8"/>
  <c r="D22" i="18"/>
  <c r="H22" i="18"/>
  <c r="H21" i="18"/>
  <c r="P22" i="18"/>
  <c r="P21" i="18"/>
  <c r="AF22" i="18"/>
  <c r="AF21" i="18"/>
  <c r="AN22" i="18"/>
  <c r="AN21" i="18"/>
  <c r="N21" i="17"/>
  <c r="AX23" i="18"/>
  <c r="AX33" i="18"/>
  <c r="AX44" i="18"/>
  <c r="L22" i="18"/>
  <c r="L21" i="18"/>
  <c r="T22" i="18"/>
  <c r="T21" i="18"/>
  <c r="AB22" i="18"/>
  <c r="AB21" i="18"/>
  <c r="AJ22" i="18"/>
  <c r="AJ21" i="18"/>
  <c r="AQ22" i="18"/>
  <c r="AQ21" i="18"/>
  <c r="O22" i="17"/>
  <c r="J22" i="18"/>
  <c r="J21" i="18"/>
  <c r="R22" i="18"/>
  <c r="R21" i="18"/>
  <c r="Z22" i="18"/>
  <c r="Z21" i="18"/>
  <c r="AH22" i="18"/>
  <c r="AH21" i="18"/>
  <c r="AW21" i="18"/>
  <c r="AW22" i="18"/>
  <c r="L21" i="16"/>
  <c r="T21" i="16"/>
  <c r="AF21" i="16"/>
  <c r="X22" i="18"/>
  <c r="X21" i="18"/>
  <c r="AU22" i="18"/>
  <c r="AU21" i="18"/>
  <c r="M22" i="17"/>
  <c r="M21" i="17"/>
  <c r="N22" i="18"/>
  <c r="N21" i="18"/>
  <c r="V22" i="18"/>
  <c r="V21" i="18"/>
  <c r="AD22" i="18"/>
  <c r="AD21" i="18"/>
  <c r="AL22" i="18"/>
  <c r="AL21" i="18"/>
  <c r="AS21" i="18"/>
  <c r="AS22" i="18"/>
  <c r="AY22" i="18"/>
  <c r="AY21" i="18"/>
  <c r="D13" i="17"/>
  <c r="K21" i="17"/>
  <c r="K22" i="17"/>
  <c r="B22" i="17"/>
  <c r="D21" i="17"/>
  <c r="D45" i="18"/>
  <c r="D51" i="18"/>
  <c r="D30" i="18"/>
  <c r="E46" i="18"/>
  <c r="E51" i="18"/>
  <c r="E15" i="18"/>
  <c r="F27" i="18"/>
  <c r="G44" i="18"/>
  <c r="G23" i="18"/>
  <c r="G33" i="18"/>
  <c r="I23" i="18"/>
  <c r="I44" i="18"/>
  <c r="I33" i="18"/>
  <c r="K44" i="18"/>
  <c r="K23" i="18"/>
  <c r="K33" i="18"/>
  <c r="M23" i="18"/>
  <c r="M44" i="18"/>
  <c r="M33" i="18"/>
  <c r="O44" i="18"/>
  <c r="O23" i="18"/>
  <c r="O33" i="18"/>
  <c r="Q23" i="18"/>
  <c r="Q44" i="18"/>
  <c r="Q33" i="18"/>
  <c r="S44" i="18"/>
  <c r="S23" i="18"/>
  <c r="S33" i="18"/>
  <c r="U23" i="18"/>
  <c r="U44" i="18"/>
  <c r="U33" i="18"/>
  <c r="W44" i="18"/>
  <c r="W23" i="18"/>
  <c r="W33" i="18"/>
  <c r="Y23" i="18"/>
  <c r="Y44" i="18"/>
  <c r="Y33" i="18"/>
  <c r="AA44" i="18"/>
  <c r="AA23" i="18"/>
  <c r="AA33" i="18"/>
  <c r="AC23" i="18"/>
  <c r="AC44" i="18"/>
  <c r="AC33" i="18"/>
  <c r="AE44" i="18"/>
  <c r="AE23" i="18"/>
  <c r="AE33" i="18"/>
  <c r="AG23" i="18"/>
  <c r="AG44" i="18"/>
  <c r="AG33" i="18"/>
  <c r="AI44" i="18"/>
  <c r="AI23" i="18"/>
  <c r="AI33" i="18"/>
  <c r="AK23" i="18"/>
  <c r="AK44" i="18"/>
  <c r="AK33" i="18"/>
  <c r="AM44" i="18"/>
  <c r="AM23" i="18"/>
  <c r="AM33" i="18"/>
  <c r="AO23" i="18"/>
  <c r="AO44" i="18"/>
  <c r="AO33" i="18"/>
  <c r="AQ10" i="18"/>
  <c r="AQ13" i="18"/>
  <c r="AU10" i="18"/>
  <c r="AU13" i="18"/>
  <c r="AY10" i="18"/>
  <c r="AY13" i="18"/>
  <c r="AZ17" i="17"/>
  <c r="E10" i="17"/>
  <c r="E13" i="17"/>
  <c r="F30" i="17"/>
  <c r="S39" i="17"/>
  <c r="V22" i="17"/>
  <c r="V21" i="17"/>
  <c r="Y21" i="17"/>
  <c r="Y22" i="17"/>
  <c r="AB21" i="17"/>
  <c r="AJ21" i="17"/>
  <c r="AR10" i="17"/>
  <c r="AR13" i="17"/>
  <c r="AT21" i="17"/>
  <c r="AV10" i="17"/>
  <c r="AV13" i="17"/>
  <c r="AX21" i="17"/>
  <c r="H10" i="16"/>
  <c r="H13" i="16"/>
  <c r="L10" i="16"/>
  <c r="L13" i="16"/>
  <c r="N23" i="16"/>
  <c r="N33" i="16"/>
  <c r="N44" i="16"/>
  <c r="Z33" i="16"/>
  <c r="Z23" i="16"/>
  <c r="Z44" i="16"/>
  <c r="Z10" i="16"/>
  <c r="Z13" i="16"/>
  <c r="AB21" i="16"/>
  <c r="AD21" i="16"/>
  <c r="AI23" i="16"/>
  <c r="AI44" i="16"/>
  <c r="AI33" i="16"/>
  <c r="AN23" i="16"/>
  <c r="AN33" i="16"/>
  <c r="AN44" i="16"/>
  <c r="D21" i="18"/>
  <c r="AP22" i="18"/>
  <c r="AT22" i="18"/>
  <c r="AX22" i="18"/>
  <c r="G21" i="17"/>
  <c r="G22" i="17"/>
  <c r="I21" i="17"/>
  <c r="I22" i="17"/>
  <c r="L21" i="17"/>
  <c r="Q22" i="17"/>
  <c r="Q21" i="17"/>
  <c r="AA21" i="17"/>
  <c r="AA22" i="17"/>
  <c r="AB22" i="17"/>
  <c r="AF33" i="17"/>
  <c r="AF44" i="17"/>
  <c r="AR21" i="17"/>
  <c r="H33" i="16"/>
  <c r="H44" i="16"/>
  <c r="H27" i="17"/>
  <c r="G30" i="17"/>
  <c r="O21" i="17"/>
  <c r="P22" i="17"/>
  <c r="U21" i="17"/>
  <c r="U22" i="17"/>
  <c r="X21" i="17"/>
  <c r="X22" i="17"/>
  <c r="AC21" i="17"/>
  <c r="AC22" i="17"/>
  <c r="AD21" i="17"/>
  <c r="AG21" i="17"/>
  <c r="AG22" i="17"/>
  <c r="AH21" i="17"/>
  <c r="AL22" i="17"/>
  <c r="AN22" i="17"/>
  <c r="AN21" i="17"/>
  <c r="F22" i="16"/>
  <c r="V33" i="16"/>
  <c r="V23" i="16"/>
  <c r="V44" i="16"/>
  <c r="W21" i="16"/>
  <c r="AJ21" i="16"/>
  <c r="AO21" i="16"/>
  <c r="D24" i="18"/>
  <c r="D13" i="18"/>
  <c r="E14" i="18"/>
  <c r="E10" i="18"/>
  <c r="E13" i="18"/>
  <c r="E35" i="18"/>
  <c r="G22" i="18"/>
  <c r="I22" i="18"/>
  <c r="K22" i="18"/>
  <c r="M22" i="18"/>
  <c r="O22" i="18"/>
  <c r="Q22" i="18"/>
  <c r="S22" i="18"/>
  <c r="U22" i="18"/>
  <c r="W22" i="18"/>
  <c r="Y22" i="18"/>
  <c r="AA22" i="18"/>
  <c r="AC22" i="18"/>
  <c r="AE22" i="18"/>
  <c r="AG22" i="18"/>
  <c r="AI22" i="18"/>
  <c r="AK22" i="18"/>
  <c r="AM22" i="18"/>
  <c r="AO22" i="18"/>
  <c r="AP23" i="18"/>
  <c r="AP33" i="18"/>
  <c r="AP44" i="18"/>
  <c r="AT23" i="18"/>
  <c r="AT33" i="18"/>
  <c r="AT44" i="18"/>
  <c r="P21" i="17"/>
  <c r="S10" i="17"/>
  <c r="S13" i="17"/>
  <c r="S34" i="17"/>
  <c r="S40" i="17"/>
  <c r="S24" i="17"/>
  <c r="S45" i="17"/>
  <c r="Z22" i="17"/>
  <c r="Z21" i="17"/>
  <c r="AK21" i="17"/>
  <c r="AK22" i="17"/>
  <c r="AL21" i="17"/>
  <c r="AO21" i="17"/>
  <c r="AO22" i="17"/>
  <c r="AP21" i="17"/>
  <c r="AT22" i="17"/>
  <c r="AV22" i="17"/>
  <c r="AV21" i="17"/>
  <c r="D13" i="16"/>
  <c r="E30" i="16"/>
  <c r="F27" i="16"/>
  <c r="F21" i="16"/>
  <c r="P21" i="16"/>
  <c r="B22" i="16"/>
  <c r="D22" i="16"/>
  <c r="AP21" i="16"/>
  <c r="G10" i="17"/>
  <c r="G13" i="17"/>
  <c r="AD22" i="17"/>
  <c r="AH22" i="17"/>
  <c r="AP22" i="17"/>
  <c r="AX22" i="17"/>
  <c r="R21" i="16"/>
  <c r="R10" i="16"/>
  <c r="R13" i="16"/>
  <c r="AD10" i="16"/>
  <c r="AD13" i="16"/>
  <c r="R22" i="17"/>
  <c r="R21" i="17"/>
  <c r="AJ22" i="17"/>
  <c r="AR22" i="17"/>
  <c r="D21" i="16"/>
  <c r="H22" i="16"/>
  <c r="X21" i="16"/>
  <c r="AH21" i="16"/>
  <c r="AL50" i="16"/>
  <c r="AT39" i="16"/>
  <c r="V10" i="17"/>
  <c r="V13" i="17"/>
  <c r="AD10" i="17"/>
  <c r="AD13" i="17"/>
  <c r="AH10" i="17"/>
  <c r="AH13" i="17"/>
  <c r="AP10" i="17"/>
  <c r="AP13" i="17"/>
  <c r="AX10" i="17"/>
  <c r="AX13" i="17"/>
  <c r="I10" i="16"/>
  <c r="I13" i="16"/>
  <c r="J10" i="16"/>
  <c r="J13" i="16"/>
  <c r="T10" i="16"/>
  <c r="T13" i="16"/>
  <c r="AB10" i="16"/>
  <c r="AB13" i="16"/>
  <c r="AQ21" i="16"/>
  <c r="AT50" i="16"/>
  <c r="AL10" i="17"/>
  <c r="AL13" i="17"/>
  <c r="AT10" i="17"/>
  <c r="AT13" i="17"/>
  <c r="F10" i="16"/>
  <c r="F13" i="16"/>
  <c r="Q21" i="16"/>
  <c r="Y21" i="16"/>
  <c r="AG21" i="16"/>
  <c r="N10" i="16"/>
  <c r="N13" i="16"/>
  <c r="AJ10" i="16"/>
  <c r="AJ13" i="16"/>
  <c r="AL15" i="16"/>
  <c r="AK10" i="16"/>
  <c r="AK13" i="16"/>
  <c r="AL14" i="16"/>
  <c r="AL24" i="16"/>
  <c r="AL34" i="16"/>
  <c r="AL45" i="16"/>
  <c r="AL51" i="16"/>
  <c r="AU10" i="16"/>
  <c r="AU13" i="16"/>
  <c r="AW21" i="16"/>
  <c r="AW22" i="16"/>
  <c r="D260" i="15"/>
  <c r="AZ259" i="15"/>
  <c r="L260" i="15"/>
  <c r="T260" i="15"/>
  <c r="AB260" i="15"/>
  <c r="AJ260" i="15"/>
  <c r="AR260" i="15"/>
  <c r="AV260" i="15"/>
  <c r="D260" i="14"/>
  <c r="H260" i="14"/>
  <c r="L260" i="14"/>
  <c r="P260" i="14"/>
  <c r="T260" i="14"/>
  <c r="X260" i="14"/>
  <c r="AB260" i="14"/>
  <c r="AF260" i="14"/>
  <c r="AJ260" i="14"/>
  <c r="AN260" i="14"/>
  <c r="AR260" i="14"/>
  <c r="AV260" i="14"/>
  <c r="AX21" i="16"/>
  <c r="S31" i="20"/>
  <c r="T32" i="20"/>
  <c r="S7" i="20"/>
  <c r="H7" i="20"/>
  <c r="S8" i="20"/>
  <c r="H8" i="20"/>
  <c r="S9" i="20"/>
  <c r="H9" i="20"/>
  <c r="S10" i="20"/>
  <c r="H10" i="20"/>
  <c r="AL23" i="16"/>
  <c r="AQ10" i="16"/>
  <c r="AQ13" i="16"/>
  <c r="AR14" i="16"/>
  <c r="AR35" i="16"/>
  <c r="AS24" i="16"/>
  <c r="E260" i="15"/>
  <c r="E259" i="15"/>
  <c r="BA14" i="15"/>
  <c r="M260" i="15"/>
  <c r="U260" i="15"/>
  <c r="AC260" i="15"/>
  <c r="AK260" i="15"/>
  <c r="T43" i="20"/>
  <c r="AS46" i="16"/>
  <c r="AS51" i="16"/>
  <c r="AT24" i="16"/>
  <c r="AT34" i="16"/>
  <c r="AT40" i="16"/>
  <c r="AT45" i="16"/>
  <c r="AT51" i="16"/>
  <c r="AX22" i="16"/>
  <c r="AY21" i="16"/>
  <c r="AT260" i="15"/>
  <c r="AX260" i="15"/>
  <c r="F260" i="14"/>
  <c r="J260" i="14"/>
  <c r="N260" i="14"/>
  <c r="R260" i="14"/>
  <c r="V260" i="14"/>
  <c r="Z260" i="14"/>
  <c r="AD260" i="14"/>
  <c r="AH260" i="14"/>
  <c r="AL260" i="14"/>
  <c r="AP260" i="14"/>
  <c r="AT260" i="14"/>
  <c r="AX260" i="14"/>
  <c r="H11" i="7"/>
  <c r="G6" i="7"/>
  <c r="I29" i="7"/>
  <c r="H29" i="7"/>
  <c r="G29" i="7"/>
  <c r="F29" i="7"/>
  <c r="E29" i="7"/>
  <c r="D29" i="7"/>
  <c r="C29" i="7"/>
  <c r="H19" i="7"/>
  <c r="F19" i="7"/>
  <c r="D19" i="7"/>
  <c r="H10" i="7"/>
  <c r="H9" i="7"/>
  <c r="H8" i="7"/>
  <c r="H7" i="7"/>
  <c r="H6" i="7"/>
  <c r="G12" i="5"/>
  <c r="G9" i="5"/>
  <c r="H9" i="5"/>
  <c r="D16" i="5"/>
  <c r="P36" i="6"/>
  <c r="P30" i="6"/>
  <c r="G21" i="5"/>
  <c r="G6" i="5"/>
  <c r="G7" i="5"/>
  <c r="H7" i="5"/>
  <c r="G8" i="5"/>
  <c r="H8" i="5"/>
  <c r="G10" i="5"/>
  <c r="H10" i="5"/>
  <c r="G11" i="5"/>
  <c r="H11" i="5"/>
  <c r="H12" i="5"/>
  <c r="G13" i="5"/>
  <c r="H13" i="5"/>
  <c r="G14" i="5"/>
  <c r="H14" i="5"/>
  <c r="G15" i="5"/>
  <c r="H15" i="5"/>
  <c r="G22" i="5"/>
  <c r="G23" i="5"/>
  <c r="G24" i="5"/>
  <c r="G25" i="5"/>
  <c r="G26" i="5"/>
  <c r="G27" i="5"/>
  <c r="G28" i="5"/>
  <c r="G29" i="5"/>
  <c r="G30" i="5"/>
  <c r="D31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H6" i="5"/>
  <c r="AX45" i="16"/>
  <c r="AX51" i="16"/>
  <c r="AX34" i="16"/>
  <c r="AX40" i="16"/>
  <c r="AX24" i="16"/>
  <c r="AR10" i="16"/>
  <c r="AR13" i="16"/>
  <c r="AS14" i="16"/>
  <c r="AS15" i="16"/>
  <c r="AT16" i="16"/>
  <c r="AW24" i="16"/>
  <c r="AW34" i="16"/>
  <c r="AW40" i="16"/>
  <c r="AW45" i="16"/>
  <c r="AW51" i="16"/>
  <c r="AG44" i="16"/>
  <c r="AG23" i="16"/>
  <c r="AG33" i="16"/>
  <c r="Q44" i="16"/>
  <c r="Q23" i="16"/>
  <c r="Q33" i="16"/>
  <c r="AM21" i="17"/>
  <c r="AM22" i="17"/>
  <c r="AQ44" i="16"/>
  <c r="AQ23" i="16"/>
  <c r="AQ33" i="16"/>
  <c r="K21" i="16"/>
  <c r="K22" i="16"/>
  <c r="AI21" i="17"/>
  <c r="AI22" i="17"/>
  <c r="AH33" i="16"/>
  <c r="AH23" i="16"/>
  <c r="AH44" i="16"/>
  <c r="H24" i="16"/>
  <c r="H34" i="16"/>
  <c r="H40" i="16"/>
  <c r="H45" i="16"/>
  <c r="H51" i="16"/>
  <c r="R23" i="17"/>
  <c r="R44" i="17"/>
  <c r="R33" i="17"/>
  <c r="S21" i="16"/>
  <c r="S22" i="16"/>
  <c r="AH45" i="17"/>
  <c r="AH51" i="17"/>
  <c r="AH34" i="17"/>
  <c r="AH40" i="17"/>
  <c r="AH24" i="17"/>
  <c r="D24" i="16"/>
  <c r="D34" i="16"/>
  <c r="D40" i="16"/>
  <c r="D45" i="16"/>
  <c r="D51" i="16"/>
  <c r="F23" i="16"/>
  <c r="F33" i="16"/>
  <c r="F44" i="16"/>
  <c r="AP23" i="17"/>
  <c r="AP33" i="17"/>
  <c r="AP44" i="17"/>
  <c r="AK24" i="17"/>
  <c r="AK34" i="17"/>
  <c r="AK40" i="17"/>
  <c r="AK45" i="17"/>
  <c r="AK51" i="17"/>
  <c r="S51" i="17"/>
  <c r="S46" i="17"/>
  <c r="P33" i="17"/>
  <c r="P23" i="17"/>
  <c r="P44" i="17"/>
  <c r="AP46" i="18"/>
  <c r="AP50" i="18"/>
  <c r="AM34" i="18"/>
  <c r="AM40" i="18"/>
  <c r="AM24" i="18"/>
  <c r="AM45" i="18"/>
  <c r="AM51" i="18"/>
  <c r="AE34" i="18"/>
  <c r="AE40" i="18"/>
  <c r="AE45" i="18"/>
  <c r="AE51" i="18"/>
  <c r="AE24" i="18"/>
  <c r="W34" i="18"/>
  <c r="W40" i="18"/>
  <c r="W45" i="18"/>
  <c r="W51" i="18"/>
  <c r="W24" i="18"/>
  <c r="O34" i="18"/>
  <c r="O40" i="18"/>
  <c r="O45" i="18"/>
  <c r="O51" i="18"/>
  <c r="O24" i="18"/>
  <c r="G34" i="18"/>
  <c r="G40" i="18"/>
  <c r="G45" i="18"/>
  <c r="G51" i="18"/>
  <c r="G24" i="18"/>
  <c r="AO22" i="16"/>
  <c r="W22" i="16"/>
  <c r="V39" i="16"/>
  <c r="AN24" i="17"/>
  <c r="AN34" i="17"/>
  <c r="AN40" i="17"/>
  <c r="AN45" i="17"/>
  <c r="AN51" i="17"/>
  <c r="AG23" i="17"/>
  <c r="AG44" i="17"/>
  <c r="AG33" i="17"/>
  <c r="X24" i="17"/>
  <c r="X45" i="17"/>
  <c r="X51" i="17"/>
  <c r="X34" i="17"/>
  <c r="X40" i="17"/>
  <c r="P24" i="17"/>
  <c r="P34" i="17"/>
  <c r="P40" i="17"/>
  <c r="P45" i="17"/>
  <c r="P51" i="17"/>
  <c r="N22" i="16"/>
  <c r="AF50" i="17"/>
  <c r="AF46" i="17"/>
  <c r="AA44" i="17"/>
  <c r="AA33" i="17"/>
  <c r="AA23" i="17"/>
  <c r="I45" i="17"/>
  <c r="I51" i="17"/>
  <c r="I24" i="17"/>
  <c r="I34" i="17"/>
  <c r="I40" i="17"/>
  <c r="AX24" i="18"/>
  <c r="AX45" i="18"/>
  <c r="AX51" i="18"/>
  <c r="AX34" i="18"/>
  <c r="AX40" i="18"/>
  <c r="AN50" i="16"/>
  <c r="AI50" i="16"/>
  <c r="AB33" i="16"/>
  <c r="AB23" i="16"/>
  <c r="AB44" i="16"/>
  <c r="AW21" i="17"/>
  <c r="AW22" i="17"/>
  <c r="AB33" i="17"/>
  <c r="AB44" i="17"/>
  <c r="AB23" i="17"/>
  <c r="V45" i="17"/>
  <c r="V51" i="17"/>
  <c r="V34" i="17"/>
  <c r="V40" i="17"/>
  <c r="V24" i="17"/>
  <c r="F22" i="17"/>
  <c r="F21" i="17"/>
  <c r="AV21" i="18"/>
  <c r="AV22" i="18"/>
  <c r="AK39" i="18"/>
  <c r="AC39" i="18"/>
  <c r="AC35" i="18"/>
  <c r="U39" i="18"/>
  <c r="M39" i="18"/>
  <c r="G27" i="18"/>
  <c r="F30" i="18"/>
  <c r="D44" i="17"/>
  <c r="D33" i="17"/>
  <c r="D23" i="17"/>
  <c r="E22" i="17"/>
  <c r="E21" i="17"/>
  <c r="AS24" i="18"/>
  <c r="AS34" i="18"/>
  <c r="AS40" i="18"/>
  <c r="AS45" i="18"/>
  <c r="AS51" i="18"/>
  <c r="AD33" i="18"/>
  <c r="AD44" i="18"/>
  <c r="AD23" i="18"/>
  <c r="N33" i="18"/>
  <c r="N44" i="18"/>
  <c r="N23" i="18"/>
  <c r="AU33" i="18"/>
  <c r="AU44" i="18"/>
  <c r="AU23" i="18"/>
  <c r="AF33" i="16"/>
  <c r="AF44" i="16"/>
  <c r="AF23" i="16"/>
  <c r="L33" i="16"/>
  <c r="L44" i="16"/>
  <c r="L23" i="16"/>
  <c r="AH33" i="18"/>
  <c r="AH44" i="18"/>
  <c r="AH23" i="18"/>
  <c r="R33" i="18"/>
  <c r="R44" i="18"/>
  <c r="R23" i="18"/>
  <c r="O34" i="17"/>
  <c r="O40" i="17"/>
  <c r="O24" i="17"/>
  <c r="O45" i="17"/>
  <c r="O51" i="17"/>
  <c r="AJ24" i="18"/>
  <c r="AJ45" i="18"/>
  <c r="AJ51" i="18"/>
  <c r="AJ34" i="18"/>
  <c r="AJ40" i="18"/>
  <c r="T24" i="18"/>
  <c r="T45" i="18"/>
  <c r="T51" i="18"/>
  <c r="T34" i="18"/>
  <c r="T40" i="18"/>
  <c r="AX39" i="18"/>
  <c r="AN33" i="18"/>
  <c r="AN44" i="18"/>
  <c r="AN23" i="18"/>
  <c r="P33" i="18"/>
  <c r="P44" i="18"/>
  <c r="P23" i="18"/>
  <c r="T11" i="20"/>
  <c r="T45" i="20"/>
  <c r="AW33" i="16"/>
  <c r="AW23" i="16"/>
  <c r="AW44" i="16"/>
  <c r="AL40" i="16"/>
  <c r="AL35" i="16"/>
  <c r="AK21" i="16"/>
  <c r="AK22" i="16"/>
  <c r="Z22" i="16"/>
  <c r="G21" i="16"/>
  <c r="G22" i="16"/>
  <c r="AT46" i="16"/>
  <c r="AN22" i="16"/>
  <c r="J22" i="16"/>
  <c r="J21" i="16"/>
  <c r="AE21" i="17"/>
  <c r="AE22" i="17"/>
  <c r="AL46" i="16"/>
  <c r="Y22" i="16"/>
  <c r="D33" i="16"/>
  <c r="D44" i="16"/>
  <c r="D23" i="16"/>
  <c r="R45" i="17"/>
  <c r="R51" i="17"/>
  <c r="R34" i="17"/>
  <c r="R40" i="17"/>
  <c r="R24" i="17"/>
  <c r="R33" i="16"/>
  <c r="R23" i="16"/>
  <c r="R44" i="16"/>
  <c r="AD45" i="17"/>
  <c r="AD51" i="17"/>
  <c r="AD34" i="17"/>
  <c r="AD40" i="17"/>
  <c r="AD24" i="17"/>
  <c r="AG22" i="16"/>
  <c r="G27" i="16"/>
  <c r="F30" i="16"/>
  <c r="AV33" i="17"/>
  <c r="AV44" i="17"/>
  <c r="AV23" i="17"/>
  <c r="AO24" i="17"/>
  <c r="AO34" i="17"/>
  <c r="AO40" i="17"/>
  <c r="AO45" i="17"/>
  <c r="AO51" i="17"/>
  <c r="AK23" i="17"/>
  <c r="AK33" i="17"/>
  <c r="AK44" i="17"/>
  <c r="AT50" i="18"/>
  <c r="AP39" i="18"/>
  <c r="AK34" i="18"/>
  <c r="AK40" i="18"/>
  <c r="AK45" i="18"/>
  <c r="AK51" i="18"/>
  <c r="AK24" i="18"/>
  <c r="AC34" i="18"/>
  <c r="AC40" i="18"/>
  <c r="AC45" i="18"/>
  <c r="AC51" i="18"/>
  <c r="AC24" i="18"/>
  <c r="U34" i="18"/>
  <c r="U40" i="18"/>
  <c r="U45" i="18"/>
  <c r="U51" i="18"/>
  <c r="U24" i="18"/>
  <c r="M34" i="18"/>
  <c r="M40" i="18"/>
  <c r="M45" i="18"/>
  <c r="M51" i="18"/>
  <c r="M24" i="18"/>
  <c r="AO23" i="16"/>
  <c r="AO44" i="16"/>
  <c r="AO33" i="16"/>
  <c r="W23" i="16"/>
  <c r="W44" i="16"/>
  <c r="W33" i="16"/>
  <c r="Q22" i="16"/>
  <c r="AL45" i="17"/>
  <c r="AL51" i="17"/>
  <c r="AL34" i="17"/>
  <c r="AL40" i="17"/>
  <c r="AL24" i="17"/>
  <c r="AD23" i="17"/>
  <c r="AD33" i="17"/>
  <c r="AD44" i="17"/>
  <c r="X33" i="17"/>
  <c r="X23" i="17"/>
  <c r="X44" i="17"/>
  <c r="O44" i="17"/>
  <c r="O23" i="17"/>
  <c r="O33" i="17"/>
  <c r="H50" i="16"/>
  <c r="H46" i="16"/>
  <c r="AF35" i="17"/>
  <c r="AF39" i="17"/>
  <c r="Q23" i="17"/>
  <c r="Q33" i="17"/>
  <c r="Q44" i="17"/>
  <c r="I23" i="17"/>
  <c r="I33" i="17"/>
  <c r="I44" i="17"/>
  <c r="AT24" i="18"/>
  <c r="AT45" i="18"/>
  <c r="AT51" i="18"/>
  <c r="AT34" i="18"/>
  <c r="AT40" i="18"/>
  <c r="AN39" i="16"/>
  <c r="AB22" i="16"/>
  <c r="Z39" i="16"/>
  <c r="M21" i="16"/>
  <c r="M22" i="16"/>
  <c r="AT23" i="17"/>
  <c r="AT44" i="17"/>
  <c r="AT33" i="17"/>
  <c r="Y24" i="17"/>
  <c r="Y34" i="17"/>
  <c r="Y40" i="17"/>
  <c r="Y45" i="17"/>
  <c r="Y51" i="17"/>
  <c r="AR21" i="18"/>
  <c r="AR22" i="18"/>
  <c r="AM39" i="18"/>
  <c r="AM35" i="18"/>
  <c r="AK46" i="18"/>
  <c r="AK50" i="18"/>
  <c r="AI50" i="18"/>
  <c r="AE39" i="18"/>
  <c r="AE35" i="18"/>
  <c r="AC50" i="18"/>
  <c r="AA46" i="18"/>
  <c r="AA50" i="18"/>
  <c r="W39" i="18"/>
  <c r="W35" i="18"/>
  <c r="U46" i="18"/>
  <c r="U50" i="18"/>
  <c r="S50" i="18"/>
  <c r="O39" i="18"/>
  <c r="O35" i="18"/>
  <c r="M50" i="18"/>
  <c r="K50" i="18"/>
  <c r="G39" i="18"/>
  <c r="G35" i="18"/>
  <c r="D22" i="17"/>
  <c r="L22" i="17"/>
  <c r="AZ10" i="17"/>
  <c r="AS33" i="18"/>
  <c r="AS23" i="18"/>
  <c r="AS44" i="18"/>
  <c r="AD45" i="18"/>
  <c r="AD51" i="18"/>
  <c r="AD24" i="18"/>
  <c r="AD34" i="18"/>
  <c r="AD40" i="18"/>
  <c r="N45" i="18"/>
  <c r="N51" i="18"/>
  <c r="N24" i="18"/>
  <c r="N34" i="18"/>
  <c r="N40" i="18"/>
  <c r="AU45" i="18"/>
  <c r="AU51" i="18"/>
  <c r="AU24" i="18"/>
  <c r="AU34" i="18"/>
  <c r="AU40" i="18"/>
  <c r="AF22" i="16"/>
  <c r="L22" i="16"/>
  <c r="AH45" i="18"/>
  <c r="AH51" i="18"/>
  <c r="AH24" i="18"/>
  <c r="AH34" i="18"/>
  <c r="AH40" i="18"/>
  <c r="R45" i="18"/>
  <c r="R51" i="18"/>
  <c r="R24" i="18"/>
  <c r="R34" i="18"/>
  <c r="R40" i="18"/>
  <c r="AQ33" i="18"/>
  <c r="AQ44" i="18"/>
  <c r="AQ23" i="18"/>
  <c r="AB33" i="18"/>
  <c r="AB44" i="18"/>
  <c r="AB23" i="18"/>
  <c r="L33" i="18"/>
  <c r="L44" i="18"/>
  <c r="L23" i="18"/>
  <c r="AN24" i="18"/>
  <c r="AN45" i="18"/>
  <c r="AN51" i="18"/>
  <c r="AN34" i="18"/>
  <c r="AN40" i="18"/>
  <c r="P24" i="18"/>
  <c r="P45" i="18"/>
  <c r="P51" i="18"/>
  <c r="P34" i="18"/>
  <c r="P40" i="18"/>
  <c r="AY33" i="16"/>
  <c r="AY44" i="16"/>
  <c r="AY23" i="16"/>
  <c r="AV21" i="16"/>
  <c r="AV22" i="16"/>
  <c r="O21" i="16"/>
  <c r="O22" i="16"/>
  <c r="Y44" i="16"/>
  <c r="Y23" i="16"/>
  <c r="Y33" i="16"/>
  <c r="AC21" i="16"/>
  <c r="AC22" i="16"/>
  <c r="AY21" i="17"/>
  <c r="AY22" i="17"/>
  <c r="W21" i="17"/>
  <c r="W22" i="17"/>
  <c r="X33" i="16"/>
  <c r="X23" i="16"/>
  <c r="X44" i="16"/>
  <c r="AR24" i="17"/>
  <c r="AR34" i="17"/>
  <c r="AR40" i="17"/>
  <c r="AR45" i="17"/>
  <c r="AR51" i="17"/>
  <c r="AE21" i="16"/>
  <c r="AE22" i="16"/>
  <c r="AX45" i="17"/>
  <c r="AX51" i="17"/>
  <c r="AX34" i="17"/>
  <c r="AX40" i="17"/>
  <c r="AX24" i="17"/>
  <c r="H21" i="17"/>
  <c r="H22" i="17"/>
  <c r="P33" i="16"/>
  <c r="P44" i="16"/>
  <c r="P23" i="16"/>
  <c r="AV24" i="17"/>
  <c r="AV34" i="17"/>
  <c r="AV40" i="17"/>
  <c r="AV45" i="17"/>
  <c r="AV51" i="17"/>
  <c r="AO23" i="17"/>
  <c r="AO33" i="17"/>
  <c r="AO44" i="17"/>
  <c r="Z23" i="17"/>
  <c r="Z33" i="17"/>
  <c r="Z44" i="17"/>
  <c r="AT39" i="18"/>
  <c r="AT35" i="18"/>
  <c r="AI34" i="18"/>
  <c r="AI40" i="18"/>
  <c r="AI45" i="18"/>
  <c r="AI51" i="18"/>
  <c r="AI24" i="18"/>
  <c r="AA34" i="18"/>
  <c r="AA40" i="18"/>
  <c r="AA24" i="18"/>
  <c r="AA45" i="18"/>
  <c r="AA51" i="18"/>
  <c r="S34" i="18"/>
  <c r="S40" i="18"/>
  <c r="S45" i="18"/>
  <c r="S51" i="18"/>
  <c r="S24" i="18"/>
  <c r="K34" i="18"/>
  <c r="K40" i="18"/>
  <c r="K45" i="18"/>
  <c r="K51" i="18"/>
  <c r="K24" i="18"/>
  <c r="F22" i="18"/>
  <c r="F21" i="18"/>
  <c r="AJ33" i="16"/>
  <c r="AJ44" i="16"/>
  <c r="AJ23" i="16"/>
  <c r="V50" i="16"/>
  <c r="F45" i="16"/>
  <c r="F51" i="16"/>
  <c r="F34" i="16"/>
  <c r="F40" i="16"/>
  <c r="F24" i="16"/>
  <c r="AH23" i="17"/>
  <c r="AH33" i="17"/>
  <c r="AH44" i="17"/>
  <c r="AC24" i="17"/>
  <c r="AC34" i="17"/>
  <c r="AC40" i="17"/>
  <c r="AC45" i="17"/>
  <c r="AC51" i="17"/>
  <c r="U45" i="17"/>
  <c r="U51" i="17"/>
  <c r="U24" i="17"/>
  <c r="U34" i="17"/>
  <c r="U40" i="17"/>
  <c r="H35" i="16"/>
  <c r="H39" i="16"/>
  <c r="AB24" i="17"/>
  <c r="AB45" i="17"/>
  <c r="AB51" i="17"/>
  <c r="AB34" i="17"/>
  <c r="AB40" i="17"/>
  <c r="Q34" i="17"/>
  <c r="Q40" i="17"/>
  <c r="Q45" i="17"/>
  <c r="Q51" i="17"/>
  <c r="Q24" i="17"/>
  <c r="G34" i="17"/>
  <c r="G40" i="17"/>
  <c r="G45" i="17"/>
  <c r="G51" i="17"/>
  <c r="G24" i="17"/>
  <c r="AP24" i="18"/>
  <c r="AP45" i="18"/>
  <c r="AP51" i="18"/>
  <c r="AP34" i="18"/>
  <c r="AP40" i="18"/>
  <c r="AD33" i="16"/>
  <c r="AD23" i="16"/>
  <c r="AD44" i="16"/>
  <c r="AA21" i="16"/>
  <c r="AA22" i="16"/>
  <c r="N50" i="16"/>
  <c r="I22" i="16"/>
  <c r="I21" i="16"/>
  <c r="AS21" i="17"/>
  <c r="AS22" i="17"/>
  <c r="Y23" i="17"/>
  <c r="Y33" i="17"/>
  <c r="Y44" i="17"/>
  <c r="S35" i="17"/>
  <c r="AO39" i="18"/>
  <c r="AG39" i="18"/>
  <c r="AG35" i="18"/>
  <c r="Y39" i="18"/>
  <c r="Q39" i="18"/>
  <c r="I39" i="18"/>
  <c r="K34" i="17"/>
  <c r="K40" i="17"/>
  <c r="K45" i="17"/>
  <c r="K51" i="17"/>
  <c r="K24" i="17"/>
  <c r="AY33" i="18"/>
  <c r="AY44" i="18"/>
  <c r="AY23" i="18"/>
  <c r="AL33" i="18"/>
  <c r="AL44" i="18"/>
  <c r="AL23" i="18"/>
  <c r="V33" i="18"/>
  <c r="V44" i="18"/>
  <c r="V23" i="18"/>
  <c r="M23" i="17"/>
  <c r="M44" i="17"/>
  <c r="M33" i="17"/>
  <c r="X33" i="18"/>
  <c r="X44" i="18"/>
  <c r="X23" i="18"/>
  <c r="T33" i="16"/>
  <c r="T44" i="16"/>
  <c r="T23" i="16"/>
  <c r="AW24" i="18"/>
  <c r="AW34" i="18"/>
  <c r="AW40" i="18"/>
  <c r="AW45" i="18"/>
  <c r="AW51" i="18"/>
  <c r="Z33" i="18"/>
  <c r="Z44" i="18"/>
  <c r="Z23" i="18"/>
  <c r="J33" i="18"/>
  <c r="J44" i="18"/>
  <c r="J23" i="18"/>
  <c r="AQ45" i="18"/>
  <c r="AQ51" i="18"/>
  <c r="AQ24" i="18"/>
  <c r="AQ34" i="18"/>
  <c r="AQ40" i="18"/>
  <c r="AB24" i="18"/>
  <c r="AB45" i="18"/>
  <c r="AB51" i="18"/>
  <c r="AB34" i="18"/>
  <c r="AB40" i="18"/>
  <c r="L24" i="18"/>
  <c r="L45" i="18"/>
  <c r="L51" i="18"/>
  <c r="L34" i="18"/>
  <c r="L40" i="18"/>
  <c r="N33" i="17"/>
  <c r="N44" i="17"/>
  <c r="N23" i="17"/>
  <c r="AF33" i="18"/>
  <c r="AF44" i="18"/>
  <c r="AF23" i="18"/>
  <c r="H33" i="18"/>
  <c r="H44" i="18"/>
  <c r="H23" i="18"/>
  <c r="AY22" i="16"/>
  <c r="AX23" i="16"/>
  <c r="AX33" i="16"/>
  <c r="AX44" i="16"/>
  <c r="AZ260" i="14"/>
  <c r="AZ260" i="15"/>
  <c r="AP22" i="16"/>
  <c r="AL10" i="16"/>
  <c r="AL13" i="16"/>
  <c r="AH22" i="16"/>
  <c r="R22" i="16"/>
  <c r="AU21" i="17"/>
  <c r="AU22" i="17"/>
  <c r="AQ22" i="16"/>
  <c r="U21" i="16"/>
  <c r="U22" i="16"/>
  <c r="AQ21" i="17"/>
  <c r="AQ22" i="17"/>
  <c r="AT35" i="16"/>
  <c r="AI22" i="16"/>
  <c r="X22" i="16"/>
  <c r="AJ24" i="17"/>
  <c r="AJ34" i="17"/>
  <c r="AJ40" i="17"/>
  <c r="AJ45" i="17"/>
  <c r="AJ51" i="17"/>
  <c r="V22" i="16"/>
  <c r="AP45" i="17"/>
  <c r="AP51" i="17"/>
  <c r="AP34" i="17"/>
  <c r="AP40" i="17"/>
  <c r="AP24" i="17"/>
  <c r="AP33" i="16"/>
  <c r="AP44" i="16"/>
  <c r="AP23" i="16"/>
  <c r="P22" i="16"/>
  <c r="E21" i="16"/>
  <c r="E22" i="16"/>
  <c r="AT45" i="17"/>
  <c r="AT51" i="17"/>
  <c r="AT34" i="17"/>
  <c r="AT40" i="17"/>
  <c r="AT24" i="17"/>
  <c r="AL23" i="17"/>
  <c r="AL44" i="17"/>
  <c r="AL33" i="17"/>
  <c r="Z45" i="17"/>
  <c r="Z51" i="17"/>
  <c r="Z34" i="17"/>
  <c r="Z40" i="17"/>
  <c r="Z24" i="17"/>
  <c r="T22" i="17"/>
  <c r="T21" i="17"/>
  <c r="AO34" i="18"/>
  <c r="AO40" i="18"/>
  <c r="AO24" i="18"/>
  <c r="AO45" i="18"/>
  <c r="AO51" i="18"/>
  <c r="AG34" i="18"/>
  <c r="AG40" i="18"/>
  <c r="AG45" i="18"/>
  <c r="AG51" i="18"/>
  <c r="AG24" i="18"/>
  <c r="Y34" i="18"/>
  <c r="Y40" i="18"/>
  <c r="Y45" i="18"/>
  <c r="Y51" i="18"/>
  <c r="Y24" i="18"/>
  <c r="Q34" i="18"/>
  <c r="Q40" i="18"/>
  <c r="Q45" i="18"/>
  <c r="Q51" i="18"/>
  <c r="Q24" i="18"/>
  <c r="I34" i="18"/>
  <c r="I40" i="18"/>
  <c r="I45" i="18"/>
  <c r="I51" i="18"/>
  <c r="I24" i="18"/>
  <c r="AJ22" i="16"/>
  <c r="AN33" i="17"/>
  <c r="AN44" i="17"/>
  <c r="AN23" i="17"/>
  <c r="AG24" i="17"/>
  <c r="AG34" i="17"/>
  <c r="AG40" i="17"/>
  <c r="AG45" i="17"/>
  <c r="AG51" i="17"/>
  <c r="AC23" i="17"/>
  <c r="AC44" i="17"/>
  <c r="AC33" i="17"/>
  <c r="U23" i="17"/>
  <c r="U33" i="17"/>
  <c r="U44" i="17"/>
  <c r="I27" i="17"/>
  <c r="H30" i="17"/>
  <c r="AR33" i="17"/>
  <c r="AR44" i="17"/>
  <c r="AR23" i="17"/>
  <c r="AA34" i="17"/>
  <c r="AA40" i="17"/>
  <c r="AA24" i="17"/>
  <c r="AA45" i="17"/>
  <c r="AA51" i="17"/>
  <c r="L33" i="17"/>
  <c r="L23" i="17"/>
  <c r="L44" i="17"/>
  <c r="G44" i="17"/>
  <c r="G23" i="17"/>
  <c r="G33" i="17"/>
  <c r="D33" i="18"/>
  <c r="D44" i="18"/>
  <c r="D23" i="18"/>
  <c r="AI39" i="16"/>
  <c r="AD22" i="16"/>
  <c r="Z50" i="16"/>
  <c r="N39" i="16"/>
  <c r="AX23" i="17"/>
  <c r="AX33" i="17"/>
  <c r="AX44" i="17"/>
  <c r="AJ33" i="17"/>
  <c r="AJ44" i="17"/>
  <c r="AJ23" i="17"/>
  <c r="V44" i="17"/>
  <c r="V23" i="17"/>
  <c r="V33" i="17"/>
  <c r="AO50" i="18"/>
  <c r="AM50" i="18"/>
  <c r="AI39" i="18"/>
  <c r="AG50" i="18"/>
  <c r="AE50" i="18"/>
  <c r="AA39" i="18"/>
  <c r="AA35" i="18"/>
  <c r="Y46" i="18"/>
  <c r="Y50" i="18"/>
  <c r="W46" i="18"/>
  <c r="W50" i="18"/>
  <c r="S39" i="18"/>
  <c r="S35" i="18"/>
  <c r="Q50" i="18"/>
  <c r="O50" i="18"/>
  <c r="K39" i="18"/>
  <c r="K35" i="18"/>
  <c r="I50" i="18"/>
  <c r="G46" i="18"/>
  <c r="G50" i="18"/>
  <c r="AZ10" i="18"/>
  <c r="K44" i="17"/>
  <c r="K23" i="17"/>
  <c r="K33" i="17"/>
  <c r="AY45" i="18"/>
  <c r="AY51" i="18"/>
  <c r="AY24" i="18"/>
  <c r="AY34" i="18"/>
  <c r="AY40" i="18"/>
  <c r="AL45" i="18"/>
  <c r="AL51" i="18"/>
  <c r="AL24" i="18"/>
  <c r="AL34" i="18"/>
  <c r="AL40" i="18"/>
  <c r="V45" i="18"/>
  <c r="V51" i="18"/>
  <c r="V24" i="18"/>
  <c r="V34" i="18"/>
  <c r="V40" i="18"/>
  <c r="M34" i="17"/>
  <c r="M40" i="17"/>
  <c r="M24" i="17"/>
  <c r="M45" i="17"/>
  <c r="M51" i="17"/>
  <c r="X24" i="18"/>
  <c r="X45" i="18"/>
  <c r="X51" i="18"/>
  <c r="X34" i="18"/>
  <c r="X40" i="18"/>
  <c r="T22" i="16"/>
  <c r="AW33" i="18"/>
  <c r="AW23" i="18"/>
  <c r="AW44" i="18"/>
  <c r="Z45" i="18"/>
  <c r="Z51" i="18"/>
  <c r="Z24" i="18"/>
  <c r="Z34" i="18"/>
  <c r="Z40" i="18"/>
  <c r="J45" i="18"/>
  <c r="J51" i="18"/>
  <c r="J24" i="18"/>
  <c r="J34" i="18"/>
  <c r="J40" i="18"/>
  <c r="AJ33" i="18"/>
  <c r="AJ44" i="18"/>
  <c r="AJ23" i="18"/>
  <c r="T33" i="18"/>
  <c r="T44" i="18"/>
  <c r="T23" i="18"/>
  <c r="AX46" i="18"/>
  <c r="AX50" i="18"/>
  <c r="N22" i="17"/>
  <c r="AF24" i="18"/>
  <c r="AF45" i="18"/>
  <c r="AF51" i="18"/>
  <c r="AF34" i="18"/>
  <c r="AF40" i="18"/>
  <c r="H24" i="18"/>
  <c r="H45" i="18"/>
  <c r="H51" i="18"/>
  <c r="H34" i="18"/>
  <c r="H40" i="18"/>
  <c r="G16" i="5"/>
  <c r="N45" i="17"/>
  <c r="N51" i="17"/>
  <c r="N24" i="17"/>
  <c r="N34" i="17"/>
  <c r="N40" i="17"/>
  <c r="T50" i="18"/>
  <c r="T46" i="18"/>
  <c r="AJ35" i="18"/>
  <c r="AJ39" i="18"/>
  <c r="K50" i="17"/>
  <c r="K46" i="17"/>
  <c r="AI35" i="18"/>
  <c r="V46" i="17"/>
  <c r="V50" i="17"/>
  <c r="AX46" i="17"/>
  <c r="AX50" i="17"/>
  <c r="D35" i="18"/>
  <c r="D39" i="18"/>
  <c r="G46" i="17"/>
  <c r="G50" i="17"/>
  <c r="AR50" i="17"/>
  <c r="AR46" i="17"/>
  <c r="U46" i="17"/>
  <c r="U50" i="17"/>
  <c r="AC46" i="17"/>
  <c r="AC50" i="17"/>
  <c r="AJ45" i="16"/>
  <c r="AJ51" i="16"/>
  <c r="AJ24" i="16"/>
  <c r="AJ34" i="16"/>
  <c r="AJ40" i="16"/>
  <c r="E24" i="16"/>
  <c r="E34" i="16"/>
  <c r="E40" i="16"/>
  <c r="E45" i="16"/>
  <c r="E51" i="16"/>
  <c r="AP50" i="16"/>
  <c r="AQ34" i="17"/>
  <c r="AQ40" i="17"/>
  <c r="AQ24" i="17"/>
  <c r="AQ45" i="17"/>
  <c r="AQ51" i="17"/>
  <c r="AQ34" i="16"/>
  <c r="AQ40" i="16"/>
  <c r="AQ45" i="16"/>
  <c r="AQ51" i="16"/>
  <c r="AQ24" i="16"/>
  <c r="AH24" i="16"/>
  <c r="AH45" i="16"/>
  <c r="AH51" i="16"/>
  <c r="AH34" i="16"/>
  <c r="AH40" i="16"/>
  <c r="AY45" i="16"/>
  <c r="AY51" i="16"/>
  <c r="AY24" i="16"/>
  <c r="AY34" i="16"/>
  <c r="AY40" i="16"/>
  <c r="N50" i="17"/>
  <c r="J50" i="18"/>
  <c r="J46" i="18"/>
  <c r="Z35" i="18"/>
  <c r="Z39" i="18"/>
  <c r="X50" i="18"/>
  <c r="X46" i="18"/>
  <c r="AY50" i="18"/>
  <c r="AY46" i="18"/>
  <c r="Y46" i="17"/>
  <c r="Y50" i="17"/>
  <c r="AS23" i="17"/>
  <c r="AS33" i="17"/>
  <c r="AS44" i="17"/>
  <c r="AJ39" i="16"/>
  <c r="AO46" i="17"/>
  <c r="AO50" i="17"/>
  <c r="P39" i="16"/>
  <c r="AY34" i="17"/>
  <c r="AY40" i="17"/>
  <c r="AY24" i="17"/>
  <c r="AY45" i="17"/>
  <c r="AY51" i="17"/>
  <c r="Y39" i="16"/>
  <c r="O23" i="16"/>
  <c r="O44" i="16"/>
  <c r="O33" i="16"/>
  <c r="AY50" i="16"/>
  <c r="AY46" i="16"/>
  <c r="AB50" i="18"/>
  <c r="AB46" i="18"/>
  <c r="AQ35" i="18"/>
  <c r="AQ39" i="18"/>
  <c r="AF45" i="16"/>
  <c r="AF51" i="16"/>
  <c r="AF24" i="16"/>
  <c r="AF34" i="16"/>
  <c r="AF40" i="16"/>
  <c r="AS39" i="18"/>
  <c r="AS35" i="18"/>
  <c r="AT46" i="17"/>
  <c r="AT50" i="17"/>
  <c r="I46" i="17"/>
  <c r="I50" i="17"/>
  <c r="Q39" i="17"/>
  <c r="Q35" i="17"/>
  <c r="O50" i="17"/>
  <c r="O46" i="17"/>
  <c r="AD46" i="17"/>
  <c r="AD50" i="17"/>
  <c r="W46" i="16"/>
  <c r="W50" i="16"/>
  <c r="AT46" i="18"/>
  <c r="AV50" i="17"/>
  <c r="AV46" i="17"/>
  <c r="AG34" i="16"/>
  <c r="AG40" i="16"/>
  <c r="AG45" i="16"/>
  <c r="AG51" i="16"/>
  <c r="AG24" i="16"/>
  <c r="R50" i="16"/>
  <c r="D35" i="16"/>
  <c r="D39" i="16"/>
  <c r="AE34" i="17"/>
  <c r="AE40" i="17"/>
  <c r="AE24" i="17"/>
  <c r="AE45" i="17"/>
  <c r="AE51" i="17"/>
  <c r="AN24" i="16"/>
  <c r="AN45" i="16"/>
  <c r="AN34" i="16"/>
  <c r="Z24" i="16"/>
  <c r="Z45" i="16"/>
  <c r="Z34" i="16"/>
  <c r="R35" i="18"/>
  <c r="R39" i="18"/>
  <c r="AF50" i="16"/>
  <c r="AF46" i="16"/>
  <c r="AU35" i="18"/>
  <c r="AU39" i="18"/>
  <c r="AV44" i="18"/>
  <c r="AV23" i="18"/>
  <c r="AV33" i="18"/>
  <c r="AB35" i="17"/>
  <c r="AB39" i="17"/>
  <c r="AG39" i="17"/>
  <c r="AG35" i="17"/>
  <c r="W34" i="16"/>
  <c r="W40" i="16"/>
  <c r="W24" i="16"/>
  <c r="W45" i="16"/>
  <c r="W51" i="16"/>
  <c r="AP35" i="17"/>
  <c r="AP39" i="17"/>
  <c r="F35" i="16"/>
  <c r="F39" i="16"/>
  <c r="R50" i="17"/>
  <c r="R46" i="17"/>
  <c r="AI34" i="17"/>
  <c r="AI40" i="17"/>
  <c r="AI24" i="17"/>
  <c r="AI45" i="17"/>
  <c r="AI51" i="17"/>
  <c r="AQ39" i="16"/>
  <c r="AQ35" i="16"/>
  <c r="AM44" i="17"/>
  <c r="AM23" i="17"/>
  <c r="AM33" i="17"/>
  <c r="AG39" i="16"/>
  <c r="AG35" i="16"/>
  <c r="T35" i="18"/>
  <c r="T39" i="18"/>
  <c r="AW39" i="18"/>
  <c r="AW35" i="18"/>
  <c r="I46" i="18"/>
  <c r="O46" i="18"/>
  <c r="AE46" i="18"/>
  <c r="AO46" i="18"/>
  <c r="AX35" i="17"/>
  <c r="AX39" i="17"/>
  <c r="AZ21" i="18"/>
  <c r="L50" i="17"/>
  <c r="AR35" i="17"/>
  <c r="AR39" i="17"/>
  <c r="U39" i="17"/>
  <c r="U35" i="17"/>
  <c r="T33" i="17"/>
  <c r="T44" i="17"/>
  <c r="T23" i="17"/>
  <c r="E23" i="16"/>
  <c r="E33" i="16"/>
  <c r="E44" i="16"/>
  <c r="AP35" i="16"/>
  <c r="AP39" i="16"/>
  <c r="V24" i="16"/>
  <c r="V45" i="16"/>
  <c r="V34" i="16"/>
  <c r="X45" i="16"/>
  <c r="X51" i="16"/>
  <c r="X24" i="16"/>
  <c r="X34" i="16"/>
  <c r="X40" i="16"/>
  <c r="AQ44" i="17"/>
  <c r="AQ33" i="17"/>
  <c r="AQ23" i="17"/>
  <c r="AU34" i="17"/>
  <c r="AU40" i="17"/>
  <c r="AU24" i="17"/>
  <c r="AU45" i="17"/>
  <c r="AU51" i="17"/>
  <c r="AM22" i="16"/>
  <c r="AM21" i="16"/>
  <c r="AX46" i="16"/>
  <c r="AX50" i="16"/>
  <c r="AF50" i="18"/>
  <c r="AF46" i="18"/>
  <c r="N35" i="17"/>
  <c r="N39" i="17"/>
  <c r="J35" i="18"/>
  <c r="J39" i="18"/>
  <c r="T50" i="16"/>
  <c r="X35" i="18"/>
  <c r="X39" i="18"/>
  <c r="AL50" i="18"/>
  <c r="AL46" i="18"/>
  <c r="AY35" i="18"/>
  <c r="AY39" i="18"/>
  <c r="I35" i="18"/>
  <c r="Y35" i="18"/>
  <c r="AO35" i="18"/>
  <c r="Y39" i="17"/>
  <c r="Y35" i="17"/>
  <c r="I23" i="16"/>
  <c r="I44" i="16"/>
  <c r="I33" i="16"/>
  <c r="AA34" i="16"/>
  <c r="AA40" i="16"/>
  <c r="AA24" i="16"/>
  <c r="AA45" i="16"/>
  <c r="AA51" i="16"/>
  <c r="AD39" i="16"/>
  <c r="F33" i="18"/>
  <c r="F44" i="18"/>
  <c r="F23" i="18"/>
  <c r="AZ23" i="18"/>
  <c r="Z46" i="17"/>
  <c r="Z50" i="17"/>
  <c r="AO39" i="17"/>
  <c r="AO35" i="17"/>
  <c r="H24" i="17"/>
  <c r="H45" i="17"/>
  <c r="H51" i="17"/>
  <c r="H34" i="17"/>
  <c r="H40" i="17"/>
  <c r="X35" i="16"/>
  <c r="X39" i="16"/>
  <c r="AY44" i="17"/>
  <c r="AY33" i="17"/>
  <c r="AY23" i="17"/>
  <c r="AV34" i="16"/>
  <c r="AV40" i="16"/>
  <c r="AV45" i="16"/>
  <c r="AV51" i="16"/>
  <c r="AV24" i="16"/>
  <c r="AY35" i="16"/>
  <c r="AY39" i="16"/>
  <c r="L50" i="18"/>
  <c r="L46" i="18"/>
  <c r="AB35" i="18"/>
  <c r="AB39" i="18"/>
  <c r="M46" i="18"/>
  <c r="S46" i="18"/>
  <c r="AC46" i="18"/>
  <c r="AI46" i="18"/>
  <c r="I39" i="17"/>
  <c r="I35" i="17"/>
  <c r="X50" i="17"/>
  <c r="X46" i="17"/>
  <c r="AD35" i="17"/>
  <c r="AD39" i="17"/>
  <c r="AP35" i="18"/>
  <c r="AK46" i="17"/>
  <c r="AK50" i="17"/>
  <c r="AV35" i="17"/>
  <c r="AV39" i="17"/>
  <c r="AE44" i="17"/>
  <c r="AE33" i="17"/>
  <c r="AE23" i="17"/>
  <c r="AK34" i="16"/>
  <c r="AK40" i="16"/>
  <c r="AK45" i="16"/>
  <c r="AK51" i="16"/>
  <c r="AK24" i="16"/>
  <c r="AW50" i="16"/>
  <c r="AW46" i="16"/>
  <c r="AN50" i="18"/>
  <c r="AN46" i="18"/>
  <c r="L50" i="16"/>
  <c r="L46" i="16"/>
  <c r="AF35" i="16"/>
  <c r="AF39" i="16"/>
  <c r="AD50" i="18"/>
  <c r="AD46" i="18"/>
  <c r="D39" i="17"/>
  <c r="D35" i="17"/>
  <c r="U35" i="18"/>
  <c r="AK35" i="18"/>
  <c r="F33" i="17"/>
  <c r="F23" i="17"/>
  <c r="F44" i="17"/>
  <c r="AW24" i="17"/>
  <c r="AW34" i="17"/>
  <c r="AW40" i="17"/>
  <c r="AW45" i="17"/>
  <c r="AW51" i="17"/>
  <c r="AB39" i="16"/>
  <c r="AA35" i="17"/>
  <c r="AA39" i="17"/>
  <c r="N45" i="16"/>
  <c r="N34" i="16"/>
  <c r="N24" i="16"/>
  <c r="AG46" i="17"/>
  <c r="AG50" i="17"/>
  <c r="AO34" i="16"/>
  <c r="AO40" i="16"/>
  <c r="AO45" i="16"/>
  <c r="AO51" i="16"/>
  <c r="AO24" i="16"/>
  <c r="P35" i="17"/>
  <c r="P39" i="17"/>
  <c r="S34" i="16"/>
  <c r="S40" i="16"/>
  <c r="S24" i="16"/>
  <c r="S45" i="16"/>
  <c r="S51" i="16"/>
  <c r="AH50" i="16"/>
  <c r="AH46" i="16"/>
  <c r="AI44" i="17"/>
  <c r="AI33" i="17"/>
  <c r="AI23" i="17"/>
  <c r="Q39" i="16"/>
  <c r="Q35" i="16"/>
  <c r="T45" i="16"/>
  <c r="T51" i="16"/>
  <c r="T24" i="16"/>
  <c r="T34" i="16"/>
  <c r="T40" i="16"/>
  <c r="K35" i="17"/>
  <c r="K39" i="17"/>
  <c r="V35" i="17"/>
  <c r="V39" i="17"/>
  <c r="AJ50" i="17"/>
  <c r="AJ46" i="17"/>
  <c r="G39" i="17"/>
  <c r="G35" i="17"/>
  <c r="AN50" i="17"/>
  <c r="AN46" i="17"/>
  <c r="T24" i="17"/>
  <c r="T45" i="17"/>
  <c r="T51" i="17"/>
  <c r="T34" i="17"/>
  <c r="T40" i="17"/>
  <c r="AL35" i="17"/>
  <c r="AL39" i="17"/>
  <c r="P45" i="16"/>
  <c r="P51" i="16"/>
  <c r="P24" i="16"/>
  <c r="P34" i="16"/>
  <c r="P40" i="16"/>
  <c r="AI34" i="16"/>
  <c r="AI24" i="16"/>
  <c r="AI45" i="16"/>
  <c r="U34" i="16"/>
  <c r="U40" i="16"/>
  <c r="U45" i="16"/>
  <c r="U51" i="16"/>
  <c r="U24" i="16"/>
  <c r="AU44" i="17"/>
  <c r="AU23" i="17"/>
  <c r="AU33" i="17"/>
  <c r="AP45" i="16"/>
  <c r="AP51" i="16"/>
  <c r="AP24" i="16"/>
  <c r="AP34" i="16"/>
  <c r="AP40" i="16"/>
  <c r="AX39" i="16"/>
  <c r="AX35" i="16"/>
  <c r="H50" i="18"/>
  <c r="H46" i="18"/>
  <c r="AF35" i="18"/>
  <c r="AF39" i="18"/>
  <c r="T35" i="16"/>
  <c r="T39" i="16"/>
  <c r="M39" i="17"/>
  <c r="M35" i="17"/>
  <c r="V50" i="18"/>
  <c r="V46" i="18"/>
  <c r="AL35" i="18"/>
  <c r="AL39" i="18"/>
  <c r="I24" i="16"/>
  <c r="I34" i="16"/>
  <c r="I40" i="16"/>
  <c r="I45" i="16"/>
  <c r="I51" i="16"/>
  <c r="AA23" i="16"/>
  <c r="AA44" i="16"/>
  <c r="AA33" i="16"/>
  <c r="AH46" i="17"/>
  <c r="AH50" i="17"/>
  <c r="F45" i="18"/>
  <c r="F51" i="18"/>
  <c r="F24" i="18"/>
  <c r="F34" i="18"/>
  <c r="F40" i="18"/>
  <c r="AZ22" i="18"/>
  <c r="Z35" i="17"/>
  <c r="Z39" i="17"/>
  <c r="H33" i="17"/>
  <c r="H23" i="17"/>
  <c r="H44" i="17"/>
  <c r="AE34" i="16"/>
  <c r="AE40" i="16"/>
  <c r="AE24" i="16"/>
  <c r="AE45" i="16"/>
  <c r="AE51" i="16"/>
  <c r="W34" i="17"/>
  <c r="W40" i="17"/>
  <c r="W45" i="17"/>
  <c r="W51" i="17"/>
  <c r="W24" i="17"/>
  <c r="AC34" i="16"/>
  <c r="AC40" i="16"/>
  <c r="AC24" i="16"/>
  <c r="AC45" i="16"/>
  <c r="AC51" i="16"/>
  <c r="Y50" i="16"/>
  <c r="AV44" i="16"/>
  <c r="AV23" i="16"/>
  <c r="AV33" i="16"/>
  <c r="L35" i="18"/>
  <c r="L39" i="18"/>
  <c r="AS50" i="18"/>
  <c r="AS46" i="18"/>
  <c r="L24" i="17"/>
  <c r="L34" i="17"/>
  <c r="L40" i="17"/>
  <c r="L45" i="17"/>
  <c r="L51" i="17"/>
  <c r="AR34" i="18"/>
  <c r="AR40" i="18"/>
  <c r="AR45" i="18"/>
  <c r="AR51" i="18"/>
  <c r="AR24" i="18"/>
  <c r="M24" i="16"/>
  <c r="M34" i="16"/>
  <c r="M40" i="16"/>
  <c r="M45" i="16"/>
  <c r="M51" i="16"/>
  <c r="AB45" i="16"/>
  <c r="AB51" i="16"/>
  <c r="AB24" i="16"/>
  <c r="AB34" i="16"/>
  <c r="AB40" i="16"/>
  <c r="O39" i="17"/>
  <c r="O35" i="17"/>
  <c r="Q34" i="16"/>
  <c r="Q40" i="16"/>
  <c r="Q45" i="16"/>
  <c r="Q51" i="16"/>
  <c r="Q24" i="16"/>
  <c r="AO39" i="16"/>
  <c r="AK39" i="17"/>
  <c r="AK35" i="17"/>
  <c r="R39" i="16"/>
  <c r="Y34" i="16"/>
  <c r="Y40" i="16"/>
  <c r="Y24" i="16"/>
  <c r="Y45" i="16"/>
  <c r="Y51" i="16"/>
  <c r="J23" i="16"/>
  <c r="J44" i="16"/>
  <c r="J33" i="16"/>
  <c r="G34" i="16"/>
  <c r="G40" i="16"/>
  <c r="G24" i="16"/>
  <c r="G45" i="16"/>
  <c r="G51" i="16"/>
  <c r="AK44" i="16"/>
  <c r="AK23" i="16"/>
  <c r="AK33" i="16"/>
  <c r="P50" i="18"/>
  <c r="P46" i="18"/>
  <c r="AN35" i="18"/>
  <c r="AN39" i="18"/>
  <c r="AH50" i="18"/>
  <c r="AH46" i="18"/>
  <c r="L39" i="16"/>
  <c r="N50" i="18"/>
  <c r="N46" i="18"/>
  <c r="AD35" i="18"/>
  <c r="AD39" i="18"/>
  <c r="E33" i="17"/>
  <c r="E44" i="17"/>
  <c r="E23" i="17"/>
  <c r="AZ23" i="17"/>
  <c r="D50" i="17"/>
  <c r="D46" i="17"/>
  <c r="G30" i="18"/>
  <c r="H27" i="18"/>
  <c r="F24" i="17"/>
  <c r="F45" i="17"/>
  <c r="F51" i="17"/>
  <c r="F34" i="17"/>
  <c r="F40" i="17"/>
  <c r="AW23" i="17"/>
  <c r="AW33" i="17"/>
  <c r="AW44" i="17"/>
  <c r="AA46" i="17"/>
  <c r="AA50" i="17"/>
  <c r="S23" i="16"/>
  <c r="S44" i="16"/>
  <c r="S33" i="16"/>
  <c r="K34" i="16"/>
  <c r="K40" i="16"/>
  <c r="K24" i="16"/>
  <c r="K45" i="16"/>
  <c r="K51" i="16"/>
  <c r="AQ50" i="16"/>
  <c r="AG50" i="16"/>
  <c r="AJ50" i="18"/>
  <c r="AJ46" i="18"/>
  <c r="AW50" i="18"/>
  <c r="AW46" i="18"/>
  <c r="Q46" i="18"/>
  <c r="AG46" i="18"/>
  <c r="AM46" i="18"/>
  <c r="AJ35" i="17"/>
  <c r="AJ39" i="17"/>
  <c r="AD24" i="16"/>
  <c r="AD45" i="16"/>
  <c r="AD51" i="16"/>
  <c r="AD34" i="16"/>
  <c r="AD40" i="16"/>
  <c r="D46" i="18"/>
  <c r="D50" i="18"/>
  <c r="L39" i="17"/>
  <c r="L35" i="17"/>
  <c r="I30" i="17"/>
  <c r="J27" i="17"/>
  <c r="AC39" i="17"/>
  <c r="AC35" i="17"/>
  <c r="AN35" i="17"/>
  <c r="AN39" i="17"/>
  <c r="AL46" i="17"/>
  <c r="AL50" i="17"/>
  <c r="U44" i="16"/>
  <c r="U23" i="16"/>
  <c r="U33" i="16"/>
  <c r="R24" i="16"/>
  <c r="R45" i="16"/>
  <c r="R51" i="16"/>
  <c r="R34" i="16"/>
  <c r="R40" i="16"/>
  <c r="H35" i="18"/>
  <c r="H39" i="18"/>
  <c r="Z50" i="18"/>
  <c r="Z46" i="18"/>
  <c r="M46" i="17"/>
  <c r="M50" i="17"/>
  <c r="V35" i="18"/>
  <c r="V39" i="18"/>
  <c r="Q35" i="18"/>
  <c r="AS24" i="17"/>
  <c r="AS34" i="17"/>
  <c r="AS40" i="17"/>
  <c r="AS45" i="17"/>
  <c r="AS51" i="17"/>
  <c r="AD50" i="16"/>
  <c r="AD46" i="16"/>
  <c r="AH35" i="17"/>
  <c r="AH39" i="17"/>
  <c r="AJ50" i="16"/>
  <c r="AJ46" i="16"/>
  <c r="P50" i="16"/>
  <c r="P46" i="16"/>
  <c r="AE23" i="16"/>
  <c r="AE44" i="16"/>
  <c r="AE33" i="16"/>
  <c r="X50" i="16"/>
  <c r="X46" i="16"/>
  <c r="W44" i="17"/>
  <c r="W23" i="17"/>
  <c r="W33" i="17"/>
  <c r="AC44" i="16"/>
  <c r="AC23" i="16"/>
  <c r="AC33" i="16"/>
  <c r="O34" i="16"/>
  <c r="O40" i="16"/>
  <c r="O24" i="16"/>
  <c r="O45" i="16"/>
  <c r="O51" i="16"/>
  <c r="AQ50" i="18"/>
  <c r="AQ46" i="18"/>
  <c r="L24" i="16"/>
  <c r="L34" i="16"/>
  <c r="L40" i="16"/>
  <c r="L45" i="16"/>
  <c r="L51" i="16"/>
  <c r="AZ22" i="17"/>
  <c r="D34" i="17"/>
  <c r="D40" i="17"/>
  <c r="D24" i="17"/>
  <c r="D45" i="17"/>
  <c r="D51" i="17"/>
  <c r="K46" i="18"/>
  <c r="AR44" i="18"/>
  <c r="AR23" i="18"/>
  <c r="AR33" i="18"/>
  <c r="AT35" i="17"/>
  <c r="AT39" i="17"/>
  <c r="M23" i="16"/>
  <c r="M44" i="16"/>
  <c r="M33" i="16"/>
  <c r="Q46" i="17"/>
  <c r="Q50" i="17"/>
  <c r="X35" i="17"/>
  <c r="X39" i="17"/>
  <c r="W39" i="16"/>
  <c r="W35" i="16"/>
  <c r="AO46" i="16"/>
  <c r="AO50" i="16"/>
  <c r="H27" i="16"/>
  <c r="G30" i="16"/>
  <c r="D50" i="16"/>
  <c r="D46" i="16"/>
  <c r="J45" i="16"/>
  <c r="J51" i="16"/>
  <c r="J24" i="16"/>
  <c r="J34" i="16"/>
  <c r="J40" i="16"/>
  <c r="G44" i="16"/>
  <c r="G33" i="16"/>
  <c r="G23" i="16"/>
  <c r="AW39" i="16"/>
  <c r="AW35" i="16"/>
  <c r="P35" i="18"/>
  <c r="P39" i="18"/>
  <c r="AX35" i="18"/>
  <c r="R50" i="18"/>
  <c r="R46" i="18"/>
  <c r="AH35" i="18"/>
  <c r="AH39" i="18"/>
  <c r="AU50" i="18"/>
  <c r="AU46" i="18"/>
  <c r="N35" i="18"/>
  <c r="N39" i="18"/>
  <c r="E24" i="17"/>
  <c r="E45" i="17"/>
  <c r="E51" i="17"/>
  <c r="E34" i="17"/>
  <c r="E40" i="17"/>
  <c r="AZ21" i="17"/>
  <c r="M35" i="18"/>
  <c r="AV34" i="18"/>
  <c r="AV40" i="18"/>
  <c r="AV45" i="18"/>
  <c r="AV51" i="18"/>
  <c r="AV24" i="18"/>
  <c r="AB50" i="17"/>
  <c r="AB46" i="17"/>
  <c r="AB50" i="16"/>
  <c r="P50" i="17"/>
  <c r="P46" i="17"/>
  <c r="AP46" i="17"/>
  <c r="AP50" i="17"/>
  <c r="F46" i="16"/>
  <c r="F50" i="16"/>
  <c r="R35" i="17"/>
  <c r="R39" i="17"/>
  <c r="AH35" i="16"/>
  <c r="AH39" i="16"/>
  <c r="K44" i="16"/>
  <c r="K23" i="16"/>
  <c r="K33" i="16"/>
  <c r="AM34" i="17"/>
  <c r="AM40" i="17"/>
  <c r="AM24" i="17"/>
  <c r="AM45" i="17"/>
  <c r="AM51" i="17"/>
  <c r="Q46" i="16"/>
  <c r="Q50" i="16"/>
  <c r="AT15" i="16"/>
  <c r="AS10" i="16"/>
  <c r="K35" i="16"/>
  <c r="K39" i="16"/>
  <c r="G46" i="16"/>
  <c r="G50" i="16"/>
  <c r="M39" i="16"/>
  <c r="M35" i="16"/>
  <c r="W35" i="17"/>
  <c r="W39" i="17"/>
  <c r="K27" i="17"/>
  <c r="J30" i="17"/>
  <c r="I27" i="18"/>
  <c r="H30" i="18"/>
  <c r="AV39" i="16"/>
  <c r="AV35" i="16"/>
  <c r="Y46" i="16"/>
  <c r="H39" i="17"/>
  <c r="H35" i="17"/>
  <c r="AU35" i="17"/>
  <c r="AU39" i="17"/>
  <c r="AI40" i="16"/>
  <c r="AI35" i="16"/>
  <c r="AE35" i="17"/>
  <c r="AE39" i="17"/>
  <c r="AY35" i="17"/>
  <c r="AY39" i="17"/>
  <c r="F50" i="18"/>
  <c r="F46" i="18"/>
  <c r="I46" i="16"/>
  <c r="I50" i="16"/>
  <c r="AM34" i="16"/>
  <c r="AM40" i="16"/>
  <c r="AM24" i="16"/>
  <c r="AM45" i="16"/>
  <c r="AM51" i="16"/>
  <c r="E39" i="16"/>
  <c r="E35" i="16"/>
  <c r="T35" i="17"/>
  <c r="T39" i="17"/>
  <c r="AM35" i="17"/>
  <c r="AM39" i="17"/>
  <c r="AV50" i="18"/>
  <c r="AV46" i="18"/>
  <c r="Z40" i="16"/>
  <c r="Z35" i="16"/>
  <c r="AN51" i="16"/>
  <c r="AN46" i="16"/>
  <c r="AS46" i="17"/>
  <c r="AS50" i="17"/>
  <c r="AS13" i="16"/>
  <c r="AT14" i="16"/>
  <c r="AT10" i="16"/>
  <c r="AT13" i="16"/>
  <c r="AB46" i="16"/>
  <c r="M46" i="16"/>
  <c r="M50" i="16"/>
  <c r="AR39" i="18"/>
  <c r="AR35" i="18"/>
  <c r="AC39" i="16"/>
  <c r="AC35" i="16"/>
  <c r="AE39" i="16"/>
  <c r="AE35" i="16"/>
  <c r="U46" i="16"/>
  <c r="U50" i="16"/>
  <c r="AQ46" i="16"/>
  <c r="S39" i="16"/>
  <c r="S35" i="16"/>
  <c r="E50" i="17"/>
  <c r="E46" i="17"/>
  <c r="AK50" i="16"/>
  <c r="AK46" i="16"/>
  <c r="J35" i="16"/>
  <c r="J39" i="16"/>
  <c r="R35" i="16"/>
  <c r="AO35" i="16"/>
  <c r="AZ24" i="18"/>
  <c r="AA39" i="16"/>
  <c r="AA35" i="16"/>
  <c r="F35" i="17"/>
  <c r="F39" i="17"/>
  <c r="AE46" i="17"/>
  <c r="AE50" i="17"/>
  <c r="AY46" i="17"/>
  <c r="AY50" i="17"/>
  <c r="F35" i="18"/>
  <c r="F39" i="18"/>
  <c r="T46" i="16"/>
  <c r="AQ35" i="17"/>
  <c r="AQ39" i="17"/>
  <c r="L46" i="17"/>
  <c r="Z51" i="16"/>
  <c r="Z46" i="16"/>
  <c r="Y35" i="16"/>
  <c r="AS39" i="17"/>
  <c r="AS35" i="17"/>
  <c r="N46" i="17"/>
  <c r="K46" i="16"/>
  <c r="K50" i="16"/>
  <c r="AZ24" i="17"/>
  <c r="W50" i="17"/>
  <c r="W46" i="17"/>
  <c r="AE46" i="16"/>
  <c r="AE50" i="16"/>
  <c r="S46" i="16"/>
  <c r="S50" i="16"/>
  <c r="AW46" i="17"/>
  <c r="AW50" i="17"/>
  <c r="E35" i="17"/>
  <c r="E39" i="17"/>
  <c r="J50" i="16"/>
  <c r="J46" i="16"/>
  <c r="AV50" i="16"/>
  <c r="AV46" i="16"/>
  <c r="H50" i="17"/>
  <c r="H46" i="17"/>
  <c r="AA46" i="16"/>
  <c r="AA50" i="16"/>
  <c r="AU46" i="17"/>
  <c r="AU50" i="17"/>
  <c r="AI51" i="16"/>
  <c r="AI46" i="16"/>
  <c r="AI35" i="17"/>
  <c r="AI39" i="17"/>
  <c r="N40" i="16"/>
  <c r="N35" i="16"/>
  <c r="AQ46" i="17"/>
  <c r="AQ50" i="17"/>
  <c r="V40" i="16"/>
  <c r="V35" i="16"/>
  <c r="AM46" i="17"/>
  <c r="AM50" i="17"/>
  <c r="AV39" i="18"/>
  <c r="AV35" i="18"/>
  <c r="O39" i="16"/>
  <c r="O35" i="16"/>
  <c r="G35" i="16"/>
  <c r="G39" i="16"/>
  <c r="H30" i="16"/>
  <c r="I27" i="16"/>
  <c r="AR50" i="18"/>
  <c r="AR46" i="18"/>
  <c r="AC46" i="16"/>
  <c r="AC50" i="16"/>
  <c r="U39" i="16"/>
  <c r="U35" i="16"/>
  <c r="AG46" i="16"/>
  <c r="AW39" i="17"/>
  <c r="AW35" i="17"/>
  <c r="L35" i="16"/>
  <c r="AK39" i="16"/>
  <c r="AK35" i="16"/>
  <c r="AI46" i="17"/>
  <c r="AI50" i="17"/>
  <c r="N51" i="16"/>
  <c r="N46" i="16"/>
  <c r="AB35" i="16"/>
  <c r="F46" i="17"/>
  <c r="F50" i="17"/>
  <c r="AD35" i="16"/>
  <c r="I39" i="16"/>
  <c r="I35" i="16"/>
  <c r="AM23" i="16"/>
  <c r="AM33" i="16"/>
  <c r="AM44" i="16"/>
  <c r="V51" i="16"/>
  <c r="V46" i="16"/>
  <c r="E46" i="16"/>
  <c r="E50" i="16"/>
  <c r="T50" i="17"/>
  <c r="T46" i="17"/>
  <c r="AN40" i="16"/>
  <c r="AN35" i="16"/>
  <c r="R46" i="16"/>
  <c r="O46" i="16"/>
  <c r="O50" i="16"/>
  <c r="P35" i="16"/>
  <c r="AJ35" i="16"/>
  <c r="AP46" i="16"/>
  <c r="AM46" i="16"/>
  <c r="AM50" i="16"/>
  <c r="K30" i="17"/>
  <c r="L27" i="17"/>
  <c r="AM39" i="16"/>
  <c r="AM35" i="16"/>
  <c r="I30" i="16"/>
  <c r="J27" i="16"/>
  <c r="AZ10" i="16"/>
  <c r="AU22" i="16"/>
  <c r="AU21" i="16"/>
  <c r="I30" i="18"/>
  <c r="J27" i="18"/>
  <c r="AU45" i="16"/>
  <c r="AU51" i="16"/>
  <c r="AU24" i="16"/>
  <c r="AZ24" i="16"/>
  <c r="AU34" i="16"/>
  <c r="AU40" i="16"/>
  <c r="AZ22" i="16"/>
  <c r="K27" i="18"/>
  <c r="J30" i="18"/>
  <c r="K27" i="16"/>
  <c r="J30" i="16"/>
  <c r="M27" i="17"/>
  <c r="L30" i="17"/>
  <c r="AU33" i="16"/>
  <c r="AU44" i="16"/>
  <c r="AU23" i="16"/>
  <c r="AZ23" i="16"/>
  <c r="AZ21" i="16"/>
  <c r="AU35" i="16"/>
  <c r="AU39" i="16"/>
  <c r="L27" i="16"/>
  <c r="K30" i="16"/>
  <c r="M30" i="17"/>
  <c r="N27" i="17"/>
  <c r="AU50" i="16"/>
  <c r="AU46" i="16"/>
  <c r="K30" i="18"/>
  <c r="L27" i="18"/>
  <c r="L30" i="16"/>
  <c r="M27" i="16"/>
  <c r="M27" i="18"/>
  <c r="L30" i="18"/>
  <c r="O27" i="17"/>
  <c r="N30" i="17"/>
  <c r="M30" i="18"/>
  <c r="N27" i="18"/>
  <c r="M30" i="16"/>
  <c r="N27" i="16"/>
  <c r="P27" i="17"/>
  <c r="O30" i="17"/>
  <c r="O27" i="16"/>
  <c r="N30" i="16"/>
  <c r="O27" i="18"/>
  <c r="N30" i="18"/>
  <c r="Q27" i="17"/>
  <c r="P30" i="17"/>
  <c r="O30" i="18"/>
  <c r="P27" i="18"/>
  <c r="Q30" i="17"/>
  <c r="R27" i="17"/>
  <c r="P27" i="16"/>
  <c r="O30" i="16"/>
  <c r="S27" i="17"/>
  <c r="R30" i="17"/>
  <c r="Q27" i="18"/>
  <c r="P30" i="18"/>
  <c r="Q27" i="16"/>
  <c r="P30" i="16"/>
  <c r="Q30" i="18"/>
  <c r="R27" i="18"/>
  <c r="Q30" i="16"/>
  <c r="R27" i="16"/>
  <c r="S30" i="17"/>
  <c r="T27" i="17"/>
  <c r="T30" i="17"/>
  <c r="U27" i="17"/>
  <c r="S27" i="16"/>
  <c r="R30" i="16"/>
  <c r="S27" i="18"/>
  <c r="R30" i="18"/>
  <c r="S30" i="16"/>
  <c r="T27" i="16"/>
  <c r="U30" i="17"/>
  <c r="V27" i="17"/>
  <c r="S30" i="18"/>
  <c r="T27" i="18"/>
  <c r="U27" i="18"/>
  <c r="T30" i="18"/>
  <c r="W27" i="17"/>
  <c r="V30" i="17"/>
  <c r="U27" i="16"/>
  <c r="T30" i="16"/>
  <c r="X27" i="17"/>
  <c r="W30" i="17"/>
  <c r="U30" i="16"/>
  <c r="V27" i="16"/>
  <c r="U30" i="18"/>
  <c r="V27" i="18"/>
  <c r="W27" i="16"/>
  <c r="V30" i="16"/>
  <c r="W27" i="18"/>
  <c r="V30" i="18"/>
  <c r="X30" i="17"/>
  <c r="Y27" i="17"/>
  <c r="W30" i="18"/>
  <c r="X27" i="18"/>
  <c r="Y30" i="17"/>
  <c r="Z27" i="17"/>
  <c r="W30" i="16"/>
  <c r="X27" i="16"/>
  <c r="Y27" i="16"/>
  <c r="X30" i="16"/>
  <c r="AA27" i="17"/>
  <c r="Z30" i="17"/>
  <c r="Y27" i="18"/>
  <c r="X30" i="18"/>
  <c r="AB27" i="17"/>
  <c r="AA30" i="17"/>
  <c r="Y30" i="18"/>
  <c r="Z27" i="18"/>
  <c r="Y30" i="16"/>
  <c r="Z27" i="16"/>
  <c r="AA27" i="18"/>
  <c r="Z30" i="18"/>
  <c r="AA27" i="16"/>
  <c r="Z30" i="16"/>
  <c r="AB30" i="17"/>
  <c r="AC27" i="17"/>
  <c r="AA30" i="16"/>
  <c r="AB27" i="16"/>
  <c r="AC30" i="17"/>
  <c r="AD27" i="17"/>
  <c r="AA30" i="18"/>
  <c r="AB27" i="18"/>
  <c r="AC27" i="18"/>
  <c r="AB30" i="18"/>
  <c r="AE27" i="17"/>
  <c r="AD30" i="17"/>
  <c r="AC27" i="16"/>
  <c r="AB30" i="16"/>
  <c r="AF27" i="17"/>
  <c r="AE30" i="17"/>
  <c r="AC30" i="16"/>
  <c r="AD27" i="16"/>
  <c r="AC30" i="18"/>
  <c r="AD27" i="18"/>
  <c r="AE27" i="16"/>
  <c r="AD30" i="16"/>
  <c r="AE27" i="18"/>
  <c r="AD30" i="18"/>
  <c r="AF30" i="17"/>
  <c r="AG27" i="17"/>
  <c r="AG30" i="17"/>
  <c r="AH27" i="17"/>
  <c r="AE30" i="18"/>
  <c r="AF27" i="18"/>
  <c r="AE30" i="16"/>
  <c r="AF27" i="16"/>
  <c r="AG27" i="16"/>
  <c r="AF30" i="16"/>
  <c r="AG27" i="18"/>
  <c r="AF30" i="18"/>
  <c r="AI27" i="17"/>
  <c r="AH30" i="17"/>
  <c r="AG30" i="18"/>
  <c r="AH27" i="18"/>
  <c r="AJ27" i="17"/>
  <c r="AI30" i="17"/>
  <c r="AG30" i="16"/>
  <c r="AH27" i="16"/>
  <c r="AI27" i="16"/>
  <c r="AH30" i="16"/>
  <c r="AJ30" i="17"/>
  <c r="AK27" i="17"/>
  <c r="AI27" i="18"/>
  <c r="AH30" i="18"/>
  <c r="AK30" i="17"/>
  <c r="AL27" i="17"/>
  <c r="AI30" i="18"/>
  <c r="AJ27" i="18"/>
  <c r="AI30" i="16"/>
  <c r="AJ27" i="16"/>
  <c r="AK27" i="16"/>
  <c r="AJ30" i="16"/>
  <c r="AK27" i="18"/>
  <c r="AJ30" i="18"/>
  <c r="AM27" i="17"/>
  <c r="AL30" i="17"/>
  <c r="AK30" i="18"/>
  <c r="AL27" i="18"/>
  <c r="AN27" i="17"/>
  <c r="AM30" i="17"/>
  <c r="AK30" i="16"/>
  <c r="AL27" i="16"/>
  <c r="AM27" i="16"/>
  <c r="AL30" i="16"/>
  <c r="AN30" i="17"/>
  <c r="AO27" i="17"/>
  <c r="AM27" i="18"/>
  <c r="AL30" i="18"/>
  <c r="AO30" i="17"/>
  <c r="AP27" i="17"/>
  <c r="AM30" i="18"/>
  <c r="AN27" i="18"/>
  <c r="AM30" i="16"/>
  <c r="AN27" i="16"/>
  <c r="AQ27" i="17"/>
  <c r="AP30" i="17"/>
  <c r="AO27" i="18"/>
  <c r="AN30" i="18"/>
  <c r="AO27" i="16"/>
  <c r="AN30" i="16"/>
  <c r="AO30" i="18"/>
  <c r="AP27" i="18"/>
  <c r="AO30" i="16"/>
  <c r="AP27" i="16"/>
  <c r="AR27" i="17"/>
  <c r="AQ30" i="17"/>
  <c r="AP30" i="18"/>
  <c r="AQ27" i="18"/>
  <c r="AQ27" i="16"/>
  <c r="AP30" i="16"/>
  <c r="AR30" i="17"/>
  <c r="AS27" i="17"/>
  <c r="AR27" i="18"/>
  <c r="AQ30" i="18"/>
  <c r="AQ30" i="16"/>
  <c r="AR27" i="16"/>
  <c r="AS30" i="17"/>
  <c r="AT27" i="17"/>
  <c r="AU27" i="17"/>
  <c r="AT30" i="17"/>
  <c r="AS27" i="16"/>
  <c r="AR30" i="16"/>
  <c r="AS27" i="18"/>
  <c r="AR30" i="18"/>
  <c r="AS30" i="16"/>
  <c r="AT27" i="16"/>
  <c r="AT27" i="18"/>
  <c r="AS30" i="18"/>
  <c r="AV27" i="17"/>
  <c r="AU30" i="17"/>
  <c r="AT30" i="16"/>
  <c r="AU27" i="16"/>
  <c r="AT30" i="18"/>
  <c r="AU27" i="18"/>
  <c r="AV30" i="17"/>
  <c r="AW27" i="17"/>
  <c r="AW30" i="17"/>
  <c r="AX27" i="17"/>
  <c r="AV27" i="18"/>
  <c r="AU30" i="18"/>
  <c r="AV27" i="16"/>
  <c r="AU30" i="16"/>
  <c r="AY27" i="17"/>
  <c r="AY30" i="17"/>
  <c r="AX30" i="17"/>
  <c r="AW27" i="18"/>
  <c r="AV30" i="18"/>
  <c r="AV30" i="16"/>
  <c r="AW27" i="16"/>
  <c r="AX27" i="16"/>
  <c r="AW30" i="16"/>
  <c r="AX27" i="18"/>
  <c r="AW30" i="18"/>
  <c r="AZ30" i="17"/>
  <c r="AX30" i="18"/>
  <c r="AY27" i="18"/>
  <c r="AY30" i="18"/>
  <c r="AZ30" i="18"/>
  <c r="AX30" i="16"/>
  <c r="AY27" i="16"/>
  <c r="AY30" i="16"/>
  <c r="AZ30" i="16"/>
</calcChain>
</file>

<file path=xl/sharedStrings.xml><?xml version="1.0" encoding="utf-8"?>
<sst xmlns="http://schemas.openxmlformats.org/spreadsheetml/2006/main" count="2452" uniqueCount="414">
  <si>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</si>
  <si>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</si>
  <si>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</si>
  <si>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</si>
  <si>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</si>
  <si>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</si>
  <si>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</si>
  <si>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</si>
  <si>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</si>
  <si>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</si>
  <si>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</si>
  <si>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</si>
  <si>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</si>
  <si>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</si>
  <si>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</si>
  <si>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</si>
  <si>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</si>
  <si>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</si>
  <si>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</si>
  <si>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</si>
  <si>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</si>
  <si>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</si>
  <si>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</si>
  <si>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</si>
  <si>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</si>
  <si>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</si>
  <si>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</si>
  <si>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</si>
  <si>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</si>
  <si>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</si>
  <si>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</si>
  <si>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</si>
  <si>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</si>
  <si>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</si>
  <si>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</si>
  <si>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</si>
  <si>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</si>
  <si>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</si>
  <si>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</si>
  <si>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</si>
  <si>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</si>
  <si>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</si>
  <si>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</si>
  <si>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</si>
  <si>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</si>
  <si>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</si>
  <si>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</si>
  <si>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</si>
  <si>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</si>
  <si>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</si>
  <si>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</si>
  <si>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</si>
  <si>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</si>
  <si>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</si>
  <si>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</si>
  <si>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</si>
  <si>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</si>
  <si>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</si>
  <si>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</si>
  <si>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</si>
  <si>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</si>
  <si>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</si>
  <si>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</si>
  <si>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</si>
  <si>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</si>
  <si>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</si>
  <si>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</si>
  <si>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</si>
  <si>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</si>
  <si>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</si>
  <si>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</si>
  <si>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</si>
  <si>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</si>
  <si>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</si>
  <si>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</si>
  <si>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</si>
  <si>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</si>
  <si>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</si>
  <si>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</si>
  <si>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</si>
  <si>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</si>
  <si>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</si>
  <si>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</si>
  <si>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</si>
  <si>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</si>
  <si>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</si>
  <si>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</si>
  <si>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</si>
  <si>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</si>
  <si>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</si>
  <si>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</si>
  <si>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</si>
  <si>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</si>
  <si>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</si>
  <si>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</si>
  <si>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</si>
  <si>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</si>
  <si>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</si>
  <si>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</si>
  <si>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</si>
  <si>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</si>
  <si>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</si>
  <si>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</si>
  <si>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</si>
  <si>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</si>
  <si>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</si>
  <si>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</si>
  <si>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</si>
  <si>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</si>
  <si>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</si>
  <si>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</si>
  <si>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</si>
  <si>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</si>
  <si>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</si>
  <si>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</si>
  <si>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</si>
  <si>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</si>
  <si>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</si>
  <si>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</si>
  <si>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</si>
  <si>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</si>
  <si>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</si>
  <si>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</si>
  <si>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</si>
  <si>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</si>
  <si>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</si>
  <si>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</si>
  <si>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</si>
  <si>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</si>
  <si>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</si>
  <si>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</si>
  <si>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</si>
  <si>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</si>
  <si>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</si>
  <si>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</si>
  <si>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</si>
  <si>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</si>
  <si>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</si>
  <si>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</si>
  <si>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</si>
  <si>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</si>
  <si>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</si>
  <si>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</si>
  <si>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</si>
  <si>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</si>
  <si>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</si>
  <si>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</si>
  <si>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</si>
  <si>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</si>
  <si>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</si>
  <si>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</si>
  <si>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</si>
  <si>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</si>
  <si>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</si>
  <si>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</si>
  <si>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</si>
  <si>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</si>
  <si>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</si>
  <si>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</si>
  <si>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</si>
  <si>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</si>
  <si>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</si>
  <si>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</si>
  <si>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</si>
  <si>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</si>
  <si>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oriangagrande</t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</si>
  <si>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</si>
  <si>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</si>
  <si>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</si>
  <si>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</si>
  <si>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</si>
  <si>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</si>
  <si>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</si>
  <si>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</si>
  <si>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</si>
  <si>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</si>
  <si>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</si>
  <si>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</si>
  <si>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</si>
  <si>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</si>
  <si>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</si>
  <si>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</si>
  <si>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</si>
  <si>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</si>
  <si>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</si>
  <si>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</si>
  <si>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</si>
  <si>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</si>
  <si>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</si>
  <si>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</si>
  <si>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</si>
  <si>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</si>
  <si>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</si>
  <si>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</si>
  <si>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</si>
  <si>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</si>
  <si>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</si>
  <si>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</si>
  <si>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</si>
  <si>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</si>
  <si>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</si>
  <si>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</si>
  <si>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</si>
  <si>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</si>
  <si>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</si>
  <si>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</si>
  <si>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</si>
  <si>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</si>
  <si>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</si>
  <si>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</si>
  <si>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</si>
  <si>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</si>
  <si>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</si>
  <si>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</si>
  <si>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</si>
  <si>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</si>
  <si>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</si>
  <si>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</si>
  <si>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</si>
  <si>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</si>
  <si>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</si>
  <si>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</si>
  <si>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</si>
  <si>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</si>
  <si>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</si>
  <si>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</si>
  <si>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</si>
  <si>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</si>
  <si>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</si>
  <si>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</si>
  <si>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</si>
  <si>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</si>
  <si>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</si>
  <si>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</si>
  <si>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</si>
  <si>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</si>
  <si>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</si>
  <si>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</si>
  <si>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</si>
  <si>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</si>
  <si>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</si>
  <si>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</si>
  <si>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</si>
  <si>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</si>
  <si>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</si>
  <si>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</si>
  <si>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</si>
  <si>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</si>
  <si>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</si>
  <si>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</si>
  <si>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</si>
  <si>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</si>
  <si>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</si>
  <si>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</si>
  <si>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</si>
  <si>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</si>
  <si>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</si>
  <si>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</si>
  <si>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</si>
  <si>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</si>
  <si>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</si>
  <si>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</si>
  <si>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</si>
  <si>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</si>
  <si>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</si>
  <si>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</si>
  <si>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</si>
  <si>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</si>
  <si>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</si>
  <si>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</si>
  <si>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</si>
  <si>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</si>
  <si>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</si>
  <si>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</si>
  <si>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</si>
  <si>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</si>
  <si>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</si>
  <si>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</si>
  <si>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</si>
  <si>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</si>
  <si>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</si>
  <si>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</si>
  <si>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</si>
  <si>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</si>
  <si>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</si>
  <si>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</si>
  <si>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</si>
  <si>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</si>
  <si>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</si>
  <si>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</si>
  <si>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</si>
  <si>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</si>
  <si>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</si>
  <si>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</si>
  <si>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</si>
  <si>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</si>
  <si>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</si>
  <si>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</si>
  <si>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</si>
  <si>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</si>
  <si>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</si>
  <si>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</si>
  <si>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</si>
  <si>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</si>
  <si>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</si>
  <si>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</si>
  <si>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</si>
  <si>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</si>
  <si>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</si>
  <si>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</si>
  <si>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</si>
  <si>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</si>
  <si>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</si>
  <si>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</si>
  <si>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</si>
  <si>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</si>
  <si>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</si>
  <si>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</si>
  <si>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</si>
  <si>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</si>
  <si>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</si>
  <si>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</si>
  <si>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</si>
  <si>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</si>
  <si>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</si>
  <si>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</si>
  <si>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</si>
  <si>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</si>
  <si>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</si>
  <si>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</si>
  <si>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</si>
  <si>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</si>
  <si>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</si>
  <si>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</si>
  <si>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</si>
  <si>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</si>
  <si>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</si>
  <si>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</si>
  <si>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Normalized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</si>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</sst>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12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</cellStyleXfs>
  <cellXfs count="20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11" applyFill="1"/>
    <xf numFmtId="0" fontId="4" fillId="0" borderId="0" xfId="111"/>
    <xf numFmtId="0" fontId="4" fillId="0" borderId="0" xfId="111" applyFill="1"/>
    <xf numFmtId="0" fontId="1" fillId="0" borderId="0" xfId="111" applyFont="1"/>
    <xf numFmtId="0" fontId="2" fillId="0" borderId="0" xfId="111" applyFont="1"/>
    <xf numFmtId="0" fontId="2" fillId="0" borderId="0" xfId="111" applyFont="1" applyFill="1"/>
    <xf numFmtId="0" fontId="4" fillId="6" borderId="0" xfId="111" applyFill="1"/>
    <xf numFmtId="0" fontId="4" fillId="0" borderId="0" xfId="111" applyFill="1" applyBorder="1"/>
    <xf numFmtId="0" fontId="4" fillId="0" borderId="5" xfId="111" applyBorder="1"/>
    <xf numFmtId="0" fontId="4" fillId="0" borderId="11" xfId="111" applyBorder="1"/>
    <xf numFmtId="0" fontId="4" fillId="0" borderId="6" xfId="111" applyBorder="1"/>
    <xf numFmtId="0" fontId="4" fillId="0" borderId="0" xfId="111" applyBorder="1"/>
    <xf numFmtId="0" fontId="4" fillId="0" borderId="0" xfId="111" applyAlignment="1"/>
    <xf numFmtId="0" fontId="4" fillId="0" borderId="0" xfId="111" applyAlignment="1">
      <alignment horizontal="center"/>
    </xf>
    <xf numFmtId="0" fontId="4" fillId="0" borderId="0" xfId="111" applyBorder="1" applyAlignment="1">
      <alignment horizontal="right"/>
    </xf>
    <xf numFmtId="0" fontId="4" fillId="0" borderId="8" xfId="111" applyFill="1" applyBorder="1"/>
    <xf numFmtId="0" fontId="4" fillId="5" borderId="13" xfId="111" applyFill="1" applyBorder="1" applyAlignment="1">
      <alignment horizontal="right"/>
    </xf>
    <xf numFmtId="0" fontId="4" fillId="7" borderId="8" xfId="111" applyFill="1" applyBorder="1"/>
    <xf numFmtId="0" fontId="4" fillId="0" borderId="13" xfId="111" applyBorder="1"/>
    <xf numFmtId="0" fontId="4" fillId="5" borderId="0" xfId="111" applyFill="1" applyAlignment="1">
      <alignment horizontal="right"/>
    </xf>
    <xf numFmtId="0" fontId="4" fillId="7" borderId="0" xfId="111" applyFill="1" applyBorder="1"/>
    <xf numFmtId="0" fontId="4" fillId="2" borderId="0" xfId="111" applyFill="1" applyBorder="1"/>
    <xf numFmtId="0" fontId="4" fillId="7" borderId="13" xfId="111" applyFill="1" applyBorder="1"/>
    <xf numFmtId="0" fontId="4" fillId="5" borderId="9" xfId="111" applyFill="1" applyBorder="1" applyAlignment="1">
      <alignment horizontal="right"/>
    </xf>
    <xf numFmtId="0" fontId="4" fillId="7" borderId="9" xfId="111" applyFill="1" applyBorder="1"/>
    <xf numFmtId="0" fontId="4" fillId="0" borderId="9" xfId="111" applyBorder="1"/>
    <xf numFmtId="0" fontId="4" fillId="0" borderId="8" xfId="111" applyBorder="1"/>
    <xf numFmtId="0" fontId="4" fillId="5" borderId="1" xfId="111" applyFill="1" applyBorder="1" applyAlignment="1">
      <alignment horizontal="right"/>
    </xf>
    <xf numFmtId="0" fontId="4" fillId="3" borderId="0" xfId="111" applyFill="1" applyBorder="1"/>
    <xf numFmtId="0" fontId="4" fillId="0" borderId="3" xfId="111" applyBorder="1"/>
    <xf numFmtId="0" fontId="4" fillId="8" borderId="8" xfId="111" applyFill="1" applyBorder="1"/>
    <xf numFmtId="0" fontId="4" fillId="8" borderId="0" xfId="111" applyFill="1" applyBorder="1"/>
    <xf numFmtId="0" fontId="4" fillId="5" borderId="6" xfId="111" applyFill="1" applyBorder="1" applyAlignment="1">
      <alignment horizontal="right"/>
    </xf>
    <xf numFmtId="0" fontId="4" fillId="9" borderId="8" xfId="111" applyFill="1" applyBorder="1" applyAlignment="1">
      <alignment horizontal="right"/>
    </xf>
    <xf numFmtId="0" fontId="4" fillId="5" borderId="13" xfId="111" applyFill="1" applyBorder="1"/>
    <xf numFmtId="10" fontId="4" fillId="0" borderId="13" xfId="111" applyNumberFormat="1" applyBorder="1"/>
    <xf numFmtId="0" fontId="4" fillId="5" borderId="9" xfId="111" applyFill="1" applyBorder="1"/>
    <xf numFmtId="0" fontId="4" fillId="5" borderId="8" xfId="111" applyFill="1" applyBorder="1"/>
    <xf numFmtId="0" fontId="4" fillId="6" borderId="9" xfId="111" applyFill="1" applyBorder="1"/>
    <xf numFmtId="0" fontId="4" fillId="0" borderId="9" xfId="111" applyFill="1" applyBorder="1"/>
    <xf numFmtId="0" fontId="4" fillId="0" borderId="10" xfId="111" applyFill="1" applyBorder="1"/>
    <xf numFmtId="0" fontId="4" fillId="6" borderId="8" xfId="111" applyFill="1" applyBorder="1"/>
    <xf numFmtId="0" fontId="4" fillId="0" borderId="15" xfId="111" applyFill="1" applyBorder="1"/>
    <xf numFmtId="0" fontId="4" fillId="0" borderId="0" xfId="111" applyFill="1" applyBorder="1" applyAlignment="1">
      <alignment horizontal="left"/>
    </xf>
    <xf numFmtId="0" fontId="4" fillId="7" borderId="13" xfId="111" applyFill="1" applyBorder="1" applyAlignment="1">
      <alignment horizontal="right"/>
    </xf>
    <xf numFmtId="0" fontId="4" fillId="0" borderId="13" xfId="111" applyFill="1" applyBorder="1"/>
    <xf numFmtId="0" fontId="4" fillId="0" borderId="9" xfId="111" applyFont="1" applyFill="1" applyBorder="1"/>
    <xf numFmtId="0" fontId="4" fillId="0" borderId="0" xfId="111" applyFont="1" applyFill="1" applyBorder="1" applyAlignment="1">
      <alignment horizontal="right"/>
    </xf>
    <xf numFmtId="0" fontId="4" fillId="0" borderId="0" xfId="111" applyFont="1" applyFill="1" applyBorder="1"/>
    <xf numFmtId="0" fontId="4" fillId="0" borderId="0" xfId="111" applyFont="1" applyFill="1" applyBorder="1" applyAlignment="1"/>
    <xf numFmtId="0" fontId="4" fillId="5" borderId="13" xfId="111" applyFont="1" applyFill="1" applyBorder="1" applyAlignment="1">
      <alignment horizontal="right"/>
    </xf>
    <xf numFmtId="0" fontId="4" fillId="7" borderId="13" xfId="111" applyFont="1" applyFill="1" applyBorder="1" applyAlignment="1"/>
    <xf numFmtId="0" fontId="4" fillId="0" borderId="5" xfId="111" applyFill="1" applyBorder="1"/>
    <xf numFmtId="0" fontId="1" fillId="0" borderId="0" xfId="111" applyFont="1" applyBorder="1"/>
    <xf numFmtId="0" fontId="4" fillId="0" borderId="9" xfId="111" applyFill="1" applyBorder="1" applyAlignment="1">
      <alignment horizontal="right"/>
    </xf>
    <xf numFmtId="10" fontId="4" fillId="5" borderId="13" xfId="111" applyNumberFormat="1" applyFill="1" applyBorder="1"/>
    <xf numFmtId="0" fontId="4" fillId="5" borderId="0" xfId="111" applyFill="1" applyBorder="1" applyAlignment="1">
      <alignment horizontal="right"/>
    </xf>
    <xf numFmtId="10" fontId="4" fillId="0" borderId="0" xfId="111" applyNumberFormat="1" applyFill="1" applyBorder="1"/>
    <xf numFmtId="0" fontId="4" fillId="0" borderId="12" xfId="111" applyFill="1" applyBorder="1"/>
    <xf numFmtId="0" fontId="4" fillId="5" borderId="8" xfId="111" applyFill="1" applyBorder="1" applyAlignment="1">
      <alignment horizontal="right"/>
    </xf>
    <xf numFmtId="10" fontId="4" fillId="0" borderId="8" xfId="111" applyNumberFormat="1" applyFill="1" applyBorder="1"/>
    <xf numFmtId="0" fontId="4" fillId="6" borderId="9" xfId="111" applyFill="1" applyBorder="1" applyAlignment="1">
      <alignment horizontal="right"/>
    </xf>
    <xf numFmtId="0" fontId="4" fillId="6" borderId="8" xfId="111" applyFill="1" applyBorder="1" applyAlignment="1">
      <alignment horizontal="right"/>
    </xf>
    <xf numFmtId="0" fontId="4" fillId="0" borderId="8" xfId="111" applyNumberFormat="1" applyFill="1" applyBorder="1"/>
    <xf numFmtId="0" fontId="1" fillId="0" borderId="0" xfId="111" applyFont="1" applyFill="1" applyBorder="1" applyAlignment="1"/>
    <xf numFmtId="0" fontId="4" fillId="0" borderId="2" xfId="111" applyBorder="1"/>
    <xf numFmtId="0" fontId="4" fillId="5" borderId="0" xfId="111" applyFill="1" applyBorder="1"/>
    <xf numFmtId="0" fontId="4" fillId="0" borderId="7" xfId="111" applyBorder="1"/>
    <xf numFmtId="0" fontId="4" fillId="0" borderId="4" xfId="111" applyBorder="1"/>
    <xf numFmtId="0" fontId="4" fillId="0" borderId="3" xfId="111" applyFill="1" applyBorder="1"/>
    <xf numFmtId="0" fontId="4" fillId="6" borderId="13" xfId="111" applyFill="1" applyBorder="1" applyAlignment="1">
      <alignment horizontal="right"/>
    </xf>
    <xf numFmtId="0" fontId="4" fillId="10" borderId="0" xfId="111" applyFill="1"/>
    <xf numFmtId="0" fontId="4" fillId="10" borderId="0" xfId="111" applyFont="1" applyFill="1"/>
    <xf numFmtId="0" fontId="4" fillId="0" borderId="0" xfId="111" applyFont="1" applyFill="1"/>
    <xf numFmtId="0" fontId="4" fillId="5" borderId="0" xfId="111" applyFont="1" applyFill="1"/>
    <xf numFmtId="0" fontId="2" fillId="0" borderId="0" xfId="111" applyNumberFormat="1" applyFont="1" applyFill="1" applyAlignment="1"/>
    <xf numFmtId="0" fontId="4" fillId="0" borderId="0" xfId="111" applyNumberFormat="1" applyAlignment="1"/>
    <xf numFmtId="0" fontId="4" fillId="6" borderId="0" xfId="111" applyNumberFormat="1" applyFill="1" applyAlignment="1"/>
    <xf numFmtId="0" fontId="4" fillId="0" borderId="0" xfId="111" applyAlignment="1">
      <alignment horizontal="right"/>
    </xf>
    <xf numFmtId="0" fontId="4" fillId="6" borderId="0" xfId="111" applyFill="1" applyBorder="1"/>
    <xf numFmtId="0" fontId="4" fillId="0" borderId="0" xfId="111" applyNumberFormat="1"/>
    <xf numFmtId="0" fontId="9" fillId="0" borderId="0" xfId="111" applyFont="1"/>
    <xf numFmtId="0" fontId="10" fillId="0" borderId="0" xfId="111" applyFont="1"/>
    <xf numFmtId="0" fontId="11" fillId="0" borderId="0" xfId="111" applyFont="1"/>
    <xf numFmtId="0" fontId="12" fillId="0" borderId="0" xfId="111" applyFont="1"/>
    <xf numFmtId="0" fontId="13" fillId="0" borderId="0" xfId="111" applyFont="1"/>
    <xf numFmtId="0" fontId="14" fillId="0" borderId="0" xfId="111" applyNumberFormat="1" applyFont="1" applyAlignment="1">
      <alignment horizontal="left"/>
    </xf>
    <xf numFmtId="1" fontId="4" fillId="0" borderId="10" xfId="111" applyNumberFormat="1" applyBorder="1"/>
    <xf numFmtId="164" fontId="4" fillId="0" borderId="10" xfId="111" applyNumberFormat="1" applyBorder="1"/>
    <xf numFmtId="1" fontId="4" fillId="0" borderId="12" xfId="111" applyNumberFormat="1" applyBorder="1"/>
    <xf numFmtId="164" fontId="4" fillId="0" borderId="12" xfId="111" applyNumberFormat="1" applyBorder="1"/>
    <xf numFmtId="1" fontId="4" fillId="0" borderId="15" xfId="111" applyNumberFormat="1" applyBorder="1"/>
    <xf numFmtId="164" fontId="4" fillId="0" borderId="15" xfId="111" applyNumberFormat="1" applyBorder="1"/>
    <xf numFmtId="164" fontId="4" fillId="0" borderId="13" xfId="111" applyNumberFormat="1" applyBorder="1"/>
    <xf numFmtId="1" fontId="4" fillId="0" borderId="5" xfId="111" applyNumberFormat="1" applyBorder="1"/>
    <xf numFmtId="1" fontId="4" fillId="0" borderId="10" xfId="111" applyNumberFormat="1" applyFill="1" applyBorder="1"/>
    <xf numFmtId="1" fontId="4" fillId="0" borderId="12" xfId="111" applyNumberFormat="1" applyFill="1" applyBorder="1"/>
    <xf numFmtId="1" fontId="4" fillId="0" borderId="15" xfId="111" applyNumberFormat="1" applyFill="1" applyBorder="1"/>
    <xf numFmtId="0" fontId="4" fillId="0" borderId="9" xfId="111" applyBorder="1" applyAlignment="1">
      <alignment horizontal="right"/>
    </xf>
    <xf numFmtId="164" fontId="4" fillId="0" borderId="0" xfId="111" applyNumberFormat="1"/>
    <xf numFmtId="0" fontId="15" fillId="0" borderId="0" xfId="111" applyFont="1"/>
    <xf numFmtId="164" fontId="4" fillId="0" borderId="27" xfId="11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9" fillId="0" borderId="0" xfId="111" applyFont="1" applyAlignment="1">
      <alignment horizontal="center"/>
    </xf>
  </cellXfs>
  <cellStyles count="1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  <cellStyle name="Normal 2" xfId="1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0" t="s">
        <v>165</v>
      </c>
      <c r="E4" s="201"/>
      <c r="F4" s="202"/>
    </row>
    <row r="5" spans="2:6">
      <c r="B5" s="6"/>
      <c r="C5" s="7" t="s">
        <v>111</v>
      </c>
      <c r="D5" s="203">
        <v>2014</v>
      </c>
      <c r="E5" s="204"/>
      <c r="F5" s="205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336</v>
      </c>
      <c r="D8">
        <v>2</v>
      </c>
      <c r="E8" t="s">
        <v>337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99" customWidth="1"/>
    <col min="2" max="2" width="17.6640625" style="99" customWidth="1"/>
    <col min="3" max="51" width="8.83203125" style="99"/>
    <col min="52" max="52" width="10.6640625" style="99" customWidth="1"/>
    <col min="53" max="16384" width="8.83203125" style="99"/>
  </cols>
  <sheetData>
    <row r="1" spans="1:52">
      <c r="A1" s="101" t="s">
        <v>118</v>
      </c>
    </row>
    <row r="2" spans="1:52">
      <c r="A2" s="99" t="s">
        <v>302</v>
      </c>
      <c r="B2" s="106" t="s">
        <v>12</v>
      </c>
      <c r="E2" s="109"/>
    </row>
    <row r="3" spans="1:52">
      <c r="A3" s="99" t="s">
        <v>285</v>
      </c>
      <c r="B3" s="106">
        <v>3589</v>
      </c>
      <c r="E3" s="109"/>
    </row>
    <row r="4" spans="1:52">
      <c r="A4" s="101"/>
      <c r="C4" s="110" t="s">
        <v>286</v>
      </c>
    </row>
    <row r="5" spans="1:52">
      <c r="B5" s="105"/>
      <c r="C5" s="111">
        <v>0</v>
      </c>
      <c r="D5" s="111">
        <v>1</v>
      </c>
      <c r="E5" s="111">
        <v>2</v>
      </c>
      <c r="F5" s="111">
        <v>3</v>
      </c>
      <c r="G5" s="111">
        <v>4</v>
      </c>
      <c r="H5" s="111">
        <v>5</v>
      </c>
      <c r="I5" s="111">
        <v>6</v>
      </c>
      <c r="J5" s="111">
        <v>7</v>
      </c>
      <c r="K5" s="111">
        <v>8</v>
      </c>
      <c r="L5" s="111">
        <v>9</v>
      </c>
      <c r="M5" s="111">
        <v>10</v>
      </c>
      <c r="N5" s="111">
        <v>11</v>
      </c>
      <c r="O5" s="111">
        <v>12</v>
      </c>
      <c r="P5" s="111">
        <v>13</v>
      </c>
      <c r="Q5" s="111">
        <v>14</v>
      </c>
      <c r="R5" s="111">
        <v>15</v>
      </c>
      <c r="S5" s="111">
        <v>16</v>
      </c>
      <c r="T5" s="111">
        <v>17</v>
      </c>
      <c r="U5" s="111">
        <v>18</v>
      </c>
      <c r="V5" s="111">
        <v>19</v>
      </c>
      <c r="W5" s="111">
        <v>20</v>
      </c>
      <c r="X5" s="111">
        <v>21</v>
      </c>
      <c r="Y5" s="111">
        <v>22</v>
      </c>
      <c r="Z5" s="111">
        <v>23</v>
      </c>
      <c r="AA5" s="111">
        <v>24</v>
      </c>
      <c r="AB5" s="111">
        <v>25</v>
      </c>
      <c r="AC5" s="111">
        <v>26</v>
      </c>
      <c r="AD5" s="111">
        <v>27</v>
      </c>
      <c r="AE5" s="111">
        <v>28</v>
      </c>
      <c r="AF5" s="111">
        <v>29</v>
      </c>
      <c r="AG5" s="111">
        <v>30</v>
      </c>
      <c r="AH5" s="111">
        <v>31</v>
      </c>
      <c r="AI5" s="111">
        <v>32</v>
      </c>
      <c r="AJ5" s="111">
        <v>33</v>
      </c>
      <c r="AK5" s="111">
        <v>34</v>
      </c>
      <c r="AL5" s="111">
        <v>35</v>
      </c>
      <c r="AM5" s="111">
        <v>36</v>
      </c>
      <c r="AN5" s="111">
        <v>37</v>
      </c>
      <c r="AO5" s="111">
        <v>38</v>
      </c>
      <c r="AP5" s="111">
        <v>39</v>
      </c>
      <c r="AQ5" s="111">
        <v>40</v>
      </c>
      <c r="AR5" s="111">
        <v>41</v>
      </c>
      <c r="AS5" s="111">
        <v>42</v>
      </c>
      <c r="AT5" s="111">
        <v>43</v>
      </c>
      <c r="AU5" s="111">
        <v>44</v>
      </c>
      <c r="AV5" s="111">
        <v>45</v>
      </c>
      <c r="AW5" s="111">
        <v>46</v>
      </c>
      <c r="AX5" s="111">
        <v>47</v>
      </c>
      <c r="AY5" s="111">
        <v>48</v>
      </c>
    </row>
    <row r="6" spans="1:52">
      <c r="A6" s="101" t="s">
        <v>303</v>
      </c>
      <c r="B6" s="113"/>
      <c r="C6" s="112" t="s">
        <v>287</v>
      </c>
      <c r="D6" s="111" t="s">
        <v>288</v>
      </c>
      <c r="E6" s="111" t="s">
        <v>288</v>
      </c>
      <c r="F6" s="111" t="s">
        <v>288</v>
      </c>
      <c r="G6" s="111" t="s">
        <v>288</v>
      </c>
      <c r="H6" s="111" t="s">
        <v>288</v>
      </c>
      <c r="I6" s="111" t="s">
        <v>288</v>
      </c>
      <c r="J6" s="111" t="s">
        <v>288</v>
      </c>
      <c r="K6" s="111" t="s">
        <v>288</v>
      </c>
      <c r="L6" s="111" t="s">
        <v>288</v>
      </c>
      <c r="M6" s="111" t="s">
        <v>288</v>
      </c>
      <c r="N6" s="111" t="s">
        <v>288</v>
      </c>
      <c r="O6" s="111" t="s">
        <v>288</v>
      </c>
      <c r="P6" s="111" t="s">
        <v>288</v>
      </c>
      <c r="Q6" s="111" t="s">
        <v>288</v>
      </c>
      <c r="R6" s="111" t="s">
        <v>288</v>
      </c>
      <c r="S6" s="111" t="s">
        <v>288</v>
      </c>
      <c r="T6" s="111" t="s">
        <v>288</v>
      </c>
      <c r="U6" s="111" t="s">
        <v>288</v>
      </c>
      <c r="V6" s="111" t="s">
        <v>288</v>
      </c>
      <c r="W6" s="111" t="s">
        <v>288</v>
      </c>
      <c r="X6" s="111" t="s">
        <v>288</v>
      </c>
      <c r="Y6" s="111" t="s">
        <v>288</v>
      </c>
      <c r="Z6" s="111" t="s">
        <v>288</v>
      </c>
      <c r="AA6" s="111" t="s">
        <v>288</v>
      </c>
      <c r="AB6" s="111" t="s">
        <v>288</v>
      </c>
      <c r="AC6" s="111" t="s">
        <v>288</v>
      </c>
      <c r="AD6" s="111" t="s">
        <v>288</v>
      </c>
      <c r="AE6" s="111" t="s">
        <v>288</v>
      </c>
      <c r="AF6" s="111" t="s">
        <v>288</v>
      </c>
      <c r="AG6" s="111" t="s">
        <v>288</v>
      </c>
      <c r="AH6" s="111" t="s">
        <v>288</v>
      </c>
      <c r="AI6" s="111" t="s">
        <v>288</v>
      </c>
      <c r="AJ6" s="111" t="s">
        <v>288</v>
      </c>
      <c r="AK6" s="111" t="s">
        <v>288</v>
      </c>
      <c r="AL6" s="111" t="s">
        <v>288</v>
      </c>
      <c r="AM6" s="111" t="s">
        <v>288</v>
      </c>
      <c r="AN6" s="111" t="s">
        <v>288</v>
      </c>
      <c r="AO6" s="111" t="s">
        <v>288</v>
      </c>
      <c r="AP6" s="111" t="s">
        <v>288</v>
      </c>
      <c r="AQ6" s="111" t="s">
        <v>288</v>
      </c>
      <c r="AR6" s="111" t="s">
        <v>288</v>
      </c>
      <c r="AS6" s="111" t="s">
        <v>288</v>
      </c>
      <c r="AT6" s="111" t="s">
        <v>288</v>
      </c>
      <c r="AU6" s="111" t="s">
        <v>288</v>
      </c>
      <c r="AV6" s="111" t="s">
        <v>288</v>
      </c>
      <c r="AW6" s="111" t="s">
        <v>288</v>
      </c>
      <c r="AX6" s="111" t="s">
        <v>288</v>
      </c>
      <c r="AY6" s="110" t="s">
        <v>289</v>
      </c>
      <c r="AZ6" s="141" t="s">
        <v>150</v>
      </c>
    </row>
    <row r="7" spans="1:52">
      <c r="A7" s="114" t="s">
        <v>125</v>
      </c>
      <c r="B7" s="142">
        <v>1</v>
      </c>
      <c r="C7" s="143" t="s">
        <v>292</v>
      </c>
      <c r="D7" s="143">
        <v>1928.3968831543064</v>
      </c>
      <c r="E7" s="143">
        <v>1928.3968831543064</v>
      </c>
      <c r="F7" s="143">
        <v>1833.3756861954005</v>
      </c>
      <c r="G7" s="143">
        <v>1928.3968831543064</v>
      </c>
      <c r="H7" s="143">
        <v>1928.3968831543064</v>
      </c>
      <c r="I7" s="143">
        <v>1928.3968831543064</v>
      </c>
      <c r="J7" s="143">
        <v>1928.3968831543064</v>
      </c>
      <c r="K7" s="143">
        <v>1928.3968831543064</v>
      </c>
      <c r="L7" s="143">
        <v>1928.3968831543064</v>
      </c>
      <c r="M7" s="143">
        <v>1928.3968831543064</v>
      </c>
      <c r="N7" s="143">
        <v>1928.3968831543064</v>
      </c>
      <c r="O7" s="143">
        <v>1928.3968831543064</v>
      </c>
      <c r="P7" s="143">
        <v>1928.3968831543064</v>
      </c>
      <c r="Q7" s="143">
        <v>1928.3968831543064</v>
      </c>
      <c r="R7" s="143">
        <v>1928.3968831543064</v>
      </c>
      <c r="S7" s="143">
        <v>1817.0960258414755</v>
      </c>
      <c r="T7" s="143">
        <v>1818.0686385903266</v>
      </c>
      <c r="U7" s="143">
        <v>1928.3968831543064</v>
      </c>
      <c r="V7" s="143">
        <v>1928.3968831543064</v>
      </c>
      <c r="W7" s="143">
        <v>1928.3968831543064</v>
      </c>
      <c r="X7" s="143">
        <v>1928.3968831543064</v>
      </c>
      <c r="Y7" s="143">
        <v>1928.3968831543064</v>
      </c>
      <c r="Z7" s="143">
        <v>1928.3968831543064</v>
      </c>
      <c r="AA7" s="143">
        <v>1928.3968831543064</v>
      </c>
      <c r="AB7" s="143">
        <v>1928.3968831543064</v>
      </c>
      <c r="AC7" s="143">
        <v>1928.3968831543064</v>
      </c>
      <c r="AD7" s="143">
        <v>1928.3968831543064</v>
      </c>
      <c r="AE7" s="143">
        <v>1928.3968831543064</v>
      </c>
      <c r="AF7" s="143">
        <v>1928.3968831543064</v>
      </c>
      <c r="AG7" s="143">
        <v>1928.3968831543064</v>
      </c>
      <c r="AH7" s="143">
        <v>1928.3968831543064</v>
      </c>
      <c r="AI7" s="143">
        <v>1928.3968831543064</v>
      </c>
      <c r="AJ7" s="143">
        <v>1928.3968831543064</v>
      </c>
      <c r="AK7" s="143">
        <v>1928.3968831543064</v>
      </c>
      <c r="AL7" s="143">
        <v>1928.3968831543064</v>
      </c>
      <c r="AM7" s="143">
        <v>1928.3968831543064</v>
      </c>
      <c r="AN7" s="143">
        <v>1850.7175567647416</v>
      </c>
      <c r="AO7" s="143">
        <v>1851.1931459752147</v>
      </c>
      <c r="AP7" s="143">
        <v>1928.3968831543064</v>
      </c>
      <c r="AQ7" s="143">
        <v>1928.3968831543064</v>
      </c>
      <c r="AR7" s="143">
        <v>1928.3968831543064</v>
      </c>
      <c r="AS7" s="143">
        <v>1928.3968831543064</v>
      </c>
      <c r="AT7" s="143">
        <v>1928.3968831543064</v>
      </c>
      <c r="AU7" s="143">
        <v>1928.3968831543064</v>
      </c>
      <c r="AV7" s="143">
        <v>1928.3968831543064</v>
      </c>
      <c r="AW7" s="143">
        <v>1928.3968831543064</v>
      </c>
      <c r="AX7" s="143">
        <v>1928.3968831543064</v>
      </c>
      <c r="AY7" s="143">
        <v>1928.3968831543064</v>
      </c>
      <c r="AZ7" s="105"/>
    </row>
    <row r="8" spans="1:52">
      <c r="A8" s="144"/>
      <c r="B8" s="145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6"/>
    </row>
    <row r="9" spans="1:52">
      <c r="A9" s="101" t="s">
        <v>293</v>
      </c>
      <c r="B9" s="147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48" t="s">
        <v>125</v>
      </c>
      <c r="B10" s="149">
        <v>1</v>
      </c>
      <c r="C10" s="143" t="s">
        <v>292</v>
      </c>
      <c r="D10" s="143">
        <f t="shared" ref="D10:AY10" si="0">MAX(SUM(D$14:D$16)+D$7-$B$3,0)</f>
        <v>0</v>
      </c>
      <c r="E10" s="143">
        <f t="shared" si="0"/>
        <v>0</v>
      </c>
      <c r="F10" s="143">
        <f t="shared" si="0"/>
        <v>0</v>
      </c>
      <c r="G10" s="143">
        <f t="shared" si="0"/>
        <v>0</v>
      </c>
      <c r="H10" s="143">
        <f t="shared" si="0"/>
        <v>0</v>
      </c>
      <c r="I10" s="143">
        <f t="shared" si="0"/>
        <v>0</v>
      </c>
      <c r="J10" s="143">
        <f t="shared" si="0"/>
        <v>0</v>
      </c>
      <c r="K10" s="143">
        <f t="shared" si="0"/>
        <v>0</v>
      </c>
      <c r="L10" s="143">
        <f t="shared" si="0"/>
        <v>0</v>
      </c>
      <c r="M10" s="143">
        <f t="shared" si="0"/>
        <v>0</v>
      </c>
      <c r="N10" s="143">
        <f t="shared" si="0"/>
        <v>0</v>
      </c>
      <c r="O10" s="143">
        <f t="shared" si="0"/>
        <v>0</v>
      </c>
      <c r="P10" s="143">
        <f t="shared" si="0"/>
        <v>0</v>
      </c>
      <c r="Q10" s="143">
        <f t="shared" si="0"/>
        <v>0</v>
      </c>
      <c r="R10" s="143">
        <f t="shared" si="0"/>
        <v>0</v>
      </c>
      <c r="S10" s="143">
        <f t="shared" si="0"/>
        <v>0</v>
      </c>
      <c r="T10" s="143">
        <f t="shared" si="0"/>
        <v>0</v>
      </c>
      <c r="U10" s="143">
        <f t="shared" si="0"/>
        <v>0</v>
      </c>
      <c r="V10" s="143">
        <f t="shared" si="0"/>
        <v>0</v>
      </c>
      <c r="W10" s="143">
        <f t="shared" si="0"/>
        <v>0</v>
      </c>
      <c r="X10" s="143">
        <f t="shared" si="0"/>
        <v>0</v>
      </c>
      <c r="Y10" s="143">
        <f t="shared" si="0"/>
        <v>0</v>
      </c>
      <c r="Z10" s="143">
        <f t="shared" si="0"/>
        <v>0</v>
      </c>
      <c r="AA10" s="143">
        <f t="shared" si="0"/>
        <v>0</v>
      </c>
      <c r="AB10" s="143">
        <f t="shared" si="0"/>
        <v>0</v>
      </c>
      <c r="AC10" s="143">
        <f t="shared" si="0"/>
        <v>0</v>
      </c>
      <c r="AD10" s="143">
        <f t="shared" si="0"/>
        <v>0</v>
      </c>
      <c r="AE10" s="143">
        <f t="shared" si="0"/>
        <v>0</v>
      </c>
      <c r="AF10" s="143">
        <f t="shared" si="0"/>
        <v>0</v>
      </c>
      <c r="AG10" s="143">
        <f t="shared" si="0"/>
        <v>0</v>
      </c>
      <c r="AH10" s="143">
        <f t="shared" si="0"/>
        <v>0</v>
      </c>
      <c r="AI10" s="143">
        <f t="shared" si="0"/>
        <v>0</v>
      </c>
      <c r="AJ10" s="143">
        <f t="shared" si="0"/>
        <v>0</v>
      </c>
      <c r="AK10" s="143">
        <f t="shared" si="0"/>
        <v>0</v>
      </c>
      <c r="AL10" s="143">
        <f t="shared" si="0"/>
        <v>267.7937663086127</v>
      </c>
      <c r="AM10" s="143">
        <f t="shared" si="0"/>
        <v>0</v>
      </c>
      <c r="AN10" s="143">
        <f t="shared" si="0"/>
        <v>0</v>
      </c>
      <c r="AO10" s="143">
        <f t="shared" si="0"/>
        <v>0</v>
      </c>
      <c r="AP10" s="143">
        <f t="shared" si="0"/>
        <v>0</v>
      </c>
      <c r="AQ10" s="143">
        <f t="shared" si="0"/>
        <v>0</v>
      </c>
      <c r="AR10" s="143">
        <f t="shared" si="0"/>
        <v>267.7937663086127</v>
      </c>
      <c r="AS10" s="143">
        <f t="shared" si="0"/>
        <v>1928.3968831543061</v>
      </c>
      <c r="AT10" s="143">
        <f t="shared" si="0"/>
        <v>1928.3968831543061</v>
      </c>
      <c r="AU10" s="143">
        <f t="shared" si="0"/>
        <v>0</v>
      </c>
      <c r="AV10" s="143">
        <f t="shared" si="0"/>
        <v>0</v>
      </c>
      <c r="AW10" s="143">
        <f t="shared" si="0"/>
        <v>0</v>
      </c>
      <c r="AX10" s="143">
        <f t="shared" si="0"/>
        <v>0</v>
      </c>
      <c r="AY10" s="143">
        <f t="shared" si="0"/>
        <v>0</v>
      </c>
      <c r="AZ10" s="150">
        <f>SUM($D10:$AY10)</f>
        <v>4392.3812989258377</v>
      </c>
    </row>
    <row r="11" spans="1:52">
      <c r="C11" s="109"/>
    </row>
    <row r="12" spans="1:52">
      <c r="A12" s="151" t="s">
        <v>294</v>
      </c>
      <c r="B12" s="145"/>
      <c r="C12" s="109"/>
    </row>
    <row r="13" spans="1:52">
      <c r="A13" s="121" t="s">
        <v>125</v>
      </c>
      <c r="B13" s="122">
        <v>1</v>
      </c>
      <c r="C13" s="123"/>
      <c r="D13" s="137">
        <f t="shared" ref="D13:AY13" si="1">D$7-D$10</f>
        <v>1928.3968831543064</v>
      </c>
      <c r="E13" s="137">
        <f t="shared" si="1"/>
        <v>1928.3968831543064</v>
      </c>
      <c r="F13" s="137">
        <f t="shared" si="1"/>
        <v>1833.3756861954005</v>
      </c>
      <c r="G13" s="137">
        <f t="shared" si="1"/>
        <v>1928.3968831543064</v>
      </c>
      <c r="H13" s="137">
        <f t="shared" si="1"/>
        <v>1928.3968831543064</v>
      </c>
      <c r="I13" s="137">
        <f t="shared" si="1"/>
        <v>1928.3968831543064</v>
      </c>
      <c r="J13" s="137">
        <f t="shared" si="1"/>
        <v>1928.3968831543064</v>
      </c>
      <c r="K13" s="137">
        <f t="shared" si="1"/>
        <v>1928.3968831543064</v>
      </c>
      <c r="L13" s="137">
        <f t="shared" si="1"/>
        <v>1928.3968831543064</v>
      </c>
      <c r="M13" s="137">
        <f t="shared" si="1"/>
        <v>1928.3968831543064</v>
      </c>
      <c r="N13" s="137">
        <f t="shared" si="1"/>
        <v>1928.3968831543064</v>
      </c>
      <c r="O13" s="137">
        <f t="shared" si="1"/>
        <v>1928.3968831543064</v>
      </c>
      <c r="P13" s="137">
        <f t="shared" si="1"/>
        <v>1928.3968831543064</v>
      </c>
      <c r="Q13" s="137">
        <f t="shared" si="1"/>
        <v>1928.3968831543064</v>
      </c>
      <c r="R13" s="137">
        <f t="shared" si="1"/>
        <v>1928.3968831543064</v>
      </c>
      <c r="S13" s="137">
        <f t="shared" si="1"/>
        <v>1817.0960258414755</v>
      </c>
      <c r="T13" s="137">
        <f t="shared" si="1"/>
        <v>1818.0686385903266</v>
      </c>
      <c r="U13" s="137">
        <f t="shared" si="1"/>
        <v>1928.3968831543064</v>
      </c>
      <c r="V13" s="137">
        <f t="shared" si="1"/>
        <v>1928.3968831543064</v>
      </c>
      <c r="W13" s="137">
        <f t="shared" si="1"/>
        <v>1928.3968831543064</v>
      </c>
      <c r="X13" s="137">
        <f t="shared" si="1"/>
        <v>1928.3968831543064</v>
      </c>
      <c r="Y13" s="137">
        <f t="shared" si="1"/>
        <v>1928.3968831543064</v>
      </c>
      <c r="Z13" s="137">
        <f t="shared" si="1"/>
        <v>1928.3968831543064</v>
      </c>
      <c r="AA13" s="137">
        <f t="shared" si="1"/>
        <v>1928.3968831543064</v>
      </c>
      <c r="AB13" s="137">
        <f t="shared" si="1"/>
        <v>1928.3968831543064</v>
      </c>
      <c r="AC13" s="137">
        <f t="shared" si="1"/>
        <v>1928.3968831543064</v>
      </c>
      <c r="AD13" s="137">
        <f t="shared" si="1"/>
        <v>1928.3968831543064</v>
      </c>
      <c r="AE13" s="137">
        <f t="shared" si="1"/>
        <v>1928.3968831543064</v>
      </c>
      <c r="AF13" s="137">
        <f t="shared" si="1"/>
        <v>1928.3968831543064</v>
      </c>
      <c r="AG13" s="137">
        <f t="shared" si="1"/>
        <v>1928.3968831543064</v>
      </c>
      <c r="AH13" s="137">
        <f t="shared" si="1"/>
        <v>1928.3968831543064</v>
      </c>
      <c r="AI13" s="137">
        <f t="shared" si="1"/>
        <v>1928.3968831543064</v>
      </c>
      <c r="AJ13" s="137">
        <f t="shared" si="1"/>
        <v>1928.3968831543064</v>
      </c>
      <c r="AK13" s="137">
        <f t="shared" si="1"/>
        <v>1928.3968831543064</v>
      </c>
      <c r="AL13" s="137">
        <f t="shared" si="1"/>
        <v>1660.6031168456936</v>
      </c>
      <c r="AM13" s="137">
        <f t="shared" si="1"/>
        <v>1928.3968831543064</v>
      </c>
      <c r="AN13" s="137">
        <f t="shared" si="1"/>
        <v>1850.7175567647416</v>
      </c>
      <c r="AO13" s="137">
        <f t="shared" si="1"/>
        <v>1851.1931459752147</v>
      </c>
      <c r="AP13" s="137">
        <f t="shared" si="1"/>
        <v>1928.3968831543064</v>
      </c>
      <c r="AQ13" s="137">
        <f t="shared" si="1"/>
        <v>1928.3968831543064</v>
      </c>
      <c r="AR13" s="137">
        <f t="shared" si="1"/>
        <v>1660.6031168456936</v>
      </c>
      <c r="AS13" s="137">
        <f t="shared" si="1"/>
        <v>0</v>
      </c>
      <c r="AT13" s="137">
        <f t="shared" si="1"/>
        <v>0</v>
      </c>
      <c r="AU13" s="137">
        <f t="shared" si="1"/>
        <v>1928.3968831543064</v>
      </c>
      <c r="AV13" s="137">
        <f t="shared" si="1"/>
        <v>1928.3968831543064</v>
      </c>
      <c r="AW13" s="137">
        <f t="shared" si="1"/>
        <v>1928.3968831543064</v>
      </c>
      <c r="AX13" s="137">
        <f t="shared" si="1"/>
        <v>1928.3968831543064</v>
      </c>
      <c r="AY13" s="137">
        <f t="shared" si="1"/>
        <v>1928.3968831543064</v>
      </c>
      <c r="AZ13" s="108"/>
    </row>
    <row r="14" spans="1:52">
      <c r="A14" s="109"/>
      <c r="B14" s="119">
        <v>2</v>
      </c>
      <c r="C14" s="109"/>
      <c r="D14" s="105">
        <f>IF(C$20="Yes",C13,0)</f>
        <v>0</v>
      </c>
      <c r="E14" s="105">
        <f t="shared" ref="E14:AY17" si="2">IF(D$20="Yes",D13,0)</f>
        <v>0</v>
      </c>
      <c r="F14" s="105">
        <f t="shared" si="2"/>
        <v>0</v>
      </c>
      <c r="G14" s="105">
        <f t="shared" si="2"/>
        <v>0</v>
      </c>
      <c r="H14" s="105">
        <f t="shared" si="2"/>
        <v>0</v>
      </c>
      <c r="I14" s="105">
        <f t="shared" si="2"/>
        <v>0</v>
      </c>
      <c r="J14" s="105">
        <f t="shared" si="2"/>
        <v>0</v>
      </c>
      <c r="K14" s="105">
        <f t="shared" si="2"/>
        <v>0</v>
      </c>
      <c r="L14" s="105">
        <f t="shared" si="2"/>
        <v>0</v>
      </c>
      <c r="M14" s="105">
        <f t="shared" si="2"/>
        <v>0</v>
      </c>
      <c r="N14" s="105">
        <f t="shared" si="2"/>
        <v>0</v>
      </c>
      <c r="O14" s="105">
        <f t="shared" si="2"/>
        <v>0</v>
      </c>
      <c r="P14" s="105">
        <f t="shared" si="2"/>
        <v>0</v>
      </c>
      <c r="Q14" s="105">
        <f t="shared" si="2"/>
        <v>0</v>
      </c>
      <c r="R14" s="105">
        <f t="shared" si="2"/>
        <v>0</v>
      </c>
      <c r="S14" s="105">
        <f t="shared" si="2"/>
        <v>0</v>
      </c>
      <c r="T14" s="105">
        <f t="shared" si="2"/>
        <v>0</v>
      </c>
      <c r="U14" s="105">
        <f t="shared" si="2"/>
        <v>0</v>
      </c>
      <c r="V14" s="105">
        <f t="shared" si="2"/>
        <v>0</v>
      </c>
      <c r="W14" s="105">
        <f t="shared" si="2"/>
        <v>0</v>
      </c>
      <c r="X14" s="105">
        <f t="shared" si="2"/>
        <v>0</v>
      </c>
      <c r="Y14" s="105">
        <f t="shared" si="2"/>
        <v>0</v>
      </c>
      <c r="Z14" s="105">
        <f t="shared" si="2"/>
        <v>0</v>
      </c>
      <c r="AA14" s="105">
        <f t="shared" si="2"/>
        <v>0</v>
      </c>
      <c r="AB14" s="105">
        <f t="shared" si="2"/>
        <v>0</v>
      </c>
      <c r="AC14" s="105">
        <f t="shared" si="2"/>
        <v>0</v>
      </c>
      <c r="AD14" s="105">
        <f t="shared" si="2"/>
        <v>0</v>
      </c>
      <c r="AE14" s="105">
        <f t="shared" si="2"/>
        <v>0</v>
      </c>
      <c r="AF14" s="105">
        <f t="shared" si="2"/>
        <v>0</v>
      </c>
      <c r="AG14" s="105">
        <f t="shared" si="2"/>
        <v>0</v>
      </c>
      <c r="AH14" s="105">
        <f t="shared" si="2"/>
        <v>0</v>
      </c>
      <c r="AI14" s="105">
        <f t="shared" si="2"/>
        <v>0</v>
      </c>
      <c r="AJ14" s="105">
        <f t="shared" si="2"/>
        <v>0</v>
      </c>
      <c r="AK14" s="105">
        <f t="shared" si="2"/>
        <v>0</v>
      </c>
      <c r="AL14" s="105">
        <f t="shared" si="2"/>
        <v>1928.3968831543064</v>
      </c>
      <c r="AM14" s="105">
        <f t="shared" si="2"/>
        <v>0</v>
      </c>
      <c r="AN14" s="105">
        <f t="shared" si="2"/>
        <v>0</v>
      </c>
      <c r="AO14" s="105">
        <f t="shared" si="2"/>
        <v>0</v>
      </c>
      <c r="AP14" s="105">
        <f t="shared" si="2"/>
        <v>0</v>
      </c>
      <c r="AQ14" s="105">
        <f t="shared" si="2"/>
        <v>0</v>
      </c>
      <c r="AR14" s="105">
        <f t="shared" si="2"/>
        <v>1928.3968831543064</v>
      </c>
      <c r="AS14" s="105">
        <f t="shared" si="2"/>
        <v>1660.6031168456936</v>
      </c>
      <c r="AT14" s="105">
        <f t="shared" si="2"/>
        <v>0</v>
      </c>
      <c r="AU14" s="105">
        <f t="shared" si="2"/>
        <v>0</v>
      </c>
      <c r="AV14" s="105">
        <f t="shared" si="2"/>
        <v>0</v>
      </c>
      <c r="AW14" s="105">
        <f t="shared" si="2"/>
        <v>0</v>
      </c>
      <c r="AX14" s="105">
        <f t="shared" si="2"/>
        <v>0</v>
      </c>
      <c r="AY14" s="105">
        <f t="shared" si="2"/>
        <v>0</v>
      </c>
      <c r="AZ14" s="108"/>
    </row>
    <row r="15" spans="1:52">
      <c r="A15" s="109"/>
      <c r="B15" s="126">
        <v>3</v>
      </c>
      <c r="C15" s="109"/>
      <c r="D15" s="105">
        <f>IF(C$20="Yes",C14,0)</f>
        <v>0</v>
      </c>
      <c r="E15" s="105">
        <f t="shared" si="2"/>
        <v>0</v>
      </c>
      <c r="F15" s="105">
        <f t="shared" si="2"/>
        <v>0</v>
      </c>
      <c r="G15" s="105">
        <f t="shared" si="2"/>
        <v>0</v>
      </c>
      <c r="H15" s="105">
        <f t="shared" si="2"/>
        <v>0</v>
      </c>
      <c r="I15" s="105">
        <f t="shared" si="2"/>
        <v>0</v>
      </c>
      <c r="J15" s="105">
        <f t="shared" si="2"/>
        <v>0</v>
      </c>
      <c r="K15" s="105">
        <f t="shared" si="2"/>
        <v>0</v>
      </c>
      <c r="L15" s="105">
        <f t="shared" si="2"/>
        <v>0</v>
      </c>
      <c r="M15" s="105">
        <f t="shared" si="2"/>
        <v>0</v>
      </c>
      <c r="N15" s="105">
        <f t="shared" si="2"/>
        <v>0</v>
      </c>
      <c r="O15" s="105">
        <f t="shared" si="2"/>
        <v>0</v>
      </c>
      <c r="P15" s="105">
        <f t="shared" si="2"/>
        <v>0</v>
      </c>
      <c r="Q15" s="105">
        <f t="shared" si="2"/>
        <v>0</v>
      </c>
      <c r="R15" s="105">
        <f t="shared" si="2"/>
        <v>0</v>
      </c>
      <c r="S15" s="105">
        <f t="shared" si="2"/>
        <v>0</v>
      </c>
      <c r="T15" s="105">
        <f t="shared" si="2"/>
        <v>0</v>
      </c>
      <c r="U15" s="105">
        <f t="shared" si="2"/>
        <v>0</v>
      </c>
      <c r="V15" s="105">
        <f t="shared" si="2"/>
        <v>0</v>
      </c>
      <c r="W15" s="105">
        <f t="shared" si="2"/>
        <v>0</v>
      </c>
      <c r="X15" s="105">
        <f t="shared" si="2"/>
        <v>0</v>
      </c>
      <c r="Y15" s="105">
        <f t="shared" si="2"/>
        <v>0</v>
      </c>
      <c r="Z15" s="105">
        <f t="shared" si="2"/>
        <v>0</v>
      </c>
      <c r="AA15" s="105">
        <f t="shared" si="2"/>
        <v>0</v>
      </c>
      <c r="AB15" s="105">
        <f t="shared" si="2"/>
        <v>0</v>
      </c>
      <c r="AC15" s="105">
        <f t="shared" si="2"/>
        <v>0</v>
      </c>
      <c r="AD15" s="105">
        <f t="shared" si="2"/>
        <v>0</v>
      </c>
      <c r="AE15" s="105">
        <f t="shared" si="2"/>
        <v>0</v>
      </c>
      <c r="AF15" s="105">
        <f t="shared" si="2"/>
        <v>0</v>
      </c>
      <c r="AG15" s="105">
        <f t="shared" si="2"/>
        <v>0</v>
      </c>
      <c r="AH15" s="105">
        <f t="shared" si="2"/>
        <v>0</v>
      </c>
      <c r="AI15" s="105">
        <f t="shared" si="2"/>
        <v>0</v>
      </c>
      <c r="AJ15" s="105">
        <f t="shared" si="2"/>
        <v>0</v>
      </c>
      <c r="AK15" s="105">
        <f t="shared" si="2"/>
        <v>0</v>
      </c>
      <c r="AL15" s="105">
        <f t="shared" si="2"/>
        <v>0</v>
      </c>
      <c r="AM15" s="105">
        <f t="shared" si="2"/>
        <v>0</v>
      </c>
      <c r="AN15" s="105">
        <f t="shared" si="2"/>
        <v>0</v>
      </c>
      <c r="AO15" s="105">
        <f t="shared" si="2"/>
        <v>0</v>
      </c>
      <c r="AP15" s="105">
        <f t="shared" si="2"/>
        <v>0</v>
      </c>
      <c r="AQ15" s="105">
        <f t="shared" si="2"/>
        <v>0</v>
      </c>
      <c r="AR15" s="105">
        <f t="shared" si="2"/>
        <v>0</v>
      </c>
      <c r="AS15" s="105">
        <f t="shared" si="2"/>
        <v>1928.3968831543064</v>
      </c>
      <c r="AT15" s="105">
        <f t="shared" si="2"/>
        <v>1660.6031168456936</v>
      </c>
      <c r="AU15" s="105">
        <f t="shared" si="2"/>
        <v>0</v>
      </c>
      <c r="AV15" s="105">
        <f t="shared" si="2"/>
        <v>0</v>
      </c>
      <c r="AW15" s="105">
        <f t="shared" si="2"/>
        <v>0</v>
      </c>
      <c r="AX15" s="105">
        <f t="shared" si="2"/>
        <v>0</v>
      </c>
      <c r="AY15" s="105">
        <f t="shared" si="2"/>
        <v>0</v>
      </c>
      <c r="AZ15" s="108"/>
    </row>
    <row r="16" spans="1:52">
      <c r="A16" s="109"/>
      <c r="B16" s="129">
        <v>4</v>
      </c>
      <c r="C16" s="109"/>
      <c r="D16" s="105">
        <f>IF(C$20="Yes",C15,0)</f>
        <v>0</v>
      </c>
      <c r="E16" s="105">
        <f t="shared" si="2"/>
        <v>0</v>
      </c>
      <c r="F16" s="105">
        <f t="shared" si="2"/>
        <v>0</v>
      </c>
      <c r="G16" s="105">
        <f t="shared" si="2"/>
        <v>0</v>
      </c>
      <c r="H16" s="105">
        <f t="shared" si="2"/>
        <v>0</v>
      </c>
      <c r="I16" s="105">
        <f t="shared" si="2"/>
        <v>0</v>
      </c>
      <c r="J16" s="105">
        <f t="shared" si="2"/>
        <v>0</v>
      </c>
      <c r="K16" s="105">
        <f t="shared" si="2"/>
        <v>0</v>
      </c>
      <c r="L16" s="105">
        <f t="shared" si="2"/>
        <v>0</v>
      </c>
      <c r="M16" s="105">
        <f t="shared" si="2"/>
        <v>0</v>
      </c>
      <c r="N16" s="105">
        <f t="shared" si="2"/>
        <v>0</v>
      </c>
      <c r="O16" s="105">
        <f t="shared" si="2"/>
        <v>0</v>
      </c>
      <c r="P16" s="105">
        <f t="shared" si="2"/>
        <v>0</v>
      </c>
      <c r="Q16" s="105">
        <f t="shared" si="2"/>
        <v>0</v>
      </c>
      <c r="R16" s="105">
        <f t="shared" si="2"/>
        <v>0</v>
      </c>
      <c r="S16" s="105">
        <f t="shared" si="2"/>
        <v>0</v>
      </c>
      <c r="T16" s="105">
        <f t="shared" si="2"/>
        <v>0</v>
      </c>
      <c r="U16" s="105">
        <f t="shared" si="2"/>
        <v>0</v>
      </c>
      <c r="V16" s="105">
        <f t="shared" si="2"/>
        <v>0</v>
      </c>
      <c r="W16" s="105">
        <f t="shared" si="2"/>
        <v>0</v>
      </c>
      <c r="X16" s="105">
        <f t="shared" si="2"/>
        <v>0</v>
      </c>
      <c r="Y16" s="105">
        <f t="shared" si="2"/>
        <v>0</v>
      </c>
      <c r="Z16" s="105">
        <f t="shared" si="2"/>
        <v>0</v>
      </c>
      <c r="AA16" s="105">
        <f t="shared" si="2"/>
        <v>0</v>
      </c>
      <c r="AB16" s="105">
        <f t="shared" si="2"/>
        <v>0</v>
      </c>
      <c r="AC16" s="105">
        <f t="shared" si="2"/>
        <v>0</v>
      </c>
      <c r="AD16" s="105">
        <f t="shared" si="2"/>
        <v>0</v>
      </c>
      <c r="AE16" s="105">
        <f t="shared" si="2"/>
        <v>0</v>
      </c>
      <c r="AF16" s="105">
        <f t="shared" si="2"/>
        <v>0</v>
      </c>
      <c r="AG16" s="105">
        <f t="shared" si="2"/>
        <v>0</v>
      </c>
      <c r="AH16" s="105">
        <f t="shared" si="2"/>
        <v>0</v>
      </c>
      <c r="AI16" s="105">
        <f t="shared" si="2"/>
        <v>0</v>
      </c>
      <c r="AJ16" s="105">
        <f t="shared" si="2"/>
        <v>0</v>
      </c>
      <c r="AK16" s="105">
        <f t="shared" si="2"/>
        <v>0</v>
      </c>
      <c r="AL16" s="105">
        <f t="shared" si="2"/>
        <v>0</v>
      </c>
      <c r="AM16" s="105">
        <f t="shared" si="2"/>
        <v>0</v>
      </c>
      <c r="AN16" s="105">
        <f t="shared" si="2"/>
        <v>0</v>
      </c>
      <c r="AO16" s="105">
        <f t="shared" si="2"/>
        <v>0</v>
      </c>
      <c r="AP16" s="105">
        <f t="shared" si="2"/>
        <v>0</v>
      </c>
      <c r="AQ16" s="105">
        <f t="shared" si="2"/>
        <v>0</v>
      </c>
      <c r="AR16" s="105">
        <f t="shared" si="2"/>
        <v>0</v>
      </c>
      <c r="AS16" s="105">
        <f t="shared" si="2"/>
        <v>0</v>
      </c>
      <c r="AT16" s="105">
        <f t="shared" si="2"/>
        <v>1928.3968831543064</v>
      </c>
      <c r="AU16" s="105">
        <f t="shared" si="2"/>
        <v>0</v>
      </c>
      <c r="AV16" s="105">
        <f t="shared" si="2"/>
        <v>0</v>
      </c>
      <c r="AW16" s="105">
        <f t="shared" si="2"/>
        <v>0</v>
      </c>
      <c r="AX16" s="105">
        <f t="shared" si="2"/>
        <v>0</v>
      </c>
      <c r="AY16" s="105">
        <f t="shared" si="2"/>
        <v>0</v>
      </c>
      <c r="AZ16" s="127"/>
    </row>
    <row r="17" spans="1:52">
      <c r="A17" s="124"/>
      <c r="B17" s="131" t="s">
        <v>295</v>
      </c>
      <c r="C17" s="124"/>
      <c r="D17" s="113">
        <f>IF(C$20="Yes",C16,0)</f>
        <v>0</v>
      </c>
      <c r="E17" s="113">
        <f t="shared" si="2"/>
        <v>0</v>
      </c>
      <c r="F17" s="113">
        <f t="shared" si="2"/>
        <v>0</v>
      </c>
      <c r="G17" s="113">
        <f t="shared" si="2"/>
        <v>0</v>
      </c>
      <c r="H17" s="113">
        <f t="shared" si="2"/>
        <v>0</v>
      </c>
      <c r="I17" s="113">
        <f t="shared" si="2"/>
        <v>0</v>
      </c>
      <c r="J17" s="113">
        <f t="shared" si="2"/>
        <v>0</v>
      </c>
      <c r="K17" s="113">
        <f t="shared" si="2"/>
        <v>0</v>
      </c>
      <c r="L17" s="113">
        <f t="shared" si="2"/>
        <v>0</v>
      </c>
      <c r="M17" s="113">
        <f t="shared" si="2"/>
        <v>0</v>
      </c>
      <c r="N17" s="113">
        <f t="shared" si="2"/>
        <v>0</v>
      </c>
      <c r="O17" s="113">
        <f t="shared" si="2"/>
        <v>0</v>
      </c>
      <c r="P17" s="113">
        <f t="shared" si="2"/>
        <v>0</v>
      </c>
      <c r="Q17" s="113">
        <f t="shared" si="2"/>
        <v>0</v>
      </c>
      <c r="R17" s="113">
        <f t="shared" si="2"/>
        <v>0</v>
      </c>
      <c r="S17" s="113">
        <f t="shared" si="2"/>
        <v>0</v>
      </c>
      <c r="T17" s="113">
        <f t="shared" si="2"/>
        <v>0</v>
      </c>
      <c r="U17" s="113">
        <f t="shared" si="2"/>
        <v>0</v>
      </c>
      <c r="V17" s="113">
        <f t="shared" si="2"/>
        <v>0</v>
      </c>
      <c r="W17" s="113">
        <f t="shared" si="2"/>
        <v>0</v>
      </c>
      <c r="X17" s="113">
        <f t="shared" si="2"/>
        <v>0</v>
      </c>
      <c r="Y17" s="113">
        <f t="shared" si="2"/>
        <v>0</v>
      </c>
      <c r="Z17" s="113">
        <f t="shared" si="2"/>
        <v>0</v>
      </c>
      <c r="AA17" s="113">
        <f t="shared" si="2"/>
        <v>0</v>
      </c>
      <c r="AB17" s="113">
        <f t="shared" si="2"/>
        <v>0</v>
      </c>
      <c r="AC17" s="113">
        <f t="shared" si="2"/>
        <v>0</v>
      </c>
      <c r="AD17" s="113">
        <f t="shared" si="2"/>
        <v>0</v>
      </c>
      <c r="AE17" s="113">
        <f t="shared" si="2"/>
        <v>0</v>
      </c>
      <c r="AF17" s="113">
        <f t="shared" si="2"/>
        <v>0</v>
      </c>
      <c r="AG17" s="113">
        <f t="shared" si="2"/>
        <v>0</v>
      </c>
      <c r="AH17" s="113">
        <f t="shared" si="2"/>
        <v>0</v>
      </c>
      <c r="AI17" s="113">
        <f t="shared" si="2"/>
        <v>0</v>
      </c>
      <c r="AJ17" s="113">
        <f t="shared" si="2"/>
        <v>0</v>
      </c>
      <c r="AK17" s="113">
        <f t="shared" si="2"/>
        <v>0</v>
      </c>
      <c r="AL17" s="113">
        <f t="shared" si="2"/>
        <v>0</v>
      </c>
      <c r="AM17" s="113">
        <f t="shared" si="2"/>
        <v>0</v>
      </c>
      <c r="AN17" s="113">
        <f t="shared" si="2"/>
        <v>0</v>
      </c>
      <c r="AO17" s="113">
        <f t="shared" si="2"/>
        <v>0</v>
      </c>
      <c r="AP17" s="113">
        <f t="shared" si="2"/>
        <v>0</v>
      </c>
      <c r="AQ17" s="113">
        <f t="shared" si="2"/>
        <v>0</v>
      </c>
      <c r="AR17" s="113">
        <f t="shared" si="2"/>
        <v>0</v>
      </c>
      <c r="AS17" s="113">
        <f t="shared" si="2"/>
        <v>0</v>
      </c>
      <c r="AT17" s="113">
        <f t="shared" si="2"/>
        <v>0</v>
      </c>
      <c r="AU17" s="113">
        <f t="shared" si="2"/>
        <v>0</v>
      </c>
      <c r="AV17" s="113">
        <f t="shared" si="2"/>
        <v>0</v>
      </c>
      <c r="AW17" s="113">
        <f t="shared" si="2"/>
        <v>0</v>
      </c>
      <c r="AX17" s="113">
        <f t="shared" si="2"/>
        <v>0</v>
      </c>
      <c r="AY17" s="113">
        <f t="shared" si="2"/>
        <v>0</v>
      </c>
      <c r="AZ17" s="150">
        <f>SUM($D$17:$AY$17)</f>
        <v>0</v>
      </c>
    </row>
    <row r="18" spans="1:52">
      <c r="A18" s="105"/>
      <c r="B18" s="152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05"/>
    </row>
    <row r="19" spans="1:52">
      <c r="A19" s="101" t="s">
        <v>116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</row>
    <row r="20" spans="1:52" s="109" customFormat="1">
      <c r="A20" s="114" t="s">
        <v>304</v>
      </c>
      <c r="B20" s="153" t="s">
        <v>305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 t="s">
        <v>339</v>
      </c>
      <c r="AL20" s="116"/>
      <c r="AM20" s="116"/>
      <c r="AN20" s="116"/>
      <c r="AO20" s="116"/>
      <c r="AP20" s="116"/>
      <c r="AQ20" s="116" t="s">
        <v>339</v>
      </c>
      <c r="AR20" s="116" t="s">
        <v>339</v>
      </c>
      <c r="AS20" s="116" t="s">
        <v>339</v>
      </c>
      <c r="AT20" s="116"/>
      <c r="AU20" s="116"/>
      <c r="AV20" s="116"/>
      <c r="AW20" s="116"/>
      <c r="AX20" s="116"/>
      <c r="AY20" s="116"/>
      <c r="AZ20" s="106"/>
    </row>
    <row r="21" spans="1:52" s="109" customFormat="1">
      <c r="A21" s="154" t="s">
        <v>133</v>
      </c>
      <c r="B21" s="155">
        <f>shipping_manufacturing!$G$19/100</f>
        <v>0.8</v>
      </c>
      <c r="C21" s="155" t="s">
        <v>292</v>
      </c>
      <c r="D21" s="105">
        <f>IF(C$20="Yes",0,SUM(C$13:C$16)*$B$21)</f>
        <v>0</v>
      </c>
      <c r="E21" s="105">
        <f t="shared" ref="E21:AY21" si="3">IF(D$20="Yes",0,SUM(D$13:D$16)*$B$21)</f>
        <v>1542.7175065234451</v>
      </c>
      <c r="F21" s="105">
        <f t="shared" si="3"/>
        <v>1542.7175065234451</v>
      </c>
      <c r="G21" s="105">
        <f t="shared" si="3"/>
        <v>1466.7005489563205</v>
      </c>
      <c r="H21" s="105">
        <f t="shared" si="3"/>
        <v>1542.7175065234451</v>
      </c>
      <c r="I21" s="105">
        <f t="shared" si="3"/>
        <v>1542.7175065234451</v>
      </c>
      <c r="J21" s="105">
        <f t="shared" si="3"/>
        <v>1542.7175065234451</v>
      </c>
      <c r="K21" s="105">
        <f t="shared" si="3"/>
        <v>1542.7175065234451</v>
      </c>
      <c r="L21" s="105">
        <f t="shared" si="3"/>
        <v>1542.7175065234451</v>
      </c>
      <c r="M21" s="105">
        <f t="shared" si="3"/>
        <v>1542.7175065234451</v>
      </c>
      <c r="N21" s="105">
        <f t="shared" si="3"/>
        <v>1542.7175065234451</v>
      </c>
      <c r="O21" s="105">
        <f t="shared" si="3"/>
        <v>1542.7175065234451</v>
      </c>
      <c r="P21" s="105">
        <f t="shared" si="3"/>
        <v>1542.7175065234451</v>
      </c>
      <c r="Q21" s="105">
        <f t="shared" si="3"/>
        <v>1542.7175065234451</v>
      </c>
      <c r="R21" s="105">
        <f t="shared" si="3"/>
        <v>1542.7175065234451</v>
      </c>
      <c r="S21" s="105">
        <f t="shared" si="3"/>
        <v>1542.7175065234451</v>
      </c>
      <c r="T21" s="105">
        <f t="shared" si="3"/>
        <v>1453.6768206731804</v>
      </c>
      <c r="U21" s="105">
        <f t="shared" si="3"/>
        <v>1454.4549108722613</v>
      </c>
      <c r="V21" s="105">
        <f t="shared" si="3"/>
        <v>1542.7175065234451</v>
      </c>
      <c r="W21" s="105">
        <f t="shared" si="3"/>
        <v>1542.7175065234451</v>
      </c>
      <c r="X21" s="105">
        <f t="shared" si="3"/>
        <v>1542.7175065234451</v>
      </c>
      <c r="Y21" s="105">
        <f t="shared" si="3"/>
        <v>1542.7175065234451</v>
      </c>
      <c r="Z21" s="105">
        <f t="shared" si="3"/>
        <v>1542.7175065234451</v>
      </c>
      <c r="AA21" s="105">
        <f t="shared" si="3"/>
        <v>1542.7175065234451</v>
      </c>
      <c r="AB21" s="105">
        <f t="shared" si="3"/>
        <v>1542.7175065234451</v>
      </c>
      <c r="AC21" s="105">
        <f t="shared" si="3"/>
        <v>1542.7175065234451</v>
      </c>
      <c r="AD21" s="105">
        <f t="shared" si="3"/>
        <v>1542.7175065234451</v>
      </c>
      <c r="AE21" s="105">
        <f t="shared" si="3"/>
        <v>1542.7175065234451</v>
      </c>
      <c r="AF21" s="105">
        <f t="shared" si="3"/>
        <v>1542.7175065234451</v>
      </c>
      <c r="AG21" s="105">
        <f t="shared" si="3"/>
        <v>1542.7175065234451</v>
      </c>
      <c r="AH21" s="105">
        <f t="shared" si="3"/>
        <v>1542.7175065234451</v>
      </c>
      <c r="AI21" s="105">
        <f t="shared" si="3"/>
        <v>1542.7175065234451</v>
      </c>
      <c r="AJ21" s="105">
        <f t="shared" si="3"/>
        <v>1542.7175065234451</v>
      </c>
      <c r="AK21" s="105">
        <f t="shared" si="3"/>
        <v>1542.7175065234451</v>
      </c>
      <c r="AL21" s="105">
        <f t="shared" si="3"/>
        <v>0</v>
      </c>
      <c r="AM21" s="105">
        <f t="shared" si="3"/>
        <v>2871.2000000000003</v>
      </c>
      <c r="AN21" s="105">
        <f t="shared" si="3"/>
        <v>1542.7175065234451</v>
      </c>
      <c r="AO21" s="105">
        <f t="shared" si="3"/>
        <v>1480.5740454117933</v>
      </c>
      <c r="AP21" s="105">
        <f t="shared" si="3"/>
        <v>1480.9545167801718</v>
      </c>
      <c r="AQ21" s="105">
        <f t="shared" si="3"/>
        <v>1542.7175065234451</v>
      </c>
      <c r="AR21" s="105">
        <f t="shared" si="3"/>
        <v>0</v>
      </c>
      <c r="AS21" s="105">
        <f t="shared" si="3"/>
        <v>0</v>
      </c>
      <c r="AT21" s="105">
        <f t="shared" si="3"/>
        <v>0</v>
      </c>
      <c r="AU21" s="105">
        <f t="shared" si="3"/>
        <v>2871.2000000000003</v>
      </c>
      <c r="AV21" s="105">
        <f t="shared" si="3"/>
        <v>1542.7175065234451</v>
      </c>
      <c r="AW21" s="105">
        <f t="shared" si="3"/>
        <v>1542.7175065234451</v>
      </c>
      <c r="AX21" s="105">
        <f t="shared" si="3"/>
        <v>1542.7175065234451</v>
      </c>
      <c r="AY21" s="105">
        <f t="shared" si="3"/>
        <v>1542.7175065234451</v>
      </c>
      <c r="AZ21" s="156">
        <f>SUM($D21:$AY21)</f>
        <v>68616.591077537771</v>
      </c>
    </row>
    <row r="22" spans="1:52" s="109" customFormat="1">
      <c r="A22" s="157" t="s">
        <v>123</v>
      </c>
      <c r="B22" s="158">
        <f>1-$B$21</f>
        <v>0.19999999999999996</v>
      </c>
      <c r="C22" s="158" t="s">
        <v>292</v>
      </c>
      <c r="D22" s="113">
        <f>IF(C$20="Yes",0,SUM(C$13:C$16)*$B$22)</f>
        <v>0</v>
      </c>
      <c r="E22" s="113">
        <f t="shared" ref="E22:AY22" si="4">IF(D$20="Yes",0,SUM(D$13:D$16)*$B$22)</f>
        <v>385.67937663086116</v>
      </c>
      <c r="F22" s="113">
        <f t="shared" si="4"/>
        <v>385.67937663086116</v>
      </c>
      <c r="G22" s="113">
        <f t="shared" si="4"/>
        <v>366.67513723908002</v>
      </c>
      <c r="H22" s="113">
        <f t="shared" si="4"/>
        <v>385.67937663086116</v>
      </c>
      <c r="I22" s="113">
        <f t="shared" si="4"/>
        <v>385.67937663086116</v>
      </c>
      <c r="J22" s="113">
        <f t="shared" si="4"/>
        <v>385.67937663086116</v>
      </c>
      <c r="K22" s="113">
        <f t="shared" si="4"/>
        <v>385.67937663086116</v>
      </c>
      <c r="L22" s="113">
        <f t="shared" si="4"/>
        <v>385.67937663086116</v>
      </c>
      <c r="M22" s="113">
        <f t="shared" si="4"/>
        <v>385.67937663086116</v>
      </c>
      <c r="N22" s="113">
        <f t="shared" si="4"/>
        <v>385.67937663086116</v>
      </c>
      <c r="O22" s="113">
        <f t="shared" si="4"/>
        <v>385.67937663086116</v>
      </c>
      <c r="P22" s="113">
        <f t="shared" si="4"/>
        <v>385.67937663086116</v>
      </c>
      <c r="Q22" s="113">
        <f t="shared" si="4"/>
        <v>385.67937663086116</v>
      </c>
      <c r="R22" s="113">
        <f t="shared" si="4"/>
        <v>385.67937663086116</v>
      </c>
      <c r="S22" s="113">
        <f t="shared" si="4"/>
        <v>385.67937663086116</v>
      </c>
      <c r="T22" s="113">
        <f t="shared" si="4"/>
        <v>363.41920516829504</v>
      </c>
      <c r="U22" s="113">
        <f t="shared" si="4"/>
        <v>363.61372771806526</v>
      </c>
      <c r="V22" s="113">
        <f t="shared" si="4"/>
        <v>385.67937663086116</v>
      </c>
      <c r="W22" s="113">
        <f t="shared" si="4"/>
        <v>385.67937663086116</v>
      </c>
      <c r="X22" s="113">
        <f t="shared" si="4"/>
        <v>385.67937663086116</v>
      </c>
      <c r="Y22" s="113">
        <f t="shared" si="4"/>
        <v>385.67937663086116</v>
      </c>
      <c r="Z22" s="113">
        <f t="shared" si="4"/>
        <v>385.67937663086116</v>
      </c>
      <c r="AA22" s="113">
        <f t="shared" si="4"/>
        <v>385.67937663086116</v>
      </c>
      <c r="AB22" s="113">
        <f t="shared" si="4"/>
        <v>385.67937663086116</v>
      </c>
      <c r="AC22" s="113">
        <f t="shared" si="4"/>
        <v>385.67937663086116</v>
      </c>
      <c r="AD22" s="113">
        <f t="shared" si="4"/>
        <v>385.67937663086116</v>
      </c>
      <c r="AE22" s="113">
        <f t="shared" si="4"/>
        <v>385.67937663086116</v>
      </c>
      <c r="AF22" s="113">
        <f t="shared" si="4"/>
        <v>385.67937663086116</v>
      </c>
      <c r="AG22" s="113">
        <f t="shared" si="4"/>
        <v>385.67937663086116</v>
      </c>
      <c r="AH22" s="113">
        <f t="shared" si="4"/>
        <v>385.67937663086116</v>
      </c>
      <c r="AI22" s="113">
        <f t="shared" si="4"/>
        <v>385.67937663086116</v>
      </c>
      <c r="AJ22" s="113">
        <f t="shared" si="4"/>
        <v>385.67937663086116</v>
      </c>
      <c r="AK22" s="113">
        <f t="shared" si="4"/>
        <v>385.67937663086116</v>
      </c>
      <c r="AL22" s="113">
        <f t="shared" si="4"/>
        <v>0</v>
      </c>
      <c r="AM22" s="113">
        <f t="shared" si="4"/>
        <v>717.79999999999984</v>
      </c>
      <c r="AN22" s="113">
        <f t="shared" si="4"/>
        <v>385.67937663086116</v>
      </c>
      <c r="AO22" s="113">
        <f t="shared" si="4"/>
        <v>370.14351135294822</v>
      </c>
      <c r="AP22" s="113">
        <f t="shared" si="4"/>
        <v>370.23862919504285</v>
      </c>
      <c r="AQ22" s="113">
        <f t="shared" si="4"/>
        <v>385.67937663086116</v>
      </c>
      <c r="AR22" s="113">
        <f t="shared" si="4"/>
        <v>0</v>
      </c>
      <c r="AS22" s="113">
        <f t="shared" si="4"/>
        <v>0</v>
      </c>
      <c r="AT22" s="113">
        <f t="shared" si="4"/>
        <v>0</v>
      </c>
      <c r="AU22" s="113">
        <f t="shared" si="4"/>
        <v>717.79999999999984</v>
      </c>
      <c r="AV22" s="113">
        <f t="shared" si="4"/>
        <v>385.67937663086116</v>
      </c>
      <c r="AW22" s="113">
        <f t="shared" si="4"/>
        <v>385.67937663086116</v>
      </c>
      <c r="AX22" s="113">
        <f t="shared" si="4"/>
        <v>385.67937663086116</v>
      </c>
      <c r="AY22" s="113">
        <f t="shared" si="4"/>
        <v>385.67937663086116</v>
      </c>
      <c r="AZ22" s="140">
        <f t="shared" ref="AZ22:AZ30" si="5">SUM($D22:$AY22)</f>
        <v>17154.147769384443</v>
      </c>
    </row>
    <row r="23" spans="1:52">
      <c r="A23" s="159" t="s">
        <v>306</v>
      </c>
      <c r="B23" s="123">
        <v>2000</v>
      </c>
      <c r="C23" s="99" t="s">
        <v>292</v>
      </c>
      <c r="D23" s="99">
        <f>D$21*$B$23</f>
        <v>0</v>
      </c>
      <c r="E23" s="99">
        <f t="shared" ref="E23:AY23" si="6">E$21*$B$23</f>
        <v>3085435.01304689</v>
      </c>
      <c r="F23" s="99">
        <f t="shared" si="6"/>
        <v>3085435.01304689</v>
      </c>
      <c r="G23" s="99">
        <f t="shared" si="6"/>
        <v>2933401.0979126412</v>
      </c>
      <c r="H23" s="99">
        <f t="shared" si="6"/>
        <v>3085435.01304689</v>
      </c>
      <c r="I23" s="99">
        <f t="shared" si="6"/>
        <v>3085435.01304689</v>
      </c>
      <c r="J23" s="99">
        <f t="shared" si="6"/>
        <v>3085435.01304689</v>
      </c>
      <c r="K23" s="99">
        <f t="shared" si="6"/>
        <v>3085435.01304689</v>
      </c>
      <c r="L23" s="99">
        <f t="shared" si="6"/>
        <v>3085435.01304689</v>
      </c>
      <c r="M23" s="99">
        <f t="shared" si="6"/>
        <v>3085435.01304689</v>
      </c>
      <c r="N23" s="99">
        <f t="shared" si="6"/>
        <v>3085435.01304689</v>
      </c>
      <c r="O23" s="99">
        <f t="shared" si="6"/>
        <v>3085435.01304689</v>
      </c>
      <c r="P23" s="99">
        <f t="shared" si="6"/>
        <v>3085435.01304689</v>
      </c>
      <c r="Q23" s="99">
        <f t="shared" si="6"/>
        <v>3085435.01304689</v>
      </c>
      <c r="R23" s="99">
        <f t="shared" si="6"/>
        <v>3085435.01304689</v>
      </c>
      <c r="S23" s="99">
        <f t="shared" si="6"/>
        <v>3085435.01304689</v>
      </c>
      <c r="T23" s="99">
        <f t="shared" si="6"/>
        <v>2907353.6413463606</v>
      </c>
      <c r="U23" s="99">
        <f t="shared" si="6"/>
        <v>2908909.8217445225</v>
      </c>
      <c r="V23" s="99">
        <f t="shared" si="6"/>
        <v>3085435.01304689</v>
      </c>
      <c r="W23" s="99">
        <f t="shared" si="6"/>
        <v>3085435.01304689</v>
      </c>
      <c r="X23" s="99">
        <f t="shared" si="6"/>
        <v>3085435.01304689</v>
      </c>
      <c r="Y23" s="99">
        <f t="shared" si="6"/>
        <v>3085435.01304689</v>
      </c>
      <c r="Z23" s="99">
        <f t="shared" si="6"/>
        <v>3085435.01304689</v>
      </c>
      <c r="AA23" s="99">
        <f t="shared" si="6"/>
        <v>3085435.01304689</v>
      </c>
      <c r="AB23" s="99">
        <f t="shared" si="6"/>
        <v>3085435.01304689</v>
      </c>
      <c r="AC23" s="99">
        <f t="shared" si="6"/>
        <v>3085435.01304689</v>
      </c>
      <c r="AD23" s="99">
        <f t="shared" si="6"/>
        <v>3085435.01304689</v>
      </c>
      <c r="AE23" s="99">
        <f t="shared" si="6"/>
        <v>3085435.01304689</v>
      </c>
      <c r="AF23" s="99">
        <f t="shared" si="6"/>
        <v>3085435.01304689</v>
      </c>
      <c r="AG23" s="99">
        <f t="shared" si="6"/>
        <v>3085435.01304689</v>
      </c>
      <c r="AH23" s="99">
        <f t="shared" si="6"/>
        <v>3085435.01304689</v>
      </c>
      <c r="AI23" s="99">
        <f t="shared" si="6"/>
        <v>3085435.01304689</v>
      </c>
      <c r="AJ23" s="99">
        <f t="shared" si="6"/>
        <v>3085435.01304689</v>
      </c>
      <c r="AK23" s="99">
        <f t="shared" si="6"/>
        <v>3085435.01304689</v>
      </c>
      <c r="AL23" s="99">
        <f t="shared" si="6"/>
        <v>0</v>
      </c>
      <c r="AM23" s="99">
        <f t="shared" si="6"/>
        <v>5742400.0000000009</v>
      </c>
      <c r="AN23" s="99">
        <f t="shared" si="6"/>
        <v>3085435.01304689</v>
      </c>
      <c r="AO23" s="99">
        <f t="shared" si="6"/>
        <v>2961148.0908235866</v>
      </c>
      <c r="AP23" s="99">
        <f t="shared" si="6"/>
        <v>2961909.0335603436</v>
      </c>
      <c r="AQ23" s="99">
        <f t="shared" si="6"/>
        <v>3085435.01304689</v>
      </c>
      <c r="AR23" s="99">
        <f t="shared" si="6"/>
        <v>0</v>
      </c>
      <c r="AS23" s="99">
        <f t="shared" si="6"/>
        <v>0</v>
      </c>
      <c r="AT23" s="99">
        <f t="shared" si="6"/>
        <v>0</v>
      </c>
      <c r="AU23" s="99">
        <f t="shared" si="6"/>
        <v>5742400.0000000009</v>
      </c>
      <c r="AV23" s="99">
        <f t="shared" si="6"/>
        <v>3085435.01304689</v>
      </c>
      <c r="AW23" s="99">
        <f t="shared" si="6"/>
        <v>3085435.01304689</v>
      </c>
      <c r="AX23" s="99">
        <f t="shared" si="6"/>
        <v>3085435.01304689</v>
      </c>
      <c r="AY23" s="99">
        <f t="shared" si="6"/>
        <v>3085435.01304689</v>
      </c>
      <c r="AZ23" s="138">
        <f t="shared" si="5"/>
        <v>137233182.15507552</v>
      </c>
    </row>
    <row r="24" spans="1:52" s="109" customFormat="1">
      <c r="A24" s="160" t="s">
        <v>307</v>
      </c>
      <c r="B24" s="161">
        <v>1000</v>
      </c>
      <c r="C24" s="155" t="s">
        <v>292</v>
      </c>
      <c r="D24" s="105">
        <f>D$22*$B$24</f>
        <v>0</v>
      </c>
      <c r="E24" s="105">
        <f t="shared" ref="E24:AY24" si="7">E$22*$B$24</f>
        <v>385679.37663086114</v>
      </c>
      <c r="F24" s="105">
        <f t="shared" si="7"/>
        <v>385679.37663086114</v>
      </c>
      <c r="G24" s="105">
        <f t="shared" si="7"/>
        <v>366675.13723908004</v>
      </c>
      <c r="H24" s="105">
        <f t="shared" si="7"/>
        <v>385679.37663086114</v>
      </c>
      <c r="I24" s="105">
        <f t="shared" si="7"/>
        <v>385679.37663086114</v>
      </c>
      <c r="J24" s="105">
        <f t="shared" si="7"/>
        <v>385679.37663086114</v>
      </c>
      <c r="K24" s="105">
        <f t="shared" si="7"/>
        <v>385679.37663086114</v>
      </c>
      <c r="L24" s="105">
        <f t="shared" si="7"/>
        <v>385679.37663086114</v>
      </c>
      <c r="M24" s="105">
        <f t="shared" si="7"/>
        <v>385679.37663086114</v>
      </c>
      <c r="N24" s="105">
        <f t="shared" si="7"/>
        <v>385679.37663086114</v>
      </c>
      <c r="O24" s="105">
        <f t="shared" si="7"/>
        <v>385679.37663086114</v>
      </c>
      <c r="P24" s="105">
        <f t="shared" si="7"/>
        <v>385679.37663086114</v>
      </c>
      <c r="Q24" s="105">
        <f t="shared" si="7"/>
        <v>385679.37663086114</v>
      </c>
      <c r="R24" s="105">
        <f t="shared" si="7"/>
        <v>385679.37663086114</v>
      </c>
      <c r="S24" s="105">
        <f t="shared" si="7"/>
        <v>385679.37663086114</v>
      </c>
      <c r="T24" s="105">
        <f t="shared" si="7"/>
        <v>363419.20516829501</v>
      </c>
      <c r="U24" s="105">
        <f t="shared" si="7"/>
        <v>363613.72771806526</v>
      </c>
      <c r="V24" s="105">
        <f t="shared" si="7"/>
        <v>385679.37663086114</v>
      </c>
      <c r="W24" s="105">
        <f t="shared" si="7"/>
        <v>385679.37663086114</v>
      </c>
      <c r="X24" s="105">
        <f t="shared" si="7"/>
        <v>385679.37663086114</v>
      </c>
      <c r="Y24" s="105">
        <f t="shared" si="7"/>
        <v>385679.37663086114</v>
      </c>
      <c r="Z24" s="105">
        <f t="shared" si="7"/>
        <v>385679.37663086114</v>
      </c>
      <c r="AA24" s="105">
        <f t="shared" si="7"/>
        <v>385679.37663086114</v>
      </c>
      <c r="AB24" s="105">
        <f t="shared" si="7"/>
        <v>385679.37663086114</v>
      </c>
      <c r="AC24" s="105">
        <f t="shared" si="7"/>
        <v>385679.37663086114</v>
      </c>
      <c r="AD24" s="105">
        <f t="shared" si="7"/>
        <v>385679.37663086114</v>
      </c>
      <c r="AE24" s="105">
        <f t="shared" si="7"/>
        <v>385679.37663086114</v>
      </c>
      <c r="AF24" s="105">
        <f t="shared" si="7"/>
        <v>385679.37663086114</v>
      </c>
      <c r="AG24" s="105">
        <f t="shared" si="7"/>
        <v>385679.37663086114</v>
      </c>
      <c r="AH24" s="105">
        <f t="shared" si="7"/>
        <v>385679.37663086114</v>
      </c>
      <c r="AI24" s="105">
        <f t="shared" si="7"/>
        <v>385679.37663086114</v>
      </c>
      <c r="AJ24" s="105">
        <f t="shared" si="7"/>
        <v>385679.37663086114</v>
      </c>
      <c r="AK24" s="105">
        <f t="shared" si="7"/>
        <v>385679.37663086114</v>
      </c>
      <c r="AL24" s="105">
        <f t="shared" si="7"/>
        <v>0</v>
      </c>
      <c r="AM24" s="105">
        <f t="shared" si="7"/>
        <v>717799.99999999988</v>
      </c>
      <c r="AN24" s="105">
        <f t="shared" si="7"/>
        <v>385679.37663086114</v>
      </c>
      <c r="AO24" s="105">
        <f t="shared" si="7"/>
        <v>370143.5113529482</v>
      </c>
      <c r="AP24" s="105">
        <f t="shared" si="7"/>
        <v>370238.62919504283</v>
      </c>
      <c r="AQ24" s="105">
        <f t="shared" si="7"/>
        <v>385679.37663086114</v>
      </c>
      <c r="AR24" s="105">
        <f t="shared" si="7"/>
        <v>0</v>
      </c>
      <c r="AS24" s="105">
        <f t="shared" si="7"/>
        <v>0</v>
      </c>
      <c r="AT24" s="105">
        <f t="shared" si="7"/>
        <v>0</v>
      </c>
      <c r="AU24" s="105">
        <f t="shared" si="7"/>
        <v>717799.99999999988</v>
      </c>
      <c r="AV24" s="105">
        <f t="shared" si="7"/>
        <v>385679.37663086114</v>
      </c>
      <c r="AW24" s="105">
        <f t="shared" si="7"/>
        <v>385679.37663086114</v>
      </c>
      <c r="AX24" s="105">
        <f t="shared" si="7"/>
        <v>385679.37663086114</v>
      </c>
      <c r="AY24" s="105">
        <f t="shared" si="7"/>
        <v>385679.37663086114</v>
      </c>
      <c r="AZ24" s="140">
        <f t="shared" si="5"/>
        <v>17154147.769384436</v>
      </c>
    </row>
    <row r="25" spans="1:52"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05"/>
    </row>
    <row r="26" spans="1:52">
      <c r="A26" s="162" t="s">
        <v>18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B27" s="134" t="s">
        <v>308</v>
      </c>
      <c r="C27" s="123">
        <v>53</v>
      </c>
      <c r="D27" s="123">
        <f>C$27-C$28+C$29</f>
        <v>53</v>
      </c>
      <c r="E27" s="123">
        <f t="shared" ref="E27:AY27" si="8">D27-D28+D29</f>
        <v>53</v>
      </c>
      <c r="F27" s="123">
        <f t="shared" si="8"/>
        <v>0</v>
      </c>
      <c r="G27" s="123">
        <f t="shared" si="8"/>
        <v>53</v>
      </c>
      <c r="H27" s="123">
        <f t="shared" si="8"/>
        <v>0</v>
      </c>
      <c r="I27" s="123">
        <f t="shared" si="8"/>
        <v>53</v>
      </c>
      <c r="J27" s="123">
        <f t="shared" si="8"/>
        <v>0</v>
      </c>
      <c r="K27" s="123">
        <f t="shared" si="8"/>
        <v>53</v>
      </c>
      <c r="L27" s="123">
        <f t="shared" si="8"/>
        <v>0</v>
      </c>
      <c r="M27" s="123">
        <f t="shared" si="8"/>
        <v>53</v>
      </c>
      <c r="N27" s="123">
        <f t="shared" si="8"/>
        <v>0</v>
      </c>
      <c r="O27" s="123">
        <f t="shared" si="8"/>
        <v>53</v>
      </c>
      <c r="P27" s="123">
        <f t="shared" si="8"/>
        <v>0</v>
      </c>
      <c r="Q27" s="123">
        <f t="shared" si="8"/>
        <v>53</v>
      </c>
      <c r="R27" s="123">
        <f t="shared" si="8"/>
        <v>0</v>
      </c>
      <c r="S27" s="123">
        <f t="shared" si="8"/>
        <v>53</v>
      </c>
      <c r="T27" s="123">
        <f t="shared" si="8"/>
        <v>0</v>
      </c>
      <c r="U27" s="123">
        <f t="shared" si="8"/>
        <v>53</v>
      </c>
      <c r="V27" s="123">
        <f t="shared" si="8"/>
        <v>0</v>
      </c>
      <c r="W27" s="123">
        <f t="shared" si="8"/>
        <v>53</v>
      </c>
      <c r="X27" s="123">
        <f t="shared" si="8"/>
        <v>0</v>
      </c>
      <c r="Y27" s="123">
        <f t="shared" si="8"/>
        <v>53</v>
      </c>
      <c r="Z27" s="123">
        <f t="shared" si="8"/>
        <v>0</v>
      </c>
      <c r="AA27" s="123">
        <f t="shared" si="8"/>
        <v>53</v>
      </c>
      <c r="AB27" s="123">
        <f t="shared" si="8"/>
        <v>0</v>
      </c>
      <c r="AC27" s="123">
        <f t="shared" si="8"/>
        <v>53</v>
      </c>
      <c r="AD27" s="123">
        <f t="shared" si="8"/>
        <v>0</v>
      </c>
      <c r="AE27" s="123">
        <f t="shared" si="8"/>
        <v>53</v>
      </c>
      <c r="AF27" s="123">
        <f t="shared" si="8"/>
        <v>0</v>
      </c>
      <c r="AG27" s="123">
        <f t="shared" si="8"/>
        <v>53</v>
      </c>
      <c r="AH27" s="123">
        <f t="shared" si="8"/>
        <v>0</v>
      </c>
      <c r="AI27" s="123">
        <f t="shared" si="8"/>
        <v>53</v>
      </c>
      <c r="AJ27" s="123">
        <f t="shared" si="8"/>
        <v>0</v>
      </c>
      <c r="AK27" s="123">
        <f t="shared" si="8"/>
        <v>53</v>
      </c>
      <c r="AL27" s="123">
        <f t="shared" si="8"/>
        <v>0</v>
      </c>
      <c r="AM27" s="123">
        <f t="shared" si="8"/>
        <v>53</v>
      </c>
      <c r="AN27" s="123">
        <f t="shared" si="8"/>
        <v>0</v>
      </c>
      <c r="AO27" s="123">
        <f t="shared" si="8"/>
        <v>53</v>
      </c>
      <c r="AP27" s="123">
        <f t="shared" si="8"/>
        <v>0</v>
      </c>
      <c r="AQ27" s="123">
        <f t="shared" si="8"/>
        <v>53</v>
      </c>
      <c r="AR27" s="123">
        <f t="shared" si="8"/>
        <v>0</v>
      </c>
      <c r="AS27" s="123">
        <f t="shared" si="8"/>
        <v>53</v>
      </c>
      <c r="AT27" s="123">
        <f t="shared" si="8"/>
        <v>53</v>
      </c>
      <c r="AU27" s="123">
        <f t="shared" si="8"/>
        <v>53</v>
      </c>
      <c r="AV27" s="123">
        <f t="shared" si="8"/>
        <v>0</v>
      </c>
      <c r="AW27" s="123">
        <f t="shared" si="8"/>
        <v>53</v>
      </c>
      <c r="AX27" s="123">
        <f t="shared" si="8"/>
        <v>0</v>
      </c>
      <c r="AY27" s="163">
        <f t="shared" si="8"/>
        <v>53</v>
      </c>
      <c r="AZ27" s="105"/>
    </row>
    <row r="28" spans="1:52">
      <c r="B28" s="164" t="s">
        <v>309</v>
      </c>
      <c r="C28" s="109"/>
      <c r="D28" s="109">
        <v>0</v>
      </c>
      <c r="E28" s="109">
        <v>53</v>
      </c>
      <c r="F28" s="109">
        <v>0</v>
      </c>
      <c r="G28" s="109">
        <v>53</v>
      </c>
      <c r="H28" s="109">
        <v>0</v>
      </c>
      <c r="I28" s="109">
        <v>53</v>
      </c>
      <c r="J28" s="109">
        <v>0</v>
      </c>
      <c r="K28" s="109">
        <v>53</v>
      </c>
      <c r="L28" s="109">
        <v>0</v>
      </c>
      <c r="M28" s="109">
        <v>53</v>
      </c>
      <c r="N28" s="109">
        <v>0</v>
      </c>
      <c r="O28" s="109">
        <v>53</v>
      </c>
      <c r="P28" s="109">
        <v>0</v>
      </c>
      <c r="Q28" s="109">
        <v>53</v>
      </c>
      <c r="R28" s="109">
        <v>0</v>
      </c>
      <c r="S28" s="109">
        <v>53</v>
      </c>
      <c r="T28" s="109">
        <v>0</v>
      </c>
      <c r="U28" s="109">
        <v>53</v>
      </c>
      <c r="V28" s="109">
        <v>0</v>
      </c>
      <c r="W28" s="109">
        <v>53</v>
      </c>
      <c r="X28" s="109">
        <v>0</v>
      </c>
      <c r="Y28" s="109">
        <v>53</v>
      </c>
      <c r="Z28" s="109">
        <v>0</v>
      </c>
      <c r="AA28" s="109">
        <v>53</v>
      </c>
      <c r="AB28" s="109">
        <v>0</v>
      </c>
      <c r="AC28" s="109">
        <v>53</v>
      </c>
      <c r="AD28" s="109">
        <v>0</v>
      </c>
      <c r="AE28" s="109">
        <v>53</v>
      </c>
      <c r="AF28" s="109">
        <v>0</v>
      </c>
      <c r="AG28" s="109">
        <v>53</v>
      </c>
      <c r="AH28" s="109">
        <v>0</v>
      </c>
      <c r="AI28" s="109">
        <v>53</v>
      </c>
      <c r="AJ28" s="109">
        <v>0</v>
      </c>
      <c r="AK28" s="109">
        <v>53</v>
      </c>
      <c r="AL28" s="109">
        <v>0</v>
      </c>
      <c r="AM28" s="109">
        <v>53</v>
      </c>
      <c r="AN28" s="109">
        <v>0</v>
      </c>
      <c r="AO28" s="109">
        <v>53</v>
      </c>
      <c r="AP28" s="109">
        <v>0</v>
      </c>
      <c r="AQ28" s="109">
        <v>53</v>
      </c>
      <c r="AR28" s="109">
        <v>0</v>
      </c>
      <c r="AS28" s="109">
        <v>0</v>
      </c>
      <c r="AT28" s="109">
        <v>0</v>
      </c>
      <c r="AU28" s="109">
        <v>53</v>
      </c>
      <c r="AV28" s="109">
        <v>0</v>
      </c>
      <c r="AW28" s="109">
        <v>53</v>
      </c>
      <c r="AX28" s="109">
        <v>0</v>
      </c>
      <c r="AY28" s="165">
        <v>53</v>
      </c>
      <c r="AZ28" s="105"/>
    </row>
    <row r="29" spans="1:52">
      <c r="B29" s="135" t="s">
        <v>310</v>
      </c>
      <c r="C29" s="124"/>
      <c r="D29" s="124">
        <f>C$28</f>
        <v>0</v>
      </c>
      <c r="E29" s="124">
        <f t="shared" ref="E29:AY29" si="9">D$28</f>
        <v>0</v>
      </c>
      <c r="F29" s="124">
        <f t="shared" si="9"/>
        <v>53</v>
      </c>
      <c r="G29" s="124">
        <f t="shared" si="9"/>
        <v>0</v>
      </c>
      <c r="H29" s="124">
        <f t="shared" si="9"/>
        <v>53</v>
      </c>
      <c r="I29" s="124">
        <f t="shared" si="9"/>
        <v>0</v>
      </c>
      <c r="J29" s="124">
        <f t="shared" si="9"/>
        <v>53</v>
      </c>
      <c r="K29" s="124">
        <f t="shared" si="9"/>
        <v>0</v>
      </c>
      <c r="L29" s="124">
        <f t="shared" si="9"/>
        <v>53</v>
      </c>
      <c r="M29" s="124">
        <f t="shared" si="9"/>
        <v>0</v>
      </c>
      <c r="N29" s="124">
        <f t="shared" si="9"/>
        <v>53</v>
      </c>
      <c r="O29" s="124">
        <f t="shared" si="9"/>
        <v>0</v>
      </c>
      <c r="P29" s="124">
        <f t="shared" si="9"/>
        <v>53</v>
      </c>
      <c r="Q29" s="124">
        <f t="shared" si="9"/>
        <v>0</v>
      </c>
      <c r="R29" s="124">
        <f t="shared" si="9"/>
        <v>53</v>
      </c>
      <c r="S29" s="124">
        <f t="shared" si="9"/>
        <v>0</v>
      </c>
      <c r="T29" s="124">
        <f t="shared" si="9"/>
        <v>53</v>
      </c>
      <c r="U29" s="124">
        <f t="shared" si="9"/>
        <v>0</v>
      </c>
      <c r="V29" s="124">
        <f t="shared" si="9"/>
        <v>53</v>
      </c>
      <c r="W29" s="124">
        <f t="shared" si="9"/>
        <v>0</v>
      </c>
      <c r="X29" s="124">
        <f t="shared" si="9"/>
        <v>53</v>
      </c>
      <c r="Y29" s="124">
        <f t="shared" si="9"/>
        <v>0</v>
      </c>
      <c r="Z29" s="124">
        <f t="shared" si="9"/>
        <v>53</v>
      </c>
      <c r="AA29" s="124">
        <f t="shared" si="9"/>
        <v>0</v>
      </c>
      <c r="AB29" s="124">
        <f t="shared" si="9"/>
        <v>53</v>
      </c>
      <c r="AC29" s="124">
        <f t="shared" si="9"/>
        <v>0</v>
      </c>
      <c r="AD29" s="124">
        <f t="shared" si="9"/>
        <v>53</v>
      </c>
      <c r="AE29" s="124">
        <f t="shared" si="9"/>
        <v>0</v>
      </c>
      <c r="AF29" s="124">
        <f t="shared" si="9"/>
        <v>53</v>
      </c>
      <c r="AG29" s="124">
        <f t="shared" si="9"/>
        <v>0</v>
      </c>
      <c r="AH29" s="124">
        <f t="shared" si="9"/>
        <v>53</v>
      </c>
      <c r="AI29" s="124">
        <f t="shared" si="9"/>
        <v>0</v>
      </c>
      <c r="AJ29" s="124">
        <f t="shared" si="9"/>
        <v>53</v>
      </c>
      <c r="AK29" s="124">
        <f t="shared" si="9"/>
        <v>0</v>
      </c>
      <c r="AL29" s="124">
        <f t="shared" si="9"/>
        <v>53</v>
      </c>
      <c r="AM29" s="124">
        <f t="shared" si="9"/>
        <v>0</v>
      </c>
      <c r="AN29" s="124">
        <f t="shared" si="9"/>
        <v>53</v>
      </c>
      <c r="AO29" s="124">
        <f t="shared" si="9"/>
        <v>0</v>
      </c>
      <c r="AP29" s="124">
        <f t="shared" si="9"/>
        <v>53</v>
      </c>
      <c r="AQ29" s="124">
        <f t="shared" si="9"/>
        <v>0</v>
      </c>
      <c r="AR29" s="124">
        <f t="shared" si="9"/>
        <v>53</v>
      </c>
      <c r="AS29" s="124">
        <f t="shared" si="9"/>
        <v>0</v>
      </c>
      <c r="AT29" s="124">
        <f t="shared" si="9"/>
        <v>0</v>
      </c>
      <c r="AU29" s="124">
        <f t="shared" si="9"/>
        <v>0</v>
      </c>
      <c r="AV29" s="124">
        <f t="shared" si="9"/>
        <v>53</v>
      </c>
      <c r="AW29" s="124">
        <f t="shared" si="9"/>
        <v>0</v>
      </c>
      <c r="AX29" s="124">
        <f t="shared" si="9"/>
        <v>53</v>
      </c>
      <c r="AY29" s="166">
        <f t="shared" si="9"/>
        <v>0</v>
      </c>
      <c r="AZ29" s="167"/>
    </row>
    <row r="30" spans="1:52">
      <c r="A30" s="168" t="s">
        <v>311</v>
      </c>
      <c r="B30" s="143">
        <v>10</v>
      </c>
      <c r="C30" s="116" t="s">
        <v>292</v>
      </c>
      <c r="D30" s="116">
        <f>D$27*$B$30</f>
        <v>530</v>
      </c>
      <c r="E30" s="116">
        <f t="shared" ref="E30:AY30" si="10">E$27*$B$30</f>
        <v>530</v>
      </c>
      <c r="F30" s="116">
        <f t="shared" si="10"/>
        <v>0</v>
      </c>
      <c r="G30" s="116">
        <f t="shared" si="10"/>
        <v>530</v>
      </c>
      <c r="H30" s="116">
        <f t="shared" si="10"/>
        <v>0</v>
      </c>
      <c r="I30" s="116">
        <f t="shared" si="10"/>
        <v>530</v>
      </c>
      <c r="J30" s="116">
        <f t="shared" si="10"/>
        <v>0</v>
      </c>
      <c r="K30" s="116">
        <f t="shared" si="10"/>
        <v>530</v>
      </c>
      <c r="L30" s="116">
        <f t="shared" si="10"/>
        <v>0</v>
      </c>
      <c r="M30" s="116">
        <f t="shared" si="10"/>
        <v>530</v>
      </c>
      <c r="N30" s="116">
        <f t="shared" si="10"/>
        <v>0</v>
      </c>
      <c r="O30" s="116">
        <f t="shared" si="10"/>
        <v>530</v>
      </c>
      <c r="P30" s="116">
        <f t="shared" si="10"/>
        <v>0</v>
      </c>
      <c r="Q30" s="116">
        <f t="shared" si="10"/>
        <v>530</v>
      </c>
      <c r="R30" s="116">
        <f>R$27*$B$30</f>
        <v>0</v>
      </c>
      <c r="S30" s="116">
        <f t="shared" si="10"/>
        <v>530</v>
      </c>
      <c r="T30" s="116">
        <f t="shared" si="10"/>
        <v>0</v>
      </c>
      <c r="U30" s="116">
        <f t="shared" si="10"/>
        <v>530</v>
      </c>
      <c r="V30" s="116">
        <f t="shared" si="10"/>
        <v>0</v>
      </c>
      <c r="W30" s="116">
        <f t="shared" si="10"/>
        <v>530</v>
      </c>
      <c r="X30" s="116">
        <f t="shared" si="10"/>
        <v>0</v>
      </c>
      <c r="Y30" s="116">
        <f t="shared" si="10"/>
        <v>530</v>
      </c>
      <c r="Z30" s="116">
        <f t="shared" si="10"/>
        <v>0</v>
      </c>
      <c r="AA30" s="116">
        <f t="shared" si="10"/>
        <v>530</v>
      </c>
      <c r="AB30" s="116">
        <f t="shared" si="10"/>
        <v>0</v>
      </c>
      <c r="AC30" s="116">
        <f t="shared" si="10"/>
        <v>530</v>
      </c>
      <c r="AD30" s="116">
        <f t="shared" si="10"/>
        <v>0</v>
      </c>
      <c r="AE30" s="116">
        <f>AE$27*$B$30</f>
        <v>530</v>
      </c>
      <c r="AF30" s="116">
        <f t="shared" si="10"/>
        <v>0</v>
      </c>
      <c r="AG30" s="116">
        <f t="shared" si="10"/>
        <v>530</v>
      </c>
      <c r="AH30" s="116">
        <f t="shared" si="10"/>
        <v>0</v>
      </c>
      <c r="AI30" s="116">
        <f t="shared" si="10"/>
        <v>530</v>
      </c>
      <c r="AJ30" s="116">
        <f t="shared" si="10"/>
        <v>0</v>
      </c>
      <c r="AK30" s="116">
        <f t="shared" si="10"/>
        <v>530</v>
      </c>
      <c r="AL30" s="116">
        <f t="shared" si="10"/>
        <v>0</v>
      </c>
      <c r="AM30" s="116">
        <f t="shared" si="10"/>
        <v>530</v>
      </c>
      <c r="AN30" s="116">
        <f t="shared" si="10"/>
        <v>0</v>
      </c>
      <c r="AO30" s="116">
        <f t="shared" si="10"/>
        <v>530</v>
      </c>
      <c r="AP30" s="116">
        <f t="shared" si="10"/>
        <v>0</v>
      </c>
      <c r="AQ30" s="116">
        <f t="shared" si="10"/>
        <v>530</v>
      </c>
      <c r="AR30" s="116">
        <f t="shared" si="10"/>
        <v>0</v>
      </c>
      <c r="AS30" s="116">
        <f t="shared" si="10"/>
        <v>530</v>
      </c>
      <c r="AT30" s="116">
        <f t="shared" si="10"/>
        <v>530</v>
      </c>
      <c r="AU30" s="116">
        <f t="shared" si="10"/>
        <v>530</v>
      </c>
      <c r="AV30" s="116">
        <f t="shared" si="10"/>
        <v>0</v>
      </c>
      <c r="AW30" s="116">
        <f t="shared" si="10"/>
        <v>530</v>
      </c>
      <c r="AX30" s="116">
        <f t="shared" si="10"/>
        <v>0</v>
      </c>
      <c r="AY30" s="116">
        <f t="shared" si="10"/>
        <v>530</v>
      </c>
      <c r="AZ30" s="140">
        <f t="shared" si="5"/>
        <v>13780</v>
      </c>
    </row>
    <row r="32" spans="1:52">
      <c r="A32" s="101" t="s">
        <v>299</v>
      </c>
    </row>
    <row r="33" spans="1:52">
      <c r="A33" s="134" t="s">
        <v>22</v>
      </c>
      <c r="B33" s="134" t="s">
        <v>341</v>
      </c>
      <c r="C33" s="123"/>
      <c r="D33" s="123">
        <f>D$21*shipping_manufacturing!$H$27/100</f>
        <v>0</v>
      </c>
      <c r="E33" s="123">
        <f>E$21*shipping_manufacturing!$H$27/100</f>
        <v>308.54350130468902</v>
      </c>
      <c r="F33" s="123">
        <f>F$21*shipping_manufacturing!$H$27/100</f>
        <v>308.54350130468902</v>
      </c>
      <c r="G33" s="123">
        <f>G$21*shipping_manufacturing!$H$27/100</f>
        <v>293.34010979126413</v>
      </c>
      <c r="H33" s="123">
        <f>H$21*shipping_manufacturing!$H$27/100</f>
        <v>308.54350130468902</v>
      </c>
      <c r="I33" s="123">
        <f>I$21*shipping_manufacturing!$H$27/100</f>
        <v>308.54350130468902</v>
      </c>
      <c r="J33" s="123">
        <f>J$21*shipping_manufacturing!$H$27/100</f>
        <v>308.54350130468902</v>
      </c>
      <c r="K33" s="123">
        <f>K$21*shipping_manufacturing!$H$27/100</f>
        <v>308.54350130468902</v>
      </c>
      <c r="L33" s="123">
        <f>L$21*shipping_manufacturing!$H$27/100</f>
        <v>308.54350130468902</v>
      </c>
      <c r="M33" s="123">
        <f>M$21*shipping_manufacturing!$H$27/100</f>
        <v>308.54350130468902</v>
      </c>
      <c r="N33" s="123">
        <f>N$21*shipping_manufacturing!$H$27/100</f>
        <v>308.54350130468902</v>
      </c>
      <c r="O33" s="123">
        <f>O$21*shipping_manufacturing!$H$27/100</f>
        <v>308.54350130468902</v>
      </c>
      <c r="P33" s="123">
        <f>P$21*shipping_manufacturing!$H$27/100</f>
        <v>308.54350130468902</v>
      </c>
      <c r="Q33" s="123">
        <f>Q$21*shipping_manufacturing!$H$27/100</f>
        <v>308.54350130468902</v>
      </c>
      <c r="R33" s="123">
        <f>R$21*shipping_manufacturing!$H$27/100</f>
        <v>308.54350130468902</v>
      </c>
      <c r="S33" s="123">
        <f>S$21*shipping_manufacturing!$H$27/100</f>
        <v>308.54350130468902</v>
      </c>
      <c r="T33" s="123">
        <f>T$21*shipping_manufacturing!$H$27/100</f>
        <v>290.73536413463609</v>
      </c>
      <c r="U33" s="123">
        <f>U$21*shipping_manufacturing!$H$27/100</f>
        <v>290.89098217445223</v>
      </c>
      <c r="V33" s="123">
        <f>V$21*shipping_manufacturing!$H$27/100</f>
        <v>308.54350130468902</v>
      </c>
      <c r="W33" s="123">
        <f>W$21*shipping_manufacturing!$H$27/100</f>
        <v>308.54350130468902</v>
      </c>
      <c r="X33" s="123">
        <f>X$21*shipping_manufacturing!$H$27/100</f>
        <v>308.54350130468902</v>
      </c>
      <c r="Y33" s="123">
        <f>Y$21*shipping_manufacturing!$H$27/100</f>
        <v>308.54350130468902</v>
      </c>
      <c r="Z33" s="123">
        <f>Z$21*shipping_manufacturing!$H$27/100</f>
        <v>308.54350130468902</v>
      </c>
      <c r="AA33" s="123">
        <f>AA$21*shipping_manufacturing!$H$27/100</f>
        <v>308.54350130468902</v>
      </c>
      <c r="AB33" s="123">
        <f>AB$21*shipping_manufacturing!$H$27/100</f>
        <v>308.54350130468902</v>
      </c>
      <c r="AC33" s="123">
        <f>AC$21*shipping_manufacturing!$H$27/100</f>
        <v>308.54350130468902</v>
      </c>
      <c r="AD33" s="123">
        <f>AD$21*shipping_manufacturing!$H$27/100</f>
        <v>308.54350130468902</v>
      </c>
      <c r="AE33" s="123">
        <f>AE$21*shipping_manufacturing!$H$27/100</f>
        <v>308.54350130468902</v>
      </c>
      <c r="AF33" s="123">
        <f>AF$21*shipping_manufacturing!$H$27/100</f>
        <v>308.54350130468902</v>
      </c>
      <c r="AG33" s="123">
        <f>AG$21*shipping_manufacturing!$H$27/100</f>
        <v>308.54350130468902</v>
      </c>
      <c r="AH33" s="123">
        <f>AH$21*shipping_manufacturing!$H$27/100</f>
        <v>308.54350130468902</v>
      </c>
      <c r="AI33" s="123">
        <f>AI$21*shipping_manufacturing!$H$27/100</f>
        <v>308.54350130468902</v>
      </c>
      <c r="AJ33" s="123">
        <f>AJ$21*shipping_manufacturing!$H$27/100</f>
        <v>308.54350130468902</v>
      </c>
      <c r="AK33" s="123">
        <f>AK$21*shipping_manufacturing!$H$27/100</f>
        <v>308.54350130468902</v>
      </c>
      <c r="AL33" s="123">
        <f>AL$21*shipping_manufacturing!$H$27/100</f>
        <v>0</v>
      </c>
      <c r="AM33" s="123">
        <f>AM$21*shipping_manufacturing!$H$27/100</f>
        <v>574.24000000000012</v>
      </c>
      <c r="AN33" s="123">
        <f>AN$21*shipping_manufacturing!$H$27/100</f>
        <v>308.54350130468902</v>
      </c>
      <c r="AO33" s="123">
        <f>AO$21*shipping_manufacturing!$H$27/100</f>
        <v>296.11480908235865</v>
      </c>
      <c r="AP33" s="123">
        <f>AP$21*shipping_manufacturing!$H$27/100</f>
        <v>296.19090335603437</v>
      </c>
      <c r="AQ33" s="123">
        <f>AQ$21*shipping_manufacturing!$H$27/100</f>
        <v>308.54350130468902</v>
      </c>
      <c r="AR33" s="123">
        <f>AR$21*shipping_manufacturing!$H$27/100</f>
        <v>0</v>
      </c>
      <c r="AS33" s="123">
        <f>AS$21*shipping_manufacturing!$H$27/100</f>
        <v>0</v>
      </c>
      <c r="AT33" s="123">
        <f>AT$21*shipping_manufacturing!$H$27/100</f>
        <v>0</v>
      </c>
      <c r="AU33" s="123">
        <f>AU$21*shipping_manufacturing!$H$27/100</f>
        <v>574.24000000000012</v>
      </c>
      <c r="AV33" s="123">
        <f>AV$21*shipping_manufacturing!$H$27/100</f>
        <v>308.54350130468902</v>
      </c>
      <c r="AW33" s="123">
        <f>AW$21*shipping_manufacturing!$H$27/100</f>
        <v>308.54350130468902</v>
      </c>
      <c r="AX33" s="123">
        <f>AX$21*shipping_manufacturing!$H$27/100</f>
        <v>308.54350130468902</v>
      </c>
      <c r="AY33" s="123">
        <f>AY$21*shipping_manufacturing!$H$27/100</f>
        <v>308.54350130468902</v>
      </c>
    </row>
    <row r="34" spans="1:52">
      <c r="A34" s="112" t="s">
        <v>340</v>
      </c>
      <c r="B34" s="164" t="s">
        <v>342</v>
      </c>
      <c r="C34" s="109"/>
      <c r="D34" s="109">
        <f>D$22*shipping_manufacturing!$I$27/100</f>
        <v>0</v>
      </c>
      <c r="E34" s="109">
        <f>E$22*shipping_manufacturing!$I$27/100</f>
        <v>231.40762597851671</v>
      </c>
      <c r="F34" s="109">
        <f>F$22*shipping_manufacturing!$I$27/100</f>
        <v>231.40762597851671</v>
      </c>
      <c r="G34" s="109">
        <f>G$22*shipping_manufacturing!$I$27/100</f>
        <v>220.00508234344801</v>
      </c>
      <c r="H34" s="109">
        <f>H$22*shipping_manufacturing!$I$27/100</f>
        <v>231.40762597851671</v>
      </c>
      <c r="I34" s="109">
        <f>I$22*shipping_manufacturing!$I$27/100</f>
        <v>231.40762597851671</v>
      </c>
      <c r="J34" s="109">
        <f>J$22*shipping_manufacturing!$I$27/100</f>
        <v>231.40762597851671</v>
      </c>
      <c r="K34" s="109">
        <f>K$22*shipping_manufacturing!$I$27/100</f>
        <v>231.40762597851671</v>
      </c>
      <c r="L34" s="109">
        <f>L$22*shipping_manufacturing!$I$27/100</f>
        <v>231.40762597851671</v>
      </c>
      <c r="M34" s="109">
        <f>M$22*shipping_manufacturing!$I$27/100</f>
        <v>231.40762597851671</v>
      </c>
      <c r="N34" s="109">
        <f>N$22*shipping_manufacturing!$I$27/100</f>
        <v>231.40762597851671</v>
      </c>
      <c r="O34" s="109">
        <f>O$22*shipping_manufacturing!$I$27/100</f>
        <v>231.40762597851671</v>
      </c>
      <c r="P34" s="109">
        <f>P$22*shipping_manufacturing!$I$27/100</f>
        <v>231.40762597851671</v>
      </c>
      <c r="Q34" s="109">
        <f>Q$22*shipping_manufacturing!$I$27/100</f>
        <v>231.40762597851671</v>
      </c>
      <c r="R34" s="109">
        <f>R$22*shipping_manufacturing!$I$27/100</f>
        <v>231.40762597851671</v>
      </c>
      <c r="S34" s="109">
        <f>S$22*shipping_manufacturing!$I$27/100</f>
        <v>231.40762597851671</v>
      </c>
      <c r="T34" s="109">
        <f>T$22*shipping_manufacturing!$I$27/100</f>
        <v>218.05152310097702</v>
      </c>
      <c r="U34" s="109">
        <f>U$22*shipping_manufacturing!$I$27/100</f>
        <v>218.16823663083917</v>
      </c>
      <c r="V34" s="109">
        <f>V$22*shipping_manufacturing!$I$27/100</f>
        <v>231.40762597851671</v>
      </c>
      <c r="W34" s="109">
        <f>W$22*shipping_manufacturing!$I$27/100</f>
        <v>231.40762597851671</v>
      </c>
      <c r="X34" s="109">
        <f>X$22*shipping_manufacturing!$I$27/100</f>
        <v>231.40762597851671</v>
      </c>
      <c r="Y34" s="109">
        <f>Y$22*shipping_manufacturing!$I$27/100</f>
        <v>231.40762597851671</v>
      </c>
      <c r="Z34" s="109">
        <f>Z$22*shipping_manufacturing!$I$27/100</f>
        <v>231.40762597851671</v>
      </c>
      <c r="AA34" s="109">
        <f>AA$22*shipping_manufacturing!$I$27/100</f>
        <v>231.40762597851671</v>
      </c>
      <c r="AB34" s="109">
        <f>AB$22*shipping_manufacturing!$I$27/100</f>
        <v>231.40762597851671</v>
      </c>
      <c r="AC34" s="109">
        <f>AC$22*shipping_manufacturing!$I$27/100</f>
        <v>231.40762597851671</v>
      </c>
      <c r="AD34" s="109">
        <f>AD$22*shipping_manufacturing!$I$27/100</f>
        <v>231.40762597851671</v>
      </c>
      <c r="AE34" s="109">
        <f>AE$22*shipping_manufacturing!$I$27/100</f>
        <v>231.40762597851671</v>
      </c>
      <c r="AF34" s="109">
        <f>AF$22*shipping_manufacturing!$I$27/100</f>
        <v>231.40762597851671</v>
      </c>
      <c r="AG34" s="109">
        <f>AG$22*shipping_manufacturing!$I$27/100</f>
        <v>231.40762597851671</v>
      </c>
      <c r="AH34" s="109">
        <f>AH$22*shipping_manufacturing!$I$27/100</f>
        <v>231.40762597851671</v>
      </c>
      <c r="AI34" s="109">
        <f>AI$22*shipping_manufacturing!$I$27/100</f>
        <v>231.40762597851671</v>
      </c>
      <c r="AJ34" s="109">
        <f>AJ$22*shipping_manufacturing!$I$27/100</f>
        <v>231.40762597851671</v>
      </c>
      <c r="AK34" s="109">
        <f>AK$22*shipping_manufacturing!$I$27/100</f>
        <v>231.40762597851671</v>
      </c>
      <c r="AL34" s="109">
        <f>AL$22*shipping_manufacturing!$I$27/100</f>
        <v>0</v>
      </c>
      <c r="AM34" s="109">
        <f>AM$22*shipping_manufacturing!$I$27/100</f>
        <v>430.67999999999995</v>
      </c>
      <c r="AN34" s="109">
        <f>AN$22*shipping_manufacturing!$I$27/100</f>
        <v>231.40762597851671</v>
      </c>
      <c r="AO34" s="109">
        <f>AO$22*shipping_manufacturing!$I$27/100</f>
        <v>222.08610681176896</v>
      </c>
      <c r="AP34" s="109">
        <f>AP$22*shipping_manufacturing!$I$27/100</f>
        <v>222.14317751702572</v>
      </c>
      <c r="AQ34" s="109">
        <f>AQ$22*shipping_manufacturing!$I$27/100</f>
        <v>231.40762597851671</v>
      </c>
      <c r="AR34" s="109">
        <f>AR$22*shipping_manufacturing!$I$27/100</f>
        <v>0</v>
      </c>
      <c r="AS34" s="109">
        <f>AS$22*shipping_manufacturing!$I$27/100</f>
        <v>0</v>
      </c>
      <c r="AT34" s="109">
        <f>AT$22*shipping_manufacturing!$I$27/100</f>
        <v>0</v>
      </c>
      <c r="AU34" s="109">
        <f>AU$22*shipping_manufacturing!$I$27/100</f>
        <v>430.67999999999995</v>
      </c>
      <c r="AV34" s="109">
        <f>AV$22*shipping_manufacturing!$I$27/100</f>
        <v>231.40762597851671</v>
      </c>
      <c r="AW34" s="109">
        <f>AW$22*shipping_manufacturing!$I$27/100</f>
        <v>231.40762597851671</v>
      </c>
      <c r="AX34" s="109">
        <f>AX$22*shipping_manufacturing!$I$27/100</f>
        <v>231.40762597851671</v>
      </c>
      <c r="AY34" s="109">
        <f>AY$22*shipping_manufacturing!$I$27/100</f>
        <v>231.40762597851671</v>
      </c>
    </row>
    <row r="35" spans="1:52">
      <c r="A35" s="109">
        <v>1245</v>
      </c>
      <c r="B35" s="164" t="s">
        <v>343</v>
      </c>
      <c r="C35" s="109"/>
      <c r="D35" s="109">
        <f>SUM(D33:D34)</f>
        <v>0</v>
      </c>
      <c r="E35" s="109">
        <f t="shared" ref="E35:AY35" si="11">SUM(E33:E34)</f>
        <v>539.95112728320578</v>
      </c>
      <c r="F35" s="109">
        <f t="shared" si="11"/>
        <v>539.95112728320578</v>
      </c>
      <c r="G35" s="109">
        <f t="shared" si="11"/>
        <v>513.34519213471208</v>
      </c>
      <c r="H35" s="109">
        <f t="shared" si="11"/>
        <v>539.95112728320578</v>
      </c>
      <c r="I35" s="109">
        <f t="shared" si="11"/>
        <v>539.95112728320578</v>
      </c>
      <c r="J35" s="109">
        <f t="shared" si="11"/>
        <v>539.95112728320578</v>
      </c>
      <c r="K35" s="109">
        <f t="shared" si="11"/>
        <v>539.95112728320578</v>
      </c>
      <c r="L35" s="109">
        <f t="shared" si="11"/>
        <v>539.95112728320578</v>
      </c>
      <c r="M35" s="109">
        <f t="shared" si="11"/>
        <v>539.95112728320578</v>
      </c>
      <c r="N35" s="109">
        <f t="shared" si="11"/>
        <v>539.95112728320578</v>
      </c>
      <c r="O35" s="109">
        <f t="shared" si="11"/>
        <v>539.95112728320578</v>
      </c>
      <c r="P35" s="109">
        <f t="shared" si="11"/>
        <v>539.95112728320578</v>
      </c>
      <c r="Q35" s="109">
        <f t="shared" si="11"/>
        <v>539.95112728320578</v>
      </c>
      <c r="R35" s="109">
        <f t="shared" si="11"/>
        <v>539.95112728320578</v>
      </c>
      <c r="S35" s="109">
        <f t="shared" si="11"/>
        <v>539.95112728320578</v>
      </c>
      <c r="T35" s="109">
        <f t="shared" si="11"/>
        <v>508.78688723561311</v>
      </c>
      <c r="U35" s="109">
        <f t="shared" si="11"/>
        <v>509.05921880529138</v>
      </c>
      <c r="V35" s="109">
        <f t="shared" si="11"/>
        <v>539.95112728320578</v>
      </c>
      <c r="W35" s="109">
        <f t="shared" si="11"/>
        <v>539.95112728320578</v>
      </c>
      <c r="X35" s="109">
        <f t="shared" si="11"/>
        <v>539.95112728320578</v>
      </c>
      <c r="Y35" s="109">
        <f t="shared" si="11"/>
        <v>539.95112728320578</v>
      </c>
      <c r="Z35" s="109">
        <f t="shared" si="11"/>
        <v>539.95112728320578</v>
      </c>
      <c r="AA35" s="109">
        <f t="shared" si="11"/>
        <v>539.95112728320578</v>
      </c>
      <c r="AB35" s="109">
        <f t="shared" si="11"/>
        <v>539.95112728320578</v>
      </c>
      <c r="AC35" s="109">
        <f t="shared" si="11"/>
        <v>539.95112728320578</v>
      </c>
      <c r="AD35" s="109">
        <f t="shared" si="11"/>
        <v>539.95112728320578</v>
      </c>
      <c r="AE35" s="109">
        <f t="shared" si="11"/>
        <v>539.95112728320578</v>
      </c>
      <c r="AF35" s="109">
        <f t="shared" si="11"/>
        <v>539.95112728320578</v>
      </c>
      <c r="AG35" s="109">
        <f t="shared" si="11"/>
        <v>539.95112728320578</v>
      </c>
      <c r="AH35" s="109">
        <f t="shared" si="11"/>
        <v>539.95112728320578</v>
      </c>
      <c r="AI35" s="109">
        <f t="shared" si="11"/>
        <v>539.95112728320578</v>
      </c>
      <c r="AJ35" s="109">
        <f t="shared" si="11"/>
        <v>539.95112728320578</v>
      </c>
      <c r="AK35" s="109">
        <f t="shared" si="11"/>
        <v>539.95112728320578</v>
      </c>
      <c r="AL35" s="109">
        <f t="shared" si="11"/>
        <v>0</v>
      </c>
      <c r="AM35" s="109">
        <f t="shared" si="11"/>
        <v>1004.9200000000001</v>
      </c>
      <c r="AN35" s="109">
        <f t="shared" si="11"/>
        <v>539.95112728320578</v>
      </c>
      <c r="AO35" s="109">
        <f t="shared" si="11"/>
        <v>518.20091589412755</v>
      </c>
      <c r="AP35" s="109">
        <f t="shared" si="11"/>
        <v>518.33408087306009</v>
      </c>
      <c r="AQ35" s="109">
        <f t="shared" si="11"/>
        <v>539.95112728320578</v>
      </c>
      <c r="AR35" s="109">
        <f t="shared" si="11"/>
        <v>0</v>
      </c>
      <c r="AS35" s="109">
        <f t="shared" si="11"/>
        <v>0</v>
      </c>
      <c r="AT35" s="109">
        <f t="shared" si="11"/>
        <v>0</v>
      </c>
      <c r="AU35" s="109">
        <f t="shared" si="11"/>
        <v>1004.9200000000001</v>
      </c>
      <c r="AV35" s="109">
        <f t="shared" si="11"/>
        <v>539.95112728320578</v>
      </c>
      <c r="AW35" s="109">
        <f t="shared" si="11"/>
        <v>539.95112728320578</v>
      </c>
      <c r="AX35" s="109">
        <f t="shared" si="11"/>
        <v>539.95112728320578</v>
      </c>
      <c r="AY35" s="109">
        <f t="shared" si="11"/>
        <v>539.95112728320578</v>
      </c>
    </row>
    <row r="36" spans="1:52">
      <c r="A36" s="109"/>
      <c r="B36" s="164" t="s">
        <v>344</v>
      </c>
      <c r="C36" s="109"/>
      <c r="D36" s="109"/>
      <c r="E36" s="109">
        <v>205.71428571428567</v>
      </c>
      <c r="F36" s="109"/>
      <c r="G36" s="109">
        <v>222.85714285714283</v>
      </c>
      <c r="H36" s="109"/>
      <c r="I36" s="109">
        <v>205.71428571428567</v>
      </c>
      <c r="J36" s="109"/>
      <c r="K36" s="109">
        <v>205.71428571428567</v>
      </c>
      <c r="L36" s="109"/>
      <c r="M36" s="109">
        <v>205.71428571428567</v>
      </c>
      <c r="N36" s="109"/>
      <c r="O36" s="109">
        <v>205.71428571428567</v>
      </c>
      <c r="P36" s="109"/>
      <c r="Q36" s="109">
        <v>205.71428571428567</v>
      </c>
      <c r="R36" s="109"/>
      <c r="S36" s="109">
        <v>205.71428571428567</v>
      </c>
      <c r="T36" s="109"/>
      <c r="U36" s="109">
        <v>222.85714285714283</v>
      </c>
      <c r="V36" s="109"/>
      <c r="W36" s="109">
        <v>205.71428571428567</v>
      </c>
      <c r="X36" s="109"/>
      <c r="Y36" s="109">
        <v>205.71428571428567</v>
      </c>
      <c r="Z36" s="109"/>
      <c r="AA36" s="109">
        <v>205.71428571428567</v>
      </c>
      <c r="AB36" s="109"/>
      <c r="AC36" s="109">
        <v>205.71428571428567</v>
      </c>
      <c r="AD36" s="109"/>
      <c r="AE36" s="109">
        <v>205.71428571428567</v>
      </c>
      <c r="AF36" s="109"/>
      <c r="AG36" s="109">
        <v>205.71428571428567</v>
      </c>
      <c r="AH36" s="109"/>
      <c r="AI36" s="109">
        <v>205.71428571428567</v>
      </c>
      <c r="AJ36" s="109"/>
      <c r="AK36" s="109">
        <v>205.71428571428567</v>
      </c>
      <c r="AL36" s="109"/>
      <c r="AM36" s="109"/>
      <c r="AN36" s="109"/>
      <c r="AO36" s="109">
        <v>222.85714285714283</v>
      </c>
      <c r="AP36" s="109"/>
      <c r="AQ36" s="109">
        <v>205.71428571428567</v>
      </c>
      <c r="AR36" s="109"/>
      <c r="AS36" s="109"/>
      <c r="AT36" s="109"/>
      <c r="AU36" s="109"/>
      <c r="AV36" s="109"/>
      <c r="AW36" s="109">
        <v>205.71428571428567</v>
      </c>
      <c r="AX36" s="109"/>
      <c r="AY36" s="109">
        <v>205.71428571428567</v>
      </c>
    </row>
    <row r="37" spans="1:52">
      <c r="A37" s="109"/>
      <c r="B37" s="164" t="s">
        <v>345</v>
      </c>
      <c r="C37" s="109"/>
      <c r="D37" s="109"/>
      <c r="E37" s="109">
        <v>154.28571428571422</v>
      </c>
      <c r="F37" s="109"/>
      <c r="G37" s="109">
        <v>167.14285714285711</v>
      </c>
      <c r="H37" s="109"/>
      <c r="I37" s="109">
        <v>154.28571428571422</v>
      </c>
      <c r="J37" s="109"/>
      <c r="K37" s="109">
        <v>154.28571428571422</v>
      </c>
      <c r="L37" s="109"/>
      <c r="M37" s="109">
        <v>154.28571428571422</v>
      </c>
      <c r="N37" s="109"/>
      <c r="O37" s="109">
        <v>154.28571428571422</v>
      </c>
      <c r="P37" s="109"/>
      <c r="Q37" s="109">
        <v>154.28571428571422</v>
      </c>
      <c r="R37" s="109"/>
      <c r="S37" s="109">
        <v>154.28571428571422</v>
      </c>
      <c r="T37" s="109"/>
      <c r="U37" s="109">
        <v>167.14285714285717</v>
      </c>
      <c r="V37" s="109"/>
      <c r="W37" s="109">
        <v>154.28571428571422</v>
      </c>
      <c r="X37" s="109"/>
      <c r="Y37" s="109">
        <v>154.28571428571422</v>
      </c>
      <c r="Z37" s="109"/>
      <c r="AA37" s="109">
        <v>154.28571428571422</v>
      </c>
      <c r="AB37" s="109"/>
      <c r="AC37" s="109">
        <v>154.28571428571422</v>
      </c>
      <c r="AD37" s="109"/>
      <c r="AE37" s="109">
        <v>154.28571428571422</v>
      </c>
      <c r="AF37" s="109"/>
      <c r="AG37" s="109">
        <v>154.28571428571422</v>
      </c>
      <c r="AH37" s="109"/>
      <c r="AI37" s="109">
        <v>154.28571428571422</v>
      </c>
      <c r="AJ37" s="109"/>
      <c r="AK37" s="109">
        <v>154.28571428571422</v>
      </c>
      <c r="AL37" s="109"/>
      <c r="AM37" s="109"/>
      <c r="AN37" s="109"/>
      <c r="AO37" s="109">
        <v>167.14285714285717</v>
      </c>
      <c r="AP37" s="109"/>
      <c r="AQ37" s="109">
        <v>154.28571428571422</v>
      </c>
      <c r="AR37" s="109"/>
      <c r="AS37" s="109"/>
      <c r="AT37" s="109"/>
      <c r="AU37" s="109"/>
      <c r="AV37" s="109"/>
      <c r="AW37" s="109">
        <v>154.28571428571422</v>
      </c>
      <c r="AX37" s="109"/>
      <c r="AY37" s="109">
        <v>154.28571428571422</v>
      </c>
    </row>
    <row r="38" spans="1:52">
      <c r="A38" s="109"/>
      <c r="B38" s="164" t="s">
        <v>346</v>
      </c>
      <c r="C38" s="109"/>
      <c r="D38" s="109"/>
      <c r="E38" s="109">
        <v>12</v>
      </c>
      <c r="F38" s="109"/>
      <c r="G38" s="109">
        <v>13</v>
      </c>
      <c r="H38" s="109"/>
      <c r="I38" s="109">
        <v>12</v>
      </c>
      <c r="J38" s="109"/>
      <c r="K38" s="109">
        <v>12</v>
      </c>
      <c r="L38" s="109"/>
      <c r="M38" s="109">
        <v>12</v>
      </c>
      <c r="N38" s="109"/>
      <c r="O38" s="109">
        <v>12</v>
      </c>
      <c r="P38" s="109"/>
      <c r="Q38" s="109">
        <v>12</v>
      </c>
      <c r="R38" s="109"/>
      <c r="S38" s="109">
        <v>12</v>
      </c>
      <c r="T38" s="109"/>
      <c r="U38" s="109">
        <v>13</v>
      </c>
      <c r="V38" s="109"/>
      <c r="W38" s="109">
        <v>12</v>
      </c>
      <c r="X38" s="109"/>
      <c r="Y38" s="109">
        <v>12</v>
      </c>
      <c r="Z38" s="109"/>
      <c r="AA38" s="109">
        <v>12</v>
      </c>
      <c r="AB38" s="109"/>
      <c r="AC38" s="109">
        <v>12</v>
      </c>
      <c r="AD38" s="109"/>
      <c r="AE38" s="109">
        <v>12</v>
      </c>
      <c r="AF38" s="109"/>
      <c r="AG38" s="109">
        <v>12</v>
      </c>
      <c r="AH38" s="109"/>
      <c r="AI38" s="109">
        <v>12</v>
      </c>
      <c r="AJ38" s="109"/>
      <c r="AK38" s="109">
        <v>12</v>
      </c>
      <c r="AL38" s="109"/>
      <c r="AM38" s="109"/>
      <c r="AN38" s="109"/>
      <c r="AO38" s="109">
        <v>13</v>
      </c>
      <c r="AP38" s="109"/>
      <c r="AQ38" s="109">
        <v>12</v>
      </c>
      <c r="AR38" s="109"/>
      <c r="AS38" s="109"/>
      <c r="AT38" s="109"/>
      <c r="AU38" s="109"/>
      <c r="AV38" s="109"/>
      <c r="AW38" s="109">
        <v>12</v>
      </c>
      <c r="AX38" s="109"/>
      <c r="AY38" s="109">
        <v>12</v>
      </c>
    </row>
    <row r="39" spans="1:52">
      <c r="A39" s="109"/>
      <c r="B39" s="164" t="s">
        <v>347</v>
      </c>
      <c r="C39" s="109"/>
      <c r="D39" s="109">
        <f>D33-D36</f>
        <v>0</v>
      </c>
      <c r="E39" s="109">
        <f t="shared" ref="E39:AY39" si="12">E33-E36</f>
        <v>102.82921559040335</v>
      </c>
      <c r="F39" s="109">
        <f t="shared" si="12"/>
        <v>308.54350130468902</v>
      </c>
      <c r="G39" s="109">
        <f t="shared" si="12"/>
        <v>70.482966934121293</v>
      </c>
      <c r="H39" s="109">
        <f t="shared" si="12"/>
        <v>308.54350130468902</v>
      </c>
      <c r="I39" s="109">
        <f t="shared" si="12"/>
        <v>102.82921559040335</v>
      </c>
      <c r="J39" s="109">
        <f t="shared" si="12"/>
        <v>308.54350130468902</v>
      </c>
      <c r="K39" s="109">
        <f t="shared" si="12"/>
        <v>102.82921559040335</v>
      </c>
      <c r="L39" s="109">
        <f t="shared" si="12"/>
        <v>308.54350130468902</v>
      </c>
      <c r="M39" s="109">
        <f t="shared" si="12"/>
        <v>102.82921559040335</v>
      </c>
      <c r="N39" s="109">
        <f t="shared" si="12"/>
        <v>308.54350130468902</v>
      </c>
      <c r="O39" s="109">
        <f t="shared" si="12"/>
        <v>102.82921559040335</v>
      </c>
      <c r="P39" s="109">
        <f t="shared" si="12"/>
        <v>308.54350130468902</v>
      </c>
      <c r="Q39" s="109">
        <f t="shared" si="12"/>
        <v>102.82921559040335</v>
      </c>
      <c r="R39" s="109">
        <f t="shared" si="12"/>
        <v>308.54350130468902</v>
      </c>
      <c r="S39" s="109">
        <f t="shared" si="12"/>
        <v>102.82921559040335</v>
      </c>
      <c r="T39" s="109">
        <f t="shared" si="12"/>
        <v>290.73536413463609</v>
      </c>
      <c r="U39" s="109">
        <f t="shared" si="12"/>
        <v>68.0338393173094</v>
      </c>
      <c r="V39" s="109">
        <f t="shared" si="12"/>
        <v>308.54350130468902</v>
      </c>
      <c r="W39" s="109">
        <f t="shared" si="12"/>
        <v>102.82921559040335</v>
      </c>
      <c r="X39" s="109">
        <f t="shared" si="12"/>
        <v>308.54350130468902</v>
      </c>
      <c r="Y39" s="109">
        <f t="shared" si="12"/>
        <v>102.82921559040335</v>
      </c>
      <c r="Z39" s="109">
        <f t="shared" si="12"/>
        <v>308.54350130468902</v>
      </c>
      <c r="AA39" s="109">
        <f t="shared" si="12"/>
        <v>102.82921559040335</v>
      </c>
      <c r="AB39" s="109">
        <f t="shared" si="12"/>
        <v>308.54350130468902</v>
      </c>
      <c r="AC39" s="109">
        <f t="shared" si="12"/>
        <v>102.82921559040335</v>
      </c>
      <c r="AD39" s="109">
        <f t="shared" si="12"/>
        <v>308.54350130468902</v>
      </c>
      <c r="AE39" s="109">
        <f t="shared" si="12"/>
        <v>102.82921559040335</v>
      </c>
      <c r="AF39" s="109">
        <f t="shared" si="12"/>
        <v>308.54350130468902</v>
      </c>
      <c r="AG39" s="109">
        <f t="shared" si="12"/>
        <v>102.82921559040335</v>
      </c>
      <c r="AH39" s="109">
        <f t="shared" si="12"/>
        <v>308.54350130468902</v>
      </c>
      <c r="AI39" s="109">
        <f t="shared" si="12"/>
        <v>102.82921559040335</v>
      </c>
      <c r="AJ39" s="109">
        <f t="shared" si="12"/>
        <v>308.54350130468902</v>
      </c>
      <c r="AK39" s="109">
        <f t="shared" si="12"/>
        <v>102.82921559040335</v>
      </c>
      <c r="AL39" s="109">
        <f t="shared" si="12"/>
        <v>0</v>
      </c>
      <c r="AM39" s="109">
        <f t="shared" si="12"/>
        <v>574.24000000000012</v>
      </c>
      <c r="AN39" s="109">
        <f t="shared" si="12"/>
        <v>308.54350130468902</v>
      </c>
      <c r="AO39" s="109">
        <f t="shared" si="12"/>
        <v>73.257666225215814</v>
      </c>
      <c r="AP39" s="109">
        <f t="shared" si="12"/>
        <v>296.19090335603437</v>
      </c>
      <c r="AQ39" s="109">
        <f t="shared" si="12"/>
        <v>102.82921559040335</v>
      </c>
      <c r="AR39" s="109">
        <f t="shared" si="12"/>
        <v>0</v>
      </c>
      <c r="AS39" s="109">
        <f t="shared" si="12"/>
        <v>0</v>
      </c>
      <c r="AT39" s="109">
        <f t="shared" si="12"/>
        <v>0</v>
      </c>
      <c r="AU39" s="109">
        <f t="shared" si="12"/>
        <v>574.24000000000012</v>
      </c>
      <c r="AV39" s="109">
        <f t="shared" si="12"/>
        <v>308.54350130468902</v>
      </c>
      <c r="AW39" s="109">
        <f t="shared" si="12"/>
        <v>102.82921559040335</v>
      </c>
      <c r="AX39" s="109">
        <f t="shared" si="12"/>
        <v>308.54350130468902</v>
      </c>
      <c r="AY39" s="109">
        <f t="shared" si="12"/>
        <v>102.82921559040335</v>
      </c>
    </row>
    <row r="40" spans="1:52">
      <c r="A40" s="109"/>
      <c r="B40" s="164" t="s">
        <v>348</v>
      </c>
      <c r="C40" s="109"/>
      <c r="D40" s="109">
        <f>D34-D37</f>
        <v>0</v>
      </c>
      <c r="E40" s="109">
        <f t="shared" ref="E40:AY40" si="13">E34-E37</f>
        <v>77.121911692802485</v>
      </c>
      <c r="F40" s="109">
        <f t="shared" si="13"/>
        <v>231.40762597851671</v>
      </c>
      <c r="G40" s="109">
        <f t="shared" si="13"/>
        <v>52.862225200590899</v>
      </c>
      <c r="H40" s="109">
        <f t="shared" si="13"/>
        <v>231.40762597851671</v>
      </c>
      <c r="I40" s="109">
        <f t="shared" si="13"/>
        <v>77.121911692802485</v>
      </c>
      <c r="J40" s="109">
        <f t="shared" si="13"/>
        <v>231.40762597851671</v>
      </c>
      <c r="K40" s="109">
        <f t="shared" si="13"/>
        <v>77.121911692802485</v>
      </c>
      <c r="L40" s="109">
        <f t="shared" si="13"/>
        <v>231.40762597851671</v>
      </c>
      <c r="M40" s="109">
        <f t="shared" si="13"/>
        <v>77.121911692802485</v>
      </c>
      <c r="N40" s="109">
        <f t="shared" si="13"/>
        <v>231.40762597851671</v>
      </c>
      <c r="O40" s="109">
        <f t="shared" si="13"/>
        <v>77.121911692802485</v>
      </c>
      <c r="P40" s="109">
        <f t="shared" si="13"/>
        <v>231.40762597851671</v>
      </c>
      <c r="Q40" s="109">
        <f t="shared" si="13"/>
        <v>77.121911692802485</v>
      </c>
      <c r="R40" s="109">
        <f t="shared" si="13"/>
        <v>231.40762597851671</v>
      </c>
      <c r="S40" s="109">
        <f t="shared" si="13"/>
        <v>77.121911692802485</v>
      </c>
      <c r="T40" s="109">
        <f t="shared" si="13"/>
        <v>218.05152310097702</v>
      </c>
      <c r="U40" s="109">
        <f t="shared" si="13"/>
        <v>51.025379487982008</v>
      </c>
      <c r="V40" s="109">
        <f t="shared" si="13"/>
        <v>231.40762597851671</v>
      </c>
      <c r="W40" s="109">
        <f t="shared" si="13"/>
        <v>77.121911692802485</v>
      </c>
      <c r="X40" s="109">
        <f t="shared" si="13"/>
        <v>231.40762597851671</v>
      </c>
      <c r="Y40" s="109">
        <f t="shared" si="13"/>
        <v>77.121911692802485</v>
      </c>
      <c r="Z40" s="109">
        <f t="shared" si="13"/>
        <v>231.40762597851671</v>
      </c>
      <c r="AA40" s="109">
        <f t="shared" si="13"/>
        <v>77.121911692802485</v>
      </c>
      <c r="AB40" s="109">
        <f t="shared" si="13"/>
        <v>231.40762597851671</v>
      </c>
      <c r="AC40" s="109">
        <f t="shared" si="13"/>
        <v>77.121911692802485</v>
      </c>
      <c r="AD40" s="109">
        <f t="shared" si="13"/>
        <v>231.40762597851671</v>
      </c>
      <c r="AE40" s="109">
        <f t="shared" si="13"/>
        <v>77.121911692802485</v>
      </c>
      <c r="AF40" s="109">
        <f t="shared" si="13"/>
        <v>231.40762597851671</v>
      </c>
      <c r="AG40" s="109">
        <f t="shared" si="13"/>
        <v>77.121911692802485</v>
      </c>
      <c r="AH40" s="109">
        <f t="shared" si="13"/>
        <v>231.40762597851671</v>
      </c>
      <c r="AI40" s="109">
        <f t="shared" si="13"/>
        <v>77.121911692802485</v>
      </c>
      <c r="AJ40" s="109">
        <f t="shared" si="13"/>
        <v>231.40762597851671</v>
      </c>
      <c r="AK40" s="109">
        <f t="shared" si="13"/>
        <v>77.121911692802485</v>
      </c>
      <c r="AL40" s="109">
        <f t="shared" si="13"/>
        <v>0</v>
      </c>
      <c r="AM40" s="109">
        <f t="shared" si="13"/>
        <v>430.67999999999995</v>
      </c>
      <c r="AN40" s="109">
        <f t="shared" si="13"/>
        <v>231.40762597851671</v>
      </c>
      <c r="AO40" s="109">
        <f t="shared" si="13"/>
        <v>54.94324966891179</v>
      </c>
      <c r="AP40" s="109">
        <f t="shared" si="13"/>
        <v>222.14317751702572</v>
      </c>
      <c r="AQ40" s="109">
        <f t="shared" si="13"/>
        <v>77.121911692802485</v>
      </c>
      <c r="AR40" s="109">
        <f t="shared" si="13"/>
        <v>0</v>
      </c>
      <c r="AS40" s="109">
        <f t="shared" si="13"/>
        <v>0</v>
      </c>
      <c r="AT40" s="109">
        <f t="shared" si="13"/>
        <v>0</v>
      </c>
      <c r="AU40" s="109">
        <f t="shared" si="13"/>
        <v>430.67999999999995</v>
      </c>
      <c r="AV40" s="109">
        <f t="shared" si="13"/>
        <v>231.40762597851671</v>
      </c>
      <c r="AW40" s="109">
        <f t="shared" si="13"/>
        <v>77.121911692802485</v>
      </c>
      <c r="AX40" s="109">
        <f t="shared" si="13"/>
        <v>231.40762597851671</v>
      </c>
      <c r="AY40" s="109">
        <f t="shared" si="13"/>
        <v>77.121911692802485</v>
      </c>
    </row>
    <row r="41" spans="1:52">
      <c r="A41" s="109"/>
      <c r="B41" s="164" t="s">
        <v>349</v>
      </c>
      <c r="C41" s="109"/>
      <c r="D41" s="109">
        <v>1</v>
      </c>
      <c r="E41" s="109">
        <v>2</v>
      </c>
      <c r="F41" s="109">
        <v>2</v>
      </c>
      <c r="G41" s="109">
        <v>1</v>
      </c>
      <c r="H41" s="109">
        <v>1</v>
      </c>
      <c r="I41" s="109">
        <v>1</v>
      </c>
      <c r="J41" s="109">
        <v>2</v>
      </c>
      <c r="K41" s="109">
        <v>1</v>
      </c>
      <c r="L41" s="109">
        <v>2</v>
      </c>
      <c r="M41" s="109">
        <v>1</v>
      </c>
      <c r="N41" s="109">
        <v>1</v>
      </c>
      <c r="O41" s="109">
        <v>2</v>
      </c>
      <c r="P41" s="109">
        <v>2</v>
      </c>
      <c r="Q41" s="109">
        <v>1</v>
      </c>
      <c r="R41" s="109">
        <v>1</v>
      </c>
      <c r="S41" s="109">
        <v>1</v>
      </c>
      <c r="T41" s="109">
        <v>1</v>
      </c>
      <c r="U41" s="109">
        <v>2</v>
      </c>
      <c r="V41" s="109">
        <v>1</v>
      </c>
      <c r="W41" s="109">
        <v>3</v>
      </c>
      <c r="X41" s="109">
        <v>1</v>
      </c>
      <c r="Y41" s="109">
        <v>1</v>
      </c>
      <c r="Z41" s="109">
        <v>2</v>
      </c>
      <c r="AA41" s="109">
        <v>2</v>
      </c>
      <c r="AB41" s="109">
        <v>2</v>
      </c>
      <c r="AC41" s="109">
        <v>2</v>
      </c>
      <c r="AD41" s="109">
        <v>2</v>
      </c>
      <c r="AE41" s="109">
        <v>2</v>
      </c>
      <c r="AF41" s="109">
        <v>3</v>
      </c>
      <c r="AG41" s="109">
        <v>1</v>
      </c>
      <c r="AH41" s="109">
        <v>2</v>
      </c>
      <c r="AI41" s="109">
        <v>1</v>
      </c>
      <c r="AJ41" s="109">
        <v>1</v>
      </c>
      <c r="AK41" s="109">
        <v>2</v>
      </c>
      <c r="AL41" s="109">
        <v>2</v>
      </c>
      <c r="AM41" s="109">
        <v>1</v>
      </c>
      <c r="AN41" s="109">
        <v>1</v>
      </c>
      <c r="AO41" s="109">
        <v>2</v>
      </c>
      <c r="AP41" s="109">
        <v>2</v>
      </c>
      <c r="AQ41" s="109">
        <v>2</v>
      </c>
      <c r="AR41" s="109">
        <v>1</v>
      </c>
      <c r="AS41" s="109">
        <v>2</v>
      </c>
      <c r="AT41" s="109">
        <v>3</v>
      </c>
      <c r="AU41" s="109">
        <v>2</v>
      </c>
      <c r="AV41" s="109">
        <v>2</v>
      </c>
      <c r="AW41" s="109">
        <v>1</v>
      </c>
      <c r="AX41" s="109">
        <v>1</v>
      </c>
      <c r="AY41" s="109">
        <v>2</v>
      </c>
    </row>
    <row r="42" spans="1:52">
      <c r="A42" s="109"/>
      <c r="B42" s="177" t="s">
        <v>350</v>
      </c>
      <c r="C42" s="109"/>
      <c r="D42" s="109">
        <v>0</v>
      </c>
      <c r="E42" s="109">
        <v>537840</v>
      </c>
      <c r="F42" s="109">
        <v>0</v>
      </c>
      <c r="G42" s="109">
        <v>582660</v>
      </c>
      <c r="H42" s="109">
        <v>0</v>
      </c>
      <c r="I42" s="109">
        <v>537840</v>
      </c>
      <c r="J42" s="109">
        <v>0</v>
      </c>
      <c r="K42" s="109">
        <v>537840</v>
      </c>
      <c r="L42" s="109">
        <v>0</v>
      </c>
      <c r="M42" s="109">
        <v>537840</v>
      </c>
      <c r="N42" s="109">
        <v>0</v>
      </c>
      <c r="O42" s="109">
        <v>537840</v>
      </c>
      <c r="P42" s="109">
        <v>0</v>
      </c>
      <c r="Q42" s="109">
        <v>537840</v>
      </c>
      <c r="R42" s="109">
        <v>0</v>
      </c>
      <c r="S42" s="109">
        <v>537840</v>
      </c>
      <c r="T42" s="109">
        <v>0</v>
      </c>
      <c r="U42" s="109">
        <v>582660</v>
      </c>
      <c r="V42" s="109">
        <v>0</v>
      </c>
      <c r="W42" s="109">
        <v>537840</v>
      </c>
      <c r="X42" s="109">
        <v>0</v>
      </c>
      <c r="Y42" s="109">
        <v>537840</v>
      </c>
      <c r="Z42" s="109">
        <v>0</v>
      </c>
      <c r="AA42" s="109">
        <v>537840</v>
      </c>
      <c r="AB42" s="109">
        <v>0</v>
      </c>
      <c r="AC42" s="109">
        <v>537840</v>
      </c>
      <c r="AD42" s="109">
        <v>0</v>
      </c>
      <c r="AE42" s="109">
        <v>537840</v>
      </c>
      <c r="AF42" s="109">
        <v>0</v>
      </c>
      <c r="AG42" s="109">
        <v>537840</v>
      </c>
      <c r="AH42" s="109">
        <v>0</v>
      </c>
      <c r="AI42" s="109">
        <v>537840</v>
      </c>
      <c r="AJ42" s="109">
        <v>0</v>
      </c>
      <c r="AK42" s="109">
        <v>537840</v>
      </c>
      <c r="AL42" s="109">
        <v>0</v>
      </c>
      <c r="AM42" s="109">
        <v>0</v>
      </c>
      <c r="AN42" s="109">
        <v>0</v>
      </c>
      <c r="AO42" s="109">
        <v>582660</v>
      </c>
      <c r="AP42" s="109">
        <v>0</v>
      </c>
      <c r="AQ42" s="109">
        <v>537840</v>
      </c>
      <c r="AR42" s="109">
        <v>0</v>
      </c>
      <c r="AS42" s="109">
        <v>0</v>
      </c>
      <c r="AT42" s="109">
        <v>0</v>
      </c>
      <c r="AU42" s="109">
        <v>0</v>
      </c>
      <c r="AV42" s="109">
        <v>0</v>
      </c>
      <c r="AW42" s="109">
        <v>537840</v>
      </c>
      <c r="AX42" s="109">
        <v>0</v>
      </c>
      <c r="AY42" s="109">
        <v>537840</v>
      </c>
      <c r="AZ42" s="99">
        <f>SUM($D$42:$AY$42)</f>
        <v>11429100</v>
      </c>
    </row>
    <row r="43" spans="1:52">
      <c r="A43" s="109"/>
      <c r="B43" s="177" t="s">
        <v>351</v>
      </c>
      <c r="C43" s="109"/>
      <c r="D43" s="109">
        <v>0</v>
      </c>
      <c r="E43" s="109">
        <v>145625.44975393434</v>
      </c>
      <c r="F43" s="109">
        <v>436955.44975393428</v>
      </c>
      <c r="G43" s="109">
        <v>99817.096735015846</v>
      </c>
      <c r="H43" s="109">
        <v>436955.44975393428</v>
      </c>
      <c r="I43" s="109">
        <v>145625.44975393434</v>
      </c>
      <c r="J43" s="109">
        <v>436955.44975393428</v>
      </c>
      <c r="K43" s="109">
        <v>145625.44975393434</v>
      </c>
      <c r="L43" s="109">
        <v>436955.44975393428</v>
      </c>
      <c r="M43" s="109">
        <v>145625.44975393434</v>
      </c>
      <c r="N43" s="109">
        <v>436955.44975393428</v>
      </c>
      <c r="O43" s="109">
        <v>145625.44975393434</v>
      </c>
      <c r="P43" s="109">
        <v>436955.44975393428</v>
      </c>
      <c r="Q43" s="109">
        <v>145625.44975393434</v>
      </c>
      <c r="R43" s="109">
        <v>436955.44975393428</v>
      </c>
      <c r="S43" s="109">
        <v>145625.44975393434</v>
      </c>
      <c r="T43" s="109">
        <v>411735.7884954199</v>
      </c>
      <c r="U43" s="109">
        <v>96348.67281818208</v>
      </c>
      <c r="V43" s="109">
        <v>436955.44975393428</v>
      </c>
      <c r="W43" s="109">
        <v>145625.44975393434</v>
      </c>
      <c r="X43" s="109">
        <v>436955.44975393428</v>
      </c>
      <c r="Y43" s="109">
        <v>145625.44975393434</v>
      </c>
      <c r="Z43" s="109">
        <v>436955.44975393428</v>
      </c>
      <c r="AA43" s="109">
        <v>145625.44975393434</v>
      </c>
      <c r="AB43" s="109">
        <v>436955.44975393428</v>
      </c>
      <c r="AC43" s="109">
        <v>145625.44975393434</v>
      </c>
      <c r="AD43" s="109">
        <v>436955.44975393428</v>
      </c>
      <c r="AE43" s="109">
        <v>145625.44975393434</v>
      </c>
      <c r="AF43" s="109">
        <v>436955.44975393428</v>
      </c>
      <c r="AG43" s="109">
        <v>145625.44975393434</v>
      </c>
      <c r="AH43" s="109">
        <v>436955.44975393428</v>
      </c>
      <c r="AI43" s="109">
        <v>145625.44975393434</v>
      </c>
      <c r="AJ43" s="109">
        <v>436955.44975393428</v>
      </c>
      <c r="AK43" s="109">
        <v>145625.44975393434</v>
      </c>
      <c r="AL43" s="109">
        <v>0</v>
      </c>
      <c r="AM43" s="109">
        <v>813231.51000000013</v>
      </c>
      <c r="AN43" s="109">
        <v>436955.44975393428</v>
      </c>
      <c r="AO43" s="109">
        <v>103746.59118732277</v>
      </c>
      <c r="AP43" s="109">
        <v>419461.85494652385</v>
      </c>
      <c r="AQ43" s="109">
        <v>145625.44975393434</v>
      </c>
      <c r="AR43" s="109">
        <v>0</v>
      </c>
      <c r="AS43" s="109">
        <v>0</v>
      </c>
      <c r="AT43" s="109">
        <v>0</v>
      </c>
      <c r="AU43" s="109">
        <v>813231.51000000013</v>
      </c>
      <c r="AV43" s="109">
        <v>436955.44975393428</v>
      </c>
      <c r="AW43" s="109">
        <v>145625.44975393434</v>
      </c>
      <c r="AX43" s="109">
        <v>436955.44975393428</v>
      </c>
      <c r="AY43" s="109">
        <v>145625.44975393434</v>
      </c>
      <c r="AZ43" s="99">
        <f>SUM($D$43:$AY$43)</f>
        <v>13244029.215324104</v>
      </c>
    </row>
    <row r="44" spans="1:52">
      <c r="A44" s="134" t="s">
        <v>59</v>
      </c>
      <c r="B44" s="134" t="s">
        <v>341</v>
      </c>
      <c r="C44" s="123"/>
      <c r="D44" s="123">
        <f>D$21*shipping_manufacturing!$H$28/100</f>
        <v>0</v>
      </c>
      <c r="E44" s="123">
        <f>E$21*shipping_manufacturing!$H$28/100</f>
        <v>1234.1740052187561</v>
      </c>
      <c r="F44" s="123">
        <f>F$21*shipping_manufacturing!$H$28/100</f>
        <v>1234.1740052187561</v>
      </c>
      <c r="G44" s="123">
        <f>G$21*shipping_manufacturing!$H$28/100</f>
        <v>1173.3604391650565</v>
      </c>
      <c r="H44" s="123">
        <f>H$21*shipping_manufacturing!$H$28/100</f>
        <v>1234.1740052187561</v>
      </c>
      <c r="I44" s="123">
        <f>I$21*shipping_manufacturing!$H$28/100</f>
        <v>1234.1740052187561</v>
      </c>
      <c r="J44" s="123">
        <f>J$21*shipping_manufacturing!$H$28/100</f>
        <v>1234.1740052187561</v>
      </c>
      <c r="K44" s="123">
        <f>K$21*shipping_manufacturing!$H$28/100</f>
        <v>1234.1740052187561</v>
      </c>
      <c r="L44" s="123">
        <f>L$21*shipping_manufacturing!$H$28/100</f>
        <v>1234.1740052187561</v>
      </c>
      <c r="M44" s="123">
        <f>M$21*shipping_manufacturing!$H$28/100</f>
        <v>1234.1740052187561</v>
      </c>
      <c r="N44" s="123">
        <f>N$21*shipping_manufacturing!$H$28/100</f>
        <v>1234.1740052187561</v>
      </c>
      <c r="O44" s="123">
        <f>O$21*shipping_manufacturing!$H$28/100</f>
        <v>1234.1740052187561</v>
      </c>
      <c r="P44" s="123">
        <f>P$21*shipping_manufacturing!$H$28/100</f>
        <v>1234.1740052187561</v>
      </c>
      <c r="Q44" s="123">
        <f>Q$21*shipping_manufacturing!$H$28/100</f>
        <v>1234.1740052187561</v>
      </c>
      <c r="R44" s="123">
        <f>R$21*shipping_manufacturing!$H$28/100</f>
        <v>1234.1740052187561</v>
      </c>
      <c r="S44" s="123">
        <f>S$21*shipping_manufacturing!$H$28/100</f>
        <v>1234.1740052187561</v>
      </c>
      <c r="T44" s="123">
        <f>T$21*shipping_manufacturing!$H$28/100</f>
        <v>1162.9414565385443</v>
      </c>
      <c r="U44" s="123">
        <f>U$21*shipping_manufacturing!$H$28/100</f>
        <v>1163.5639286978089</v>
      </c>
      <c r="V44" s="123">
        <f>V$21*shipping_manufacturing!$H$28/100</f>
        <v>1234.1740052187561</v>
      </c>
      <c r="W44" s="123">
        <f>W$21*shipping_manufacturing!$H$28/100</f>
        <v>1234.1740052187561</v>
      </c>
      <c r="X44" s="123">
        <f>X$21*shipping_manufacturing!$H$28/100</f>
        <v>1234.1740052187561</v>
      </c>
      <c r="Y44" s="123">
        <f>Y$21*shipping_manufacturing!$H$28/100</f>
        <v>1234.1740052187561</v>
      </c>
      <c r="Z44" s="123">
        <f>Z$21*shipping_manufacturing!$H$28/100</f>
        <v>1234.1740052187561</v>
      </c>
      <c r="AA44" s="123">
        <f>AA$21*shipping_manufacturing!$H$28/100</f>
        <v>1234.1740052187561</v>
      </c>
      <c r="AB44" s="123">
        <f>AB$21*shipping_manufacturing!$H$28/100</f>
        <v>1234.1740052187561</v>
      </c>
      <c r="AC44" s="123">
        <f>AC$21*shipping_manufacturing!$H$28/100</f>
        <v>1234.1740052187561</v>
      </c>
      <c r="AD44" s="123">
        <f>AD$21*shipping_manufacturing!$H$28/100</f>
        <v>1234.1740052187561</v>
      </c>
      <c r="AE44" s="123">
        <f>AE$21*shipping_manufacturing!$H$28/100</f>
        <v>1234.1740052187561</v>
      </c>
      <c r="AF44" s="123">
        <f>AF$21*shipping_manufacturing!$H$28/100</f>
        <v>1234.1740052187561</v>
      </c>
      <c r="AG44" s="123">
        <f>AG$21*shipping_manufacturing!$H$28/100</f>
        <v>1234.1740052187561</v>
      </c>
      <c r="AH44" s="123">
        <f>AH$21*shipping_manufacturing!$H$28/100</f>
        <v>1234.1740052187561</v>
      </c>
      <c r="AI44" s="123">
        <f>AI$21*shipping_manufacturing!$H$28/100</f>
        <v>1234.1740052187561</v>
      </c>
      <c r="AJ44" s="123">
        <f>AJ$21*shipping_manufacturing!$H$28/100</f>
        <v>1234.1740052187561</v>
      </c>
      <c r="AK44" s="123">
        <f>AK$21*shipping_manufacturing!$H$28/100</f>
        <v>1234.1740052187561</v>
      </c>
      <c r="AL44" s="123">
        <f>AL$21*shipping_manufacturing!$H$28/100</f>
        <v>0</v>
      </c>
      <c r="AM44" s="123">
        <f>AM$21*shipping_manufacturing!$H$28/100</f>
        <v>2296.9600000000005</v>
      </c>
      <c r="AN44" s="123">
        <f>AN$21*shipping_manufacturing!$H$28/100</f>
        <v>1234.1740052187561</v>
      </c>
      <c r="AO44" s="123">
        <f>AO$21*shipping_manufacturing!$H$28/100</f>
        <v>1184.4592363294346</v>
      </c>
      <c r="AP44" s="123">
        <f>AP$21*shipping_manufacturing!$H$28/100</f>
        <v>1184.7636134241375</v>
      </c>
      <c r="AQ44" s="123">
        <f>AQ$21*shipping_manufacturing!$H$28/100</f>
        <v>1234.1740052187561</v>
      </c>
      <c r="AR44" s="123">
        <f>AR$21*shipping_manufacturing!$H$28/100</f>
        <v>0</v>
      </c>
      <c r="AS44" s="123">
        <f>AS$21*shipping_manufacturing!$H$28/100</f>
        <v>0</v>
      </c>
      <c r="AT44" s="123">
        <f>AT$21*shipping_manufacturing!$H$28/100</f>
        <v>0</v>
      </c>
      <c r="AU44" s="123">
        <f>AU$21*shipping_manufacturing!$H$28/100</f>
        <v>2296.9600000000005</v>
      </c>
      <c r="AV44" s="123">
        <f>AV$21*shipping_manufacturing!$H$28/100</f>
        <v>1234.1740052187561</v>
      </c>
      <c r="AW44" s="123">
        <f>AW$21*shipping_manufacturing!$H$28/100</f>
        <v>1234.1740052187561</v>
      </c>
      <c r="AX44" s="123">
        <f>AX$21*shipping_manufacturing!$H$28/100</f>
        <v>1234.1740052187561</v>
      </c>
      <c r="AY44" s="123">
        <f>AY$21*shipping_manufacturing!$H$28/100</f>
        <v>1234.1740052187561</v>
      </c>
    </row>
    <row r="45" spans="1:52">
      <c r="A45" s="112" t="s">
        <v>340</v>
      </c>
      <c r="B45" s="164" t="s">
        <v>342</v>
      </c>
      <c r="C45" s="109"/>
      <c r="D45" s="109">
        <f>D$22*shipping_manufacturing!$I$28/100</f>
        <v>0</v>
      </c>
      <c r="E45" s="109">
        <f>E$22*shipping_manufacturing!$I$28/100</f>
        <v>154.27175065234445</v>
      </c>
      <c r="F45" s="109">
        <f>F$22*shipping_manufacturing!$I$28/100</f>
        <v>154.27175065234445</v>
      </c>
      <c r="G45" s="109">
        <f>G$22*shipping_manufacturing!$I$28/100</f>
        <v>146.67005489563201</v>
      </c>
      <c r="H45" s="109">
        <f>H$22*shipping_manufacturing!$I$28/100</f>
        <v>154.27175065234445</v>
      </c>
      <c r="I45" s="109">
        <f>I$22*shipping_manufacturing!$I$28/100</f>
        <v>154.27175065234445</v>
      </c>
      <c r="J45" s="109">
        <f>J$22*shipping_manufacturing!$I$28/100</f>
        <v>154.27175065234445</v>
      </c>
      <c r="K45" s="109">
        <f>K$22*shipping_manufacturing!$I$28/100</f>
        <v>154.27175065234445</v>
      </c>
      <c r="L45" s="109">
        <f>L$22*shipping_manufacturing!$I$28/100</f>
        <v>154.27175065234445</v>
      </c>
      <c r="M45" s="109">
        <f>M$22*shipping_manufacturing!$I$28/100</f>
        <v>154.27175065234445</v>
      </c>
      <c r="N45" s="109">
        <f>N$22*shipping_manufacturing!$I$28/100</f>
        <v>154.27175065234445</v>
      </c>
      <c r="O45" s="109">
        <f>O$22*shipping_manufacturing!$I$28/100</f>
        <v>154.27175065234445</v>
      </c>
      <c r="P45" s="109">
        <f>P$22*shipping_manufacturing!$I$28/100</f>
        <v>154.27175065234445</v>
      </c>
      <c r="Q45" s="109">
        <f>Q$22*shipping_manufacturing!$I$28/100</f>
        <v>154.27175065234445</v>
      </c>
      <c r="R45" s="109">
        <f>R$22*shipping_manufacturing!$I$28/100</f>
        <v>154.27175065234445</v>
      </c>
      <c r="S45" s="109">
        <f>S$22*shipping_manufacturing!$I$28/100</f>
        <v>154.27175065234445</v>
      </c>
      <c r="T45" s="109">
        <f>T$22*shipping_manufacturing!$I$28/100</f>
        <v>145.36768206731801</v>
      </c>
      <c r="U45" s="109">
        <f>U$22*shipping_manufacturing!$I$28/100</f>
        <v>145.44549108722612</v>
      </c>
      <c r="V45" s="109">
        <f>V$22*shipping_manufacturing!$I$28/100</f>
        <v>154.27175065234445</v>
      </c>
      <c r="W45" s="109">
        <f>W$22*shipping_manufacturing!$I$28/100</f>
        <v>154.27175065234445</v>
      </c>
      <c r="X45" s="109">
        <f>X$22*shipping_manufacturing!$I$28/100</f>
        <v>154.27175065234445</v>
      </c>
      <c r="Y45" s="109">
        <f>Y$22*shipping_manufacturing!$I$28/100</f>
        <v>154.27175065234445</v>
      </c>
      <c r="Z45" s="109">
        <f>Z$22*shipping_manufacturing!$I$28/100</f>
        <v>154.27175065234445</v>
      </c>
      <c r="AA45" s="109">
        <f>AA$22*shipping_manufacturing!$I$28/100</f>
        <v>154.27175065234445</v>
      </c>
      <c r="AB45" s="109">
        <f>AB$22*shipping_manufacturing!$I$28/100</f>
        <v>154.27175065234445</v>
      </c>
      <c r="AC45" s="109">
        <f>AC$22*shipping_manufacturing!$I$28/100</f>
        <v>154.27175065234445</v>
      </c>
      <c r="AD45" s="109">
        <f>AD$22*shipping_manufacturing!$I$28/100</f>
        <v>154.27175065234445</v>
      </c>
      <c r="AE45" s="109">
        <f>AE$22*shipping_manufacturing!$I$28/100</f>
        <v>154.27175065234445</v>
      </c>
      <c r="AF45" s="109">
        <f>AF$22*shipping_manufacturing!$I$28/100</f>
        <v>154.27175065234445</v>
      </c>
      <c r="AG45" s="109">
        <f>AG$22*shipping_manufacturing!$I$28/100</f>
        <v>154.27175065234445</v>
      </c>
      <c r="AH45" s="109">
        <f>AH$22*shipping_manufacturing!$I$28/100</f>
        <v>154.27175065234445</v>
      </c>
      <c r="AI45" s="109">
        <f>AI$22*shipping_manufacturing!$I$28/100</f>
        <v>154.27175065234445</v>
      </c>
      <c r="AJ45" s="109">
        <f>AJ$22*shipping_manufacturing!$I$28/100</f>
        <v>154.27175065234445</v>
      </c>
      <c r="AK45" s="109">
        <f>AK$22*shipping_manufacturing!$I$28/100</f>
        <v>154.27175065234445</v>
      </c>
      <c r="AL45" s="109">
        <f>AL$22*shipping_manufacturing!$I$28/100</f>
        <v>0</v>
      </c>
      <c r="AM45" s="109">
        <f>AM$22*shipping_manufacturing!$I$28/100</f>
        <v>287.11999999999995</v>
      </c>
      <c r="AN45" s="109">
        <f>AN$22*shipping_manufacturing!$I$28/100</f>
        <v>154.27175065234445</v>
      </c>
      <c r="AO45" s="109">
        <f>AO$22*shipping_manufacturing!$I$28/100</f>
        <v>148.0574045411793</v>
      </c>
      <c r="AP45" s="109">
        <f>AP$22*shipping_manufacturing!$I$28/100</f>
        <v>148.09545167801716</v>
      </c>
      <c r="AQ45" s="109">
        <f>AQ$22*shipping_manufacturing!$I$28/100</f>
        <v>154.27175065234445</v>
      </c>
      <c r="AR45" s="109">
        <f>AR$22*shipping_manufacturing!$I$28/100</f>
        <v>0</v>
      </c>
      <c r="AS45" s="109">
        <f>AS$22*shipping_manufacturing!$I$28/100</f>
        <v>0</v>
      </c>
      <c r="AT45" s="109">
        <f>AT$22*shipping_manufacturing!$I$28/100</f>
        <v>0</v>
      </c>
      <c r="AU45" s="109">
        <f>AU$22*shipping_manufacturing!$I$28/100</f>
        <v>287.11999999999995</v>
      </c>
      <c r="AV45" s="109">
        <f>AV$22*shipping_manufacturing!$I$28/100</f>
        <v>154.27175065234445</v>
      </c>
      <c r="AW45" s="109">
        <f>AW$22*shipping_manufacturing!$I$28/100</f>
        <v>154.27175065234445</v>
      </c>
      <c r="AX45" s="109">
        <f>AX$22*shipping_manufacturing!$I$28/100</f>
        <v>154.27175065234445</v>
      </c>
      <c r="AY45" s="109">
        <f>AY$22*shipping_manufacturing!$I$28/100</f>
        <v>154.27175065234445</v>
      </c>
    </row>
    <row r="46" spans="1:52">
      <c r="A46" s="109">
        <v>495</v>
      </c>
      <c r="B46" s="164" t="s">
        <v>343</v>
      </c>
      <c r="C46" s="109"/>
      <c r="D46" s="109">
        <f>SUM(D44:D45)</f>
        <v>0</v>
      </c>
      <c r="E46" s="109">
        <f t="shared" ref="E46:AY46" si="14">SUM(E44:E45)</f>
        <v>1388.4457558711006</v>
      </c>
      <c r="F46" s="109">
        <f t="shared" si="14"/>
        <v>1388.4457558711006</v>
      </c>
      <c r="G46" s="109">
        <f t="shared" si="14"/>
        <v>1320.0304940606884</v>
      </c>
      <c r="H46" s="109">
        <f t="shared" si="14"/>
        <v>1388.4457558711006</v>
      </c>
      <c r="I46" s="109">
        <f t="shared" si="14"/>
        <v>1388.4457558711006</v>
      </c>
      <c r="J46" s="109">
        <f t="shared" si="14"/>
        <v>1388.4457558711006</v>
      </c>
      <c r="K46" s="109">
        <f t="shared" si="14"/>
        <v>1388.4457558711006</v>
      </c>
      <c r="L46" s="109">
        <f t="shared" si="14"/>
        <v>1388.4457558711006</v>
      </c>
      <c r="M46" s="109">
        <f t="shared" si="14"/>
        <v>1388.4457558711006</v>
      </c>
      <c r="N46" s="109">
        <f t="shared" si="14"/>
        <v>1388.4457558711006</v>
      </c>
      <c r="O46" s="109">
        <f t="shared" si="14"/>
        <v>1388.4457558711006</v>
      </c>
      <c r="P46" s="109">
        <f t="shared" si="14"/>
        <v>1388.4457558711006</v>
      </c>
      <c r="Q46" s="109">
        <f t="shared" si="14"/>
        <v>1388.4457558711006</v>
      </c>
      <c r="R46" s="109">
        <f t="shared" si="14"/>
        <v>1388.4457558711006</v>
      </c>
      <c r="S46" s="109">
        <f t="shared" si="14"/>
        <v>1388.4457558711006</v>
      </c>
      <c r="T46" s="109">
        <f t="shared" si="14"/>
        <v>1308.3091386058622</v>
      </c>
      <c r="U46" s="109">
        <f t="shared" si="14"/>
        <v>1309.0094197850351</v>
      </c>
      <c r="V46" s="109">
        <f t="shared" si="14"/>
        <v>1388.4457558711006</v>
      </c>
      <c r="W46" s="109">
        <f t="shared" si="14"/>
        <v>1388.4457558711006</v>
      </c>
      <c r="X46" s="109">
        <f t="shared" si="14"/>
        <v>1388.4457558711006</v>
      </c>
      <c r="Y46" s="109">
        <f t="shared" si="14"/>
        <v>1388.4457558711006</v>
      </c>
      <c r="Z46" s="109">
        <f t="shared" si="14"/>
        <v>1388.4457558711006</v>
      </c>
      <c r="AA46" s="109">
        <f t="shared" si="14"/>
        <v>1388.4457558711006</v>
      </c>
      <c r="AB46" s="109">
        <f t="shared" si="14"/>
        <v>1388.4457558711006</v>
      </c>
      <c r="AC46" s="109">
        <f t="shared" si="14"/>
        <v>1388.4457558711006</v>
      </c>
      <c r="AD46" s="109">
        <f t="shared" si="14"/>
        <v>1388.4457558711006</v>
      </c>
      <c r="AE46" s="109">
        <f t="shared" si="14"/>
        <v>1388.4457558711006</v>
      </c>
      <c r="AF46" s="109">
        <f t="shared" si="14"/>
        <v>1388.4457558711006</v>
      </c>
      <c r="AG46" s="109">
        <f t="shared" si="14"/>
        <v>1388.4457558711006</v>
      </c>
      <c r="AH46" s="109">
        <f t="shared" si="14"/>
        <v>1388.4457558711006</v>
      </c>
      <c r="AI46" s="109">
        <f t="shared" si="14"/>
        <v>1388.4457558711006</v>
      </c>
      <c r="AJ46" s="109">
        <f t="shared" si="14"/>
        <v>1388.4457558711006</v>
      </c>
      <c r="AK46" s="109">
        <f t="shared" si="14"/>
        <v>1388.4457558711006</v>
      </c>
      <c r="AL46" s="109">
        <f t="shared" si="14"/>
        <v>0</v>
      </c>
      <c r="AM46" s="109">
        <f t="shared" si="14"/>
        <v>2584.0800000000004</v>
      </c>
      <c r="AN46" s="109">
        <f t="shared" si="14"/>
        <v>1388.4457558711006</v>
      </c>
      <c r="AO46" s="109">
        <f t="shared" si="14"/>
        <v>1332.5166408706139</v>
      </c>
      <c r="AP46" s="109">
        <f t="shared" si="14"/>
        <v>1332.8590651021545</v>
      </c>
      <c r="AQ46" s="109">
        <f t="shared" si="14"/>
        <v>1388.4457558711006</v>
      </c>
      <c r="AR46" s="109">
        <f t="shared" si="14"/>
        <v>0</v>
      </c>
      <c r="AS46" s="109">
        <f t="shared" si="14"/>
        <v>0</v>
      </c>
      <c r="AT46" s="109">
        <f t="shared" si="14"/>
        <v>0</v>
      </c>
      <c r="AU46" s="109">
        <f t="shared" si="14"/>
        <v>2584.0800000000004</v>
      </c>
      <c r="AV46" s="109">
        <f t="shared" si="14"/>
        <v>1388.4457558711006</v>
      </c>
      <c r="AW46" s="109">
        <f t="shared" si="14"/>
        <v>1388.4457558711006</v>
      </c>
      <c r="AX46" s="109">
        <f t="shared" si="14"/>
        <v>1388.4457558711006</v>
      </c>
      <c r="AY46" s="109">
        <f t="shared" si="14"/>
        <v>1388.4457558711006</v>
      </c>
    </row>
    <row r="47" spans="1:52">
      <c r="A47" s="109"/>
      <c r="B47" s="164" t="s">
        <v>344</v>
      </c>
      <c r="C47" s="109"/>
      <c r="D47" s="109"/>
      <c r="E47" s="109">
        <v>1093.3333333333326</v>
      </c>
      <c r="F47" s="109"/>
      <c r="G47" s="109">
        <v>1066.6666666666681</v>
      </c>
      <c r="H47" s="109"/>
      <c r="I47" s="109">
        <v>1093.3333333333326</v>
      </c>
      <c r="J47" s="109"/>
      <c r="K47" s="109">
        <v>1093.3333333333326</v>
      </c>
      <c r="L47" s="109"/>
      <c r="M47" s="109">
        <v>1093.3333333333326</v>
      </c>
      <c r="N47" s="109"/>
      <c r="O47" s="109">
        <v>1093.3333333333326</v>
      </c>
      <c r="P47" s="109"/>
      <c r="Q47" s="109">
        <v>1093.3333333333326</v>
      </c>
      <c r="R47" s="109"/>
      <c r="S47" s="109">
        <v>1093.3333333333326</v>
      </c>
      <c r="T47" s="109"/>
      <c r="U47" s="109">
        <v>1066.6666666666663</v>
      </c>
      <c r="V47" s="109"/>
      <c r="W47" s="109">
        <v>1093.3333333333326</v>
      </c>
      <c r="X47" s="109"/>
      <c r="Y47" s="109">
        <v>1093.3333333333326</v>
      </c>
      <c r="Z47" s="109"/>
      <c r="AA47" s="109">
        <v>1093.3333333333326</v>
      </c>
      <c r="AB47" s="109"/>
      <c r="AC47" s="109">
        <v>1093.3333333333326</v>
      </c>
      <c r="AD47" s="109"/>
      <c r="AE47" s="109">
        <v>1093.3333333333326</v>
      </c>
      <c r="AF47" s="109"/>
      <c r="AG47" s="109">
        <v>1093.3333333333326</v>
      </c>
      <c r="AH47" s="109"/>
      <c r="AI47" s="109">
        <v>1093.3333333333326</v>
      </c>
      <c r="AJ47" s="109"/>
      <c r="AK47" s="109">
        <v>1093.3333333333326</v>
      </c>
      <c r="AL47" s="109"/>
      <c r="AM47" s="109">
        <v>1413.3333333333339</v>
      </c>
      <c r="AN47" s="109"/>
      <c r="AO47" s="109">
        <v>1066.6666666666663</v>
      </c>
      <c r="AP47" s="109"/>
      <c r="AQ47" s="109">
        <v>1093.3333333333326</v>
      </c>
      <c r="AR47" s="109"/>
      <c r="AS47" s="109"/>
      <c r="AT47" s="109"/>
      <c r="AU47" s="109">
        <v>1413.3333333333339</v>
      </c>
      <c r="AV47" s="109"/>
      <c r="AW47" s="109">
        <v>1093.3333333333326</v>
      </c>
      <c r="AX47" s="109"/>
      <c r="AY47" s="109">
        <v>1093.3333333333326</v>
      </c>
    </row>
    <row r="48" spans="1:52">
      <c r="A48" s="109"/>
      <c r="B48" s="164" t="s">
        <v>345</v>
      </c>
      <c r="C48" s="109"/>
      <c r="D48" s="109"/>
      <c r="E48" s="109">
        <v>136.66666666666654</v>
      </c>
      <c r="F48" s="109"/>
      <c r="G48" s="109">
        <v>133.33333333333323</v>
      </c>
      <c r="H48" s="109"/>
      <c r="I48" s="109">
        <v>136.66666666666654</v>
      </c>
      <c r="J48" s="109"/>
      <c r="K48" s="109">
        <v>136.66666666666654</v>
      </c>
      <c r="L48" s="109"/>
      <c r="M48" s="109">
        <v>136.66666666666654</v>
      </c>
      <c r="N48" s="109"/>
      <c r="O48" s="109">
        <v>136.66666666666654</v>
      </c>
      <c r="P48" s="109"/>
      <c r="Q48" s="109">
        <v>136.66666666666654</v>
      </c>
      <c r="R48" s="109"/>
      <c r="S48" s="109">
        <v>136.66666666666654</v>
      </c>
      <c r="T48" s="109"/>
      <c r="U48" s="109">
        <v>133.33333333333329</v>
      </c>
      <c r="V48" s="109"/>
      <c r="W48" s="109">
        <v>136.66666666666654</v>
      </c>
      <c r="X48" s="109"/>
      <c r="Y48" s="109">
        <v>136.66666666666654</v>
      </c>
      <c r="Z48" s="109"/>
      <c r="AA48" s="109">
        <v>136.66666666666654</v>
      </c>
      <c r="AB48" s="109"/>
      <c r="AC48" s="109">
        <v>136.66666666666654</v>
      </c>
      <c r="AD48" s="109"/>
      <c r="AE48" s="109">
        <v>136.66666666666654</v>
      </c>
      <c r="AF48" s="109"/>
      <c r="AG48" s="109">
        <v>136.66666666666654</v>
      </c>
      <c r="AH48" s="109"/>
      <c r="AI48" s="109">
        <v>136.66666666666654</v>
      </c>
      <c r="AJ48" s="109"/>
      <c r="AK48" s="109">
        <v>136.66666666666654</v>
      </c>
      <c r="AL48" s="109"/>
      <c r="AM48" s="109">
        <v>176.6666666666664</v>
      </c>
      <c r="AN48" s="109"/>
      <c r="AO48" s="109">
        <v>133.33333333333323</v>
      </c>
      <c r="AP48" s="109"/>
      <c r="AQ48" s="109">
        <v>136.66666666666654</v>
      </c>
      <c r="AR48" s="109"/>
      <c r="AS48" s="109"/>
      <c r="AT48" s="109"/>
      <c r="AU48" s="109">
        <v>176.6666666666664</v>
      </c>
      <c r="AV48" s="109"/>
      <c r="AW48" s="109">
        <v>136.66666666666654</v>
      </c>
      <c r="AX48" s="109"/>
      <c r="AY48" s="109">
        <v>136.66666666666654</v>
      </c>
    </row>
    <row r="49" spans="1:52">
      <c r="A49" s="109"/>
      <c r="B49" s="164" t="s">
        <v>346</v>
      </c>
      <c r="C49" s="109"/>
      <c r="D49" s="109"/>
      <c r="E49" s="109">
        <v>41</v>
      </c>
      <c r="F49" s="109"/>
      <c r="G49" s="109">
        <v>40</v>
      </c>
      <c r="H49" s="109"/>
      <c r="I49" s="109">
        <v>41</v>
      </c>
      <c r="J49" s="109"/>
      <c r="K49" s="109">
        <v>41</v>
      </c>
      <c r="L49" s="109"/>
      <c r="M49" s="109">
        <v>41</v>
      </c>
      <c r="N49" s="109"/>
      <c r="O49" s="109">
        <v>41</v>
      </c>
      <c r="P49" s="109"/>
      <c r="Q49" s="109">
        <v>41</v>
      </c>
      <c r="R49" s="109"/>
      <c r="S49" s="109">
        <v>41</v>
      </c>
      <c r="T49" s="109"/>
      <c r="U49" s="109">
        <v>40</v>
      </c>
      <c r="V49" s="109"/>
      <c r="W49" s="109">
        <v>41</v>
      </c>
      <c r="X49" s="109"/>
      <c r="Y49" s="109">
        <v>41</v>
      </c>
      <c r="Z49" s="109"/>
      <c r="AA49" s="109">
        <v>41</v>
      </c>
      <c r="AB49" s="109"/>
      <c r="AC49" s="109">
        <v>41</v>
      </c>
      <c r="AD49" s="109"/>
      <c r="AE49" s="109">
        <v>41</v>
      </c>
      <c r="AF49" s="109"/>
      <c r="AG49" s="109">
        <v>41</v>
      </c>
      <c r="AH49" s="109"/>
      <c r="AI49" s="109">
        <v>41</v>
      </c>
      <c r="AJ49" s="109"/>
      <c r="AK49" s="109">
        <v>41</v>
      </c>
      <c r="AL49" s="109"/>
      <c r="AM49" s="109">
        <v>53</v>
      </c>
      <c r="AN49" s="109"/>
      <c r="AO49" s="109">
        <v>40</v>
      </c>
      <c r="AP49" s="109"/>
      <c r="AQ49" s="109">
        <v>41</v>
      </c>
      <c r="AR49" s="109"/>
      <c r="AS49" s="109"/>
      <c r="AT49" s="109"/>
      <c r="AU49" s="109">
        <v>53</v>
      </c>
      <c r="AV49" s="109"/>
      <c r="AW49" s="109">
        <v>41</v>
      </c>
      <c r="AX49" s="109"/>
      <c r="AY49" s="109">
        <v>41</v>
      </c>
    </row>
    <row r="50" spans="1:52">
      <c r="A50" s="109"/>
      <c r="B50" s="164" t="s">
        <v>347</v>
      </c>
      <c r="C50" s="109"/>
      <c r="D50" s="109">
        <f>D44-D47</f>
        <v>0</v>
      </c>
      <c r="E50" s="109">
        <f t="shared" ref="E50:AY50" si="15">E44-E47</f>
        <v>140.84067188542349</v>
      </c>
      <c r="F50" s="109">
        <f t="shared" si="15"/>
        <v>1234.1740052187561</v>
      </c>
      <c r="G50" s="109">
        <f t="shared" si="15"/>
        <v>106.6937724983884</v>
      </c>
      <c r="H50" s="109">
        <f t="shared" si="15"/>
        <v>1234.1740052187561</v>
      </c>
      <c r="I50" s="109">
        <f t="shared" si="15"/>
        <v>140.84067188542349</v>
      </c>
      <c r="J50" s="109">
        <f t="shared" si="15"/>
        <v>1234.1740052187561</v>
      </c>
      <c r="K50" s="109">
        <f t="shared" si="15"/>
        <v>140.84067188542349</v>
      </c>
      <c r="L50" s="109">
        <f t="shared" si="15"/>
        <v>1234.1740052187561</v>
      </c>
      <c r="M50" s="109">
        <f t="shared" si="15"/>
        <v>140.84067188542349</v>
      </c>
      <c r="N50" s="109">
        <f t="shared" si="15"/>
        <v>1234.1740052187561</v>
      </c>
      <c r="O50" s="109">
        <f t="shared" si="15"/>
        <v>140.84067188542349</v>
      </c>
      <c r="P50" s="109">
        <f t="shared" si="15"/>
        <v>1234.1740052187561</v>
      </c>
      <c r="Q50" s="109">
        <f t="shared" si="15"/>
        <v>140.84067188542349</v>
      </c>
      <c r="R50" s="109">
        <f t="shared" si="15"/>
        <v>1234.1740052187561</v>
      </c>
      <c r="S50" s="109">
        <f t="shared" si="15"/>
        <v>140.84067188542349</v>
      </c>
      <c r="T50" s="109">
        <f t="shared" si="15"/>
        <v>1162.9414565385443</v>
      </c>
      <c r="U50" s="109">
        <f t="shared" si="15"/>
        <v>96.897262031142645</v>
      </c>
      <c r="V50" s="109">
        <f t="shared" si="15"/>
        <v>1234.1740052187561</v>
      </c>
      <c r="W50" s="109">
        <f t="shared" si="15"/>
        <v>140.84067188542349</v>
      </c>
      <c r="X50" s="109">
        <f t="shared" si="15"/>
        <v>1234.1740052187561</v>
      </c>
      <c r="Y50" s="109">
        <f t="shared" si="15"/>
        <v>140.84067188542349</v>
      </c>
      <c r="Z50" s="109">
        <f t="shared" si="15"/>
        <v>1234.1740052187561</v>
      </c>
      <c r="AA50" s="109">
        <f t="shared" si="15"/>
        <v>140.84067188542349</v>
      </c>
      <c r="AB50" s="109">
        <f t="shared" si="15"/>
        <v>1234.1740052187561</v>
      </c>
      <c r="AC50" s="109">
        <f t="shared" si="15"/>
        <v>140.84067188542349</v>
      </c>
      <c r="AD50" s="109">
        <f t="shared" si="15"/>
        <v>1234.1740052187561</v>
      </c>
      <c r="AE50" s="109">
        <f t="shared" si="15"/>
        <v>140.84067188542349</v>
      </c>
      <c r="AF50" s="109">
        <f t="shared" si="15"/>
        <v>1234.1740052187561</v>
      </c>
      <c r="AG50" s="109">
        <f t="shared" si="15"/>
        <v>140.84067188542349</v>
      </c>
      <c r="AH50" s="109">
        <f t="shared" si="15"/>
        <v>1234.1740052187561</v>
      </c>
      <c r="AI50" s="109">
        <f t="shared" si="15"/>
        <v>140.84067188542349</v>
      </c>
      <c r="AJ50" s="109">
        <f t="shared" si="15"/>
        <v>1234.1740052187561</v>
      </c>
      <c r="AK50" s="109">
        <f t="shared" si="15"/>
        <v>140.84067188542349</v>
      </c>
      <c r="AL50" s="109">
        <f t="shared" si="15"/>
        <v>0</v>
      </c>
      <c r="AM50" s="109">
        <f t="shared" si="15"/>
        <v>883.62666666666655</v>
      </c>
      <c r="AN50" s="109">
        <f t="shared" si="15"/>
        <v>1234.1740052187561</v>
      </c>
      <c r="AO50" s="109">
        <f t="shared" si="15"/>
        <v>117.7925696627683</v>
      </c>
      <c r="AP50" s="109">
        <f t="shared" si="15"/>
        <v>1184.7636134241375</v>
      </c>
      <c r="AQ50" s="109">
        <f t="shared" si="15"/>
        <v>140.84067188542349</v>
      </c>
      <c r="AR50" s="109">
        <f t="shared" si="15"/>
        <v>0</v>
      </c>
      <c r="AS50" s="109">
        <f t="shared" si="15"/>
        <v>0</v>
      </c>
      <c r="AT50" s="109">
        <f t="shared" si="15"/>
        <v>0</v>
      </c>
      <c r="AU50" s="109">
        <f t="shared" si="15"/>
        <v>883.62666666666655</v>
      </c>
      <c r="AV50" s="109">
        <f t="shared" si="15"/>
        <v>1234.1740052187561</v>
      </c>
      <c r="AW50" s="109">
        <f t="shared" si="15"/>
        <v>140.84067188542349</v>
      </c>
      <c r="AX50" s="109">
        <f t="shared" si="15"/>
        <v>1234.1740052187561</v>
      </c>
      <c r="AY50" s="109">
        <f t="shared" si="15"/>
        <v>140.84067188542349</v>
      </c>
    </row>
    <row r="51" spans="1:52">
      <c r="A51" s="109"/>
      <c r="B51" s="164" t="s">
        <v>348</v>
      </c>
      <c r="C51" s="109"/>
      <c r="D51" s="109">
        <f>D45-D48</f>
        <v>0</v>
      </c>
      <c r="E51" s="109">
        <f t="shared" ref="E51:AY51" si="16">E45-E48</f>
        <v>17.605083985677908</v>
      </c>
      <c r="F51" s="109">
        <f t="shared" si="16"/>
        <v>154.27175065234445</v>
      </c>
      <c r="G51" s="109">
        <f t="shared" si="16"/>
        <v>13.336721562298777</v>
      </c>
      <c r="H51" s="109">
        <f t="shared" si="16"/>
        <v>154.27175065234445</v>
      </c>
      <c r="I51" s="109">
        <f t="shared" si="16"/>
        <v>17.605083985677908</v>
      </c>
      <c r="J51" s="109">
        <f t="shared" si="16"/>
        <v>154.27175065234445</v>
      </c>
      <c r="K51" s="109">
        <f t="shared" si="16"/>
        <v>17.605083985677908</v>
      </c>
      <c r="L51" s="109">
        <f t="shared" si="16"/>
        <v>154.27175065234445</v>
      </c>
      <c r="M51" s="109">
        <f t="shared" si="16"/>
        <v>17.605083985677908</v>
      </c>
      <c r="N51" s="109">
        <f t="shared" si="16"/>
        <v>154.27175065234445</v>
      </c>
      <c r="O51" s="109">
        <f t="shared" si="16"/>
        <v>17.605083985677908</v>
      </c>
      <c r="P51" s="109">
        <f t="shared" si="16"/>
        <v>154.27175065234445</v>
      </c>
      <c r="Q51" s="109">
        <f t="shared" si="16"/>
        <v>17.605083985677908</v>
      </c>
      <c r="R51" s="109">
        <f t="shared" si="16"/>
        <v>154.27175065234445</v>
      </c>
      <c r="S51" s="109">
        <f t="shared" si="16"/>
        <v>17.605083985677908</v>
      </c>
      <c r="T51" s="109">
        <f t="shared" si="16"/>
        <v>145.36768206731801</v>
      </c>
      <c r="U51" s="109">
        <f t="shared" si="16"/>
        <v>12.112157753892831</v>
      </c>
      <c r="V51" s="109">
        <f t="shared" si="16"/>
        <v>154.27175065234445</v>
      </c>
      <c r="W51" s="109">
        <f t="shared" si="16"/>
        <v>17.605083985677908</v>
      </c>
      <c r="X51" s="109">
        <f t="shared" si="16"/>
        <v>154.27175065234445</v>
      </c>
      <c r="Y51" s="109">
        <f t="shared" si="16"/>
        <v>17.605083985677908</v>
      </c>
      <c r="Z51" s="109">
        <f t="shared" si="16"/>
        <v>154.27175065234445</v>
      </c>
      <c r="AA51" s="109">
        <f t="shared" si="16"/>
        <v>17.605083985677908</v>
      </c>
      <c r="AB51" s="109">
        <f t="shared" si="16"/>
        <v>154.27175065234445</v>
      </c>
      <c r="AC51" s="109">
        <f t="shared" si="16"/>
        <v>17.605083985677908</v>
      </c>
      <c r="AD51" s="109">
        <f t="shared" si="16"/>
        <v>154.27175065234445</v>
      </c>
      <c r="AE51" s="109">
        <f t="shared" si="16"/>
        <v>17.605083985677908</v>
      </c>
      <c r="AF51" s="109">
        <f t="shared" si="16"/>
        <v>154.27175065234445</v>
      </c>
      <c r="AG51" s="109">
        <f t="shared" si="16"/>
        <v>17.605083985677908</v>
      </c>
      <c r="AH51" s="109">
        <f t="shared" si="16"/>
        <v>154.27175065234445</v>
      </c>
      <c r="AI51" s="109">
        <f t="shared" si="16"/>
        <v>17.605083985677908</v>
      </c>
      <c r="AJ51" s="109">
        <f t="shared" si="16"/>
        <v>154.27175065234445</v>
      </c>
      <c r="AK51" s="109">
        <f t="shared" si="16"/>
        <v>17.605083985677908</v>
      </c>
      <c r="AL51" s="109">
        <f t="shared" si="16"/>
        <v>0</v>
      </c>
      <c r="AM51" s="109">
        <f t="shared" si="16"/>
        <v>110.45333333333355</v>
      </c>
      <c r="AN51" s="109">
        <f t="shared" si="16"/>
        <v>154.27175065234445</v>
      </c>
      <c r="AO51" s="109">
        <f t="shared" si="16"/>
        <v>14.724071207846066</v>
      </c>
      <c r="AP51" s="109">
        <f t="shared" si="16"/>
        <v>148.09545167801716</v>
      </c>
      <c r="AQ51" s="109">
        <f t="shared" si="16"/>
        <v>17.605083985677908</v>
      </c>
      <c r="AR51" s="109">
        <f t="shared" si="16"/>
        <v>0</v>
      </c>
      <c r="AS51" s="109">
        <f t="shared" si="16"/>
        <v>0</v>
      </c>
      <c r="AT51" s="109">
        <f t="shared" si="16"/>
        <v>0</v>
      </c>
      <c r="AU51" s="109">
        <f t="shared" si="16"/>
        <v>110.45333333333355</v>
      </c>
      <c r="AV51" s="109">
        <f t="shared" si="16"/>
        <v>154.27175065234445</v>
      </c>
      <c r="AW51" s="109">
        <f t="shared" si="16"/>
        <v>17.605083985677908</v>
      </c>
      <c r="AX51" s="109">
        <f t="shared" si="16"/>
        <v>154.27175065234445</v>
      </c>
      <c r="AY51" s="109">
        <f t="shared" si="16"/>
        <v>17.605083985677908</v>
      </c>
    </row>
    <row r="52" spans="1:52">
      <c r="A52" s="109"/>
      <c r="B52" s="164" t="s">
        <v>349</v>
      </c>
      <c r="C52" s="109"/>
      <c r="D52" s="109">
        <v>1</v>
      </c>
      <c r="E52" s="109">
        <v>2</v>
      </c>
      <c r="F52" s="109">
        <v>2</v>
      </c>
      <c r="G52" s="109">
        <v>2</v>
      </c>
      <c r="H52" s="109">
        <v>1</v>
      </c>
      <c r="I52" s="109">
        <v>1</v>
      </c>
      <c r="J52" s="109">
        <v>2</v>
      </c>
      <c r="K52" s="109">
        <v>1</v>
      </c>
      <c r="L52" s="109">
        <v>1</v>
      </c>
      <c r="M52" s="109">
        <v>1</v>
      </c>
      <c r="N52" s="109">
        <v>1</v>
      </c>
      <c r="O52" s="109">
        <v>1</v>
      </c>
      <c r="P52" s="109">
        <v>1</v>
      </c>
      <c r="Q52" s="109">
        <v>1</v>
      </c>
      <c r="R52" s="109">
        <v>2</v>
      </c>
      <c r="S52" s="109">
        <v>2</v>
      </c>
      <c r="T52" s="109">
        <v>1</v>
      </c>
      <c r="U52" s="109">
        <v>1</v>
      </c>
      <c r="V52" s="109">
        <v>1</v>
      </c>
      <c r="W52" s="109">
        <v>2</v>
      </c>
      <c r="X52" s="109">
        <v>2</v>
      </c>
      <c r="Y52" s="109">
        <v>1</v>
      </c>
      <c r="Z52" s="109">
        <v>1</v>
      </c>
      <c r="AA52" s="109">
        <v>1</v>
      </c>
      <c r="AB52" s="109">
        <v>1</v>
      </c>
      <c r="AC52" s="109">
        <v>1</v>
      </c>
      <c r="AD52" s="109">
        <v>1</v>
      </c>
      <c r="AE52" s="109">
        <v>1</v>
      </c>
      <c r="AF52" s="109">
        <v>1</v>
      </c>
      <c r="AG52" s="109">
        <v>2</v>
      </c>
      <c r="AH52" s="109">
        <v>2</v>
      </c>
      <c r="AI52" s="109">
        <v>1</v>
      </c>
      <c r="AJ52" s="109">
        <v>2</v>
      </c>
      <c r="AK52" s="109">
        <v>2</v>
      </c>
      <c r="AL52" s="109">
        <v>1</v>
      </c>
      <c r="AM52" s="109">
        <v>3</v>
      </c>
      <c r="AN52" s="109">
        <v>2</v>
      </c>
      <c r="AO52" s="109">
        <v>2</v>
      </c>
      <c r="AP52" s="109">
        <v>1</v>
      </c>
      <c r="AQ52" s="109">
        <v>1</v>
      </c>
      <c r="AR52" s="109">
        <v>1</v>
      </c>
      <c r="AS52" s="109">
        <v>2</v>
      </c>
      <c r="AT52" s="109">
        <v>1</v>
      </c>
      <c r="AU52" s="109">
        <v>1</v>
      </c>
      <c r="AV52" s="109">
        <v>1</v>
      </c>
      <c r="AW52" s="109">
        <v>2</v>
      </c>
      <c r="AX52" s="109">
        <v>2</v>
      </c>
      <c r="AY52" s="109">
        <v>3</v>
      </c>
    </row>
    <row r="53" spans="1:52">
      <c r="A53" s="109"/>
      <c r="B53" s="177" t="s">
        <v>350</v>
      </c>
      <c r="C53" s="109"/>
      <c r="D53" s="109">
        <v>0</v>
      </c>
      <c r="E53" s="109">
        <v>730620</v>
      </c>
      <c r="F53" s="109">
        <v>0</v>
      </c>
      <c r="G53" s="109">
        <v>712800</v>
      </c>
      <c r="H53" s="109">
        <v>0</v>
      </c>
      <c r="I53" s="109">
        <v>730620</v>
      </c>
      <c r="J53" s="109">
        <v>0</v>
      </c>
      <c r="K53" s="109">
        <v>730620</v>
      </c>
      <c r="L53" s="109">
        <v>0</v>
      </c>
      <c r="M53" s="109">
        <v>730620</v>
      </c>
      <c r="N53" s="109">
        <v>0</v>
      </c>
      <c r="O53" s="109">
        <v>730620</v>
      </c>
      <c r="P53" s="109">
        <v>0</v>
      </c>
      <c r="Q53" s="109">
        <v>730620</v>
      </c>
      <c r="R53" s="109">
        <v>0</v>
      </c>
      <c r="S53" s="109">
        <v>730620</v>
      </c>
      <c r="T53" s="109">
        <v>0</v>
      </c>
      <c r="U53" s="109">
        <v>712800</v>
      </c>
      <c r="V53" s="109">
        <v>0</v>
      </c>
      <c r="W53" s="109">
        <v>730620</v>
      </c>
      <c r="X53" s="109">
        <v>0</v>
      </c>
      <c r="Y53" s="109">
        <v>730620</v>
      </c>
      <c r="Z53" s="109">
        <v>0</v>
      </c>
      <c r="AA53" s="109">
        <v>730620</v>
      </c>
      <c r="AB53" s="109">
        <v>0</v>
      </c>
      <c r="AC53" s="109">
        <v>730620</v>
      </c>
      <c r="AD53" s="109">
        <v>0</v>
      </c>
      <c r="AE53" s="109">
        <v>730620</v>
      </c>
      <c r="AF53" s="109">
        <v>0</v>
      </c>
      <c r="AG53" s="109">
        <v>730620</v>
      </c>
      <c r="AH53" s="109">
        <v>0</v>
      </c>
      <c r="AI53" s="109">
        <v>730620</v>
      </c>
      <c r="AJ53" s="109">
        <v>0</v>
      </c>
      <c r="AK53" s="109">
        <v>730620</v>
      </c>
      <c r="AL53" s="109">
        <v>0</v>
      </c>
      <c r="AM53" s="109">
        <v>944460</v>
      </c>
      <c r="AN53" s="109">
        <v>0</v>
      </c>
      <c r="AO53" s="109">
        <v>712800</v>
      </c>
      <c r="AP53" s="109">
        <v>0</v>
      </c>
      <c r="AQ53" s="109">
        <v>730620</v>
      </c>
      <c r="AR53" s="109">
        <v>0</v>
      </c>
      <c r="AS53" s="109">
        <v>0</v>
      </c>
      <c r="AT53" s="109">
        <v>0</v>
      </c>
      <c r="AU53" s="109">
        <v>944460</v>
      </c>
      <c r="AV53" s="109">
        <v>0</v>
      </c>
      <c r="AW53" s="109">
        <v>730620</v>
      </c>
      <c r="AX53" s="109">
        <v>0</v>
      </c>
      <c r="AY53" s="109">
        <v>730620</v>
      </c>
      <c r="AZ53" s="99">
        <f>SUM($D$53:$AY$53)</f>
        <v>17178480</v>
      </c>
    </row>
    <row r="54" spans="1:52">
      <c r="A54" s="124"/>
      <c r="B54" s="139" t="s">
        <v>351</v>
      </c>
      <c r="C54" s="124"/>
      <c r="D54" s="124">
        <v>0</v>
      </c>
      <c r="E54" s="124">
        <v>50979.921951526878</v>
      </c>
      <c r="F54" s="124">
        <v>446732.4219515266</v>
      </c>
      <c r="G54" s="124">
        <v>38619.811464026105</v>
      </c>
      <c r="H54" s="124">
        <v>446732.4219515266</v>
      </c>
      <c r="I54" s="124">
        <v>50979.921951526878</v>
      </c>
      <c r="J54" s="124">
        <v>446732.4219515266</v>
      </c>
      <c r="K54" s="124">
        <v>50979.921951526878</v>
      </c>
      <c r="L54" s="124">
        <v>446732.4219515266</v>
      </c>
      <c r="M54" s="124">
        <v>50979.921951526878</v>
      </c>
      <c r="N54" s="124">
        <v>446732.4219515266</v>
      </c>
      <c r="O54" s="124">
        <v>50979.921951526878</v>
      </c>
      <c r="P54" s="124">
        <v>446732.4219515266</v>
      </c>
      <c r="Q54" s="124">
        <v>50979.921951526878</v>
      </c>
      <c r="R54" s="124">
        <v>446732.4219515266</v>
      </c>
      <c r="S54" s="124">
        <v>50979.921951526878</v>
      </c>
      <c r="T54" s="124">
        <v>420948.46534643619</v>
      </c>
      <c r="U54" s="124">
        <v>35073.780815835162</v>
      </c>
      <c r="V54" s="124">
        <v>446732.4219515266</v>
      </c>
      <c r="W54" s="124">
        <v>50979.921951526878</v>
      </c>
      <c r="X54" s="124">
        <v>446732.4219515266</v>
      </c>
      <c r="Y54" s="124">
        <v>50979.921951526878</v>
      </c>
      <c r="Z54" s="124">
        <v>446732.4219515266</v>
      </c>
      <c r="AA54" s="124">
        <v>50979.921951526878</v>
      </c>
      <c r="AB54" s="124">
        <v>446732.4219515266</v>
      </c>
      <c r="AC54" s="124">
        <v>50979.921951526878</v>
      </c>
      <c r="AD54" s="124">
        <v>446732.4219515266</v>
      </c>
      <c r="AE54" s="124">
        <v>50979.921951526878</v>
      </c>
      <c r="AF54" s="124">
        <v>446732.4219515266</v>
      </c>
      <c r="AG54" s="124">
        <v>50979.921951526878</v>
      </c>
      <c r="AH54" s="124">
        <v>446732.4219515266</v>
      </c>
      <c r="AI54" s="124">
        <v>50979.921951526878</v>
      </c>
      <c r="AJ54" s="124">
        <v>446732.4219515266</v>
      </c>
      <c r="AK54" s="124">
        <v>50979.921951526878</v>
      </c>
      <c r="AL54" s="124">
        <v>0</v>
      </c>
      <c r="AM54" s="124">
        <v>319845.24000000005</v>
      </c>
      <c r="AN54" s="124">
        <v>446732.4219515266</v>
      </c>
      <c r="AO54" s="124">
        <v>42637.229200120171</v>
      </c>
      <c r="AP54" s="124">
        <v>428847.40419661824</v>
      </c>
      <c r="AQ54" s="124">
        <v>50979.921951526878</v>
      </c>
      <c r="AR54" s="124">
        <v>0</v>
      </c>
      <c r="AS54" s="124">
        <v>0</v>
      </c>
      <c r="AT54" s="124">
        <v>0</v>
      </c>
      <c r="AU54" s="124">
        <v>319845.24000000005</v>
      </c>
      <c r="AV54" s="124">
        <v>446732.4219515266</v>
      </c>
      <c r="AW54" s="124">
        <v>50979.921951526878</v>
      </c>
      <c r="AX54" s="124">
        <v>446732.4219515266</v>
      </c>
      <c r="AY54" s="124">
        <v>50979.921951526878</v>
      </c>
      <c r="AZ54" s="99">
        <f>SUM($D$54:$AY$54)</f>
        <v>10564639.361277999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4.6640625" style="99" customWidth="1"/>
    <col min="2" max="2" width="12.6640625" style="99" customWidth="1"/>
    <col min="3" max="16384" width="8.83203125" style="99"/>
  </cols>
  <sheetData>
    <row r="1" spans="1:54">
      <c r="A1" s="101" t="s">
        <v>283</v>
      </c>
    </row>
    <row r="2" spans="1:54">
      <c r="A2" s="99" t="s">
        <v>284</v>
      </c>
      <c r="B2" s="106" t="s">
        <v>22</v>
      </c>
    </row>
    <row r="3" spans="1:54">
      <c r="A3" s="99" t="s">
        <v>285</v>
      </c>
      <c r="B3" s="107">
        <v>50000</v>
      </c>
      <c r="C3" s="108"/>
    </row>
    <row r="4" spans="1:54">
      <c r="B4" s="109"/>
      <c r="C4" s="109"/>
    </row>
    <row r="5" spans="1:54">
      <c r="C5" s="110" t="s">
        <v>286</v>
      </c>
    </row>
    <row r="6" spans="1:54">
      <c r="C6" s="111">
        <v>0</v>
      </c>
      <c r="D6" s="111">
        <v>1</v>
      </c>
      <c r="E6" s="111">
        <v>2</v>
      </c>
      <c r="F6" s="111">
        <v>3</v>
      </c>
      <c r="G6" s="111">
        <v>4</v>
      </c>
      <c r="H6" s="111">
        <v>5</v>
      </c>
      <c r="I6" s="111">
        <v>6</v>
      </c>
      <c r="J6" s="111">
        <v>7</v>
      </c>
      <c r="K6" s="111">
        <v>8</v>
      </c>
      <c r="L6" s="111">
        <v>9</v>
      </c>
      <c r="M6" s="111">
        <v>10</v>
      </c>
      <c r="N6" s="111">
        <v>11</v>
      </c>
      <c r="O6" s="111">
        <v>12</v>
      </c>
      <c r="P6" s="111">
        <v>13</v>
      </c>
      <c r="Q6" s="111">
        <v>14</v>
      </c>
      <c r="R6" s="111">
        <v>15</v>
      </c>
      <c r="S6" s="111">
        <v>16</v>
      </c>
      <c r="T6" s="111">
        <v>17</v>
      </c>
      <c r="U6" s="111">
        <v>18</v>
      </c>
      <c r="V6" s="111">
        <v>19</v>
      </c>
      <c r="W6" s="111">
        <v>20</v>
      </c>
      <c r="X6" s="111">
        <v>21</v>
      </c>
      <c r="Y6" s="111">
        <v>22</v>
      </c>
      <c r="Z6" s="111">
        <v>23</v>
      </c>
      <c r="AA6" s="111">
        <v>24</v>
      </c>
      <c r="AB6" s="111">
        <v>25</v>
      </c>
      <c r="AC6" s="111">
        <v>26</v>
      </c>
      <c r="AD6" s="111">
        <v>27</v>
      </c>
      <c r="AE6" s="111">
        <v>28</v>
      </c>
      <c r="AF6" s="111">
        <v>29</v>
      </c>
      <c r="AG6" s="111">
        <v>30</v>
      </c>
      <c r="AH6" s="111">
        <v>31</v>
      </c>
      <c r="AI6" s="111">
        <v>32</v>
      </c>
      <c r="AJ6" s="111">
        <v>33</v>
      </c>
      <c r="AK6" s="111">
        <v>34</v>
      </c>
      <c r="AL6" s="111">
        <v>35</v>
      </c>
      <c r="AM6" s="111">
        <v>36</v>
      </c>
      <c r="AN6" s="111">
        <v>37</v>
      </c>
      <c r="AO6" s="111">
        <v>38</v>
      </c>
      <c r="AP6" s="111">
        <v>39</v>
      </c>
      <c r="AQ6" s="111">
        <v>40</v>
      </c>
      <c r="AR6" s="111">
        <v>41</v>
      </c>
      <c r="AS6" s="111">
        <v>42</v>
      </c>
      <c r="AT6" s="111">
        <v>43</v>
      </c>
      <c r="AU6" s="111">
        <v>44</v>
      </c>
      <c r="AV6" s="111">
        <v>45</v>
      </c>
      <c r="AW6" s="111">
        <v>46</v>
      </c>
      <c r="AX6" s="111">
        <v>47</v>
      </c>
      <c r="AY6" s="111">
        <v>48</v>
      </c>
    </row>
    <row r="7" spans="1:54">
      <c r="B7" s="109"/>
      <c r="C7" s="112" t="s">
        <v>287</v>
      </c>
      <c r="D7" s="111" t="s">
        <v>288</v>
      </c>
      <c r="E7" s="111" t="s">
        <v>288</v>
      </c>
      <c r="F7" s="111" t="s">
        <v>288</v>
      </c>
      <c r="G7" s="111" t="s">
        <v>288</v>
      </c>
      <c r="H7" s="111" t="s">
        <v>288</v>
      </c>
      <c r="I7" s="111" t="s">
        <v>288</v>
      </c>
      <c r="J7" s="111" t="s">
        <v>288</v>
      </c>
      <c r="K7" s="111" t="s">
        <v>288</v>
      </c>
      <c r="L7" s="111" t="s">
        <v>288</v>
      </c>
      <c r="M7" s="111" t="s">
        <v>288</v>
      </c>
      <c r="N7" s="111" t="s">
        <v>288</v>
      </c>
      <c r="O7" s="111" t="s">
        <v>288</v>
      </c>
      <c r="P7" s="111" t="s">
        <v>288</v>
      </c>
      <c r="Q7" s="111" t="s">
        <v>288</v>
      </c>
      <c r="R7" s="111" t="s">
        <v>288</v>
      </c>
      <c r="S7" s="111" t="s">
        <v>288</v>
      </c>
      <c r="T7" s="111" t="s">
        <v>288</v>
      </c>
      <c r="U7" s="111" t="s">
        <v>288</v>
      </c>
      <c r="V7" s="111" t="s">
        <v>288</v>
      </c>
      <c r="W7" s="111" t="s">
        <v>288</v>
      </c>
      <c r="X7" s="111" t="s">
        <v>288</v>
      </c>
      <c r="Y7" s="111" t="s">
        <v>288</v>
      </c>
      <c r="Z7" s="111" t="s">
        <v>288</v>
      </c>
      <c r="AA7" s="111" t="s">
        <v>288</v>
      </c>
      <c r="AB7" s="111" t="s">
        <v>288</v>
      </c>
      <c r="AC7" s="111" t="s">
        <v>288</v>
      </c>
      <c r="AD7" s="111" t="s">
        <v>288</v>
      </c>
      <c r="AE7" s="111" t="s">
        <v>288</v>
      </c>
      <c r="AF7" s="111" t="s">
        <v>288</v>
      </c>
      <c r="AG7" s="111" t="s">
        <v>288</v>
      </c>
      <c r="AH7" s="111" t="s">
        <v>288</v>
      </c>
      <c r="AI7" s="111" t="s">
        <v>288</v>
      </c>
      <c r="AJ7" s="111" t="s">
        <v>288</v>
      </c>
      <c r="AK7" s="111" t="s">
        <v>288</v>
      </c>
      <c r="AL7" s="111" t="s">
        <v>288</v>
      </c>
      <c r="AM7" s="111" t="s">
        <v>288</v>
      </c>
      <c r="AN7" s="111" t="s">
        <v>288</v>
      </c>
      <c r="AO7" s="111" t="s">
        <v>288</v>
      </c>
      <c r="AP7" s="111" t="s">
        <v>288</v>
      </c>
      <c r="AQ7" s="111" t="s">
        <v>288</v>
      </c>
      <c r="AR7" s="111" t="s">
        <v>288</v>
      </c>
      <c r="AS7" s="111" t="s">
        <v>288</v>
      </c>
      <c r="AT7" s="111" t="s">
        <v>288</v>
      </c>
      <c r="AU7" s="111" t="s">
        <v>288</v>
      </c>
      <c r="AV7" s="111" t="s">
        <v>288</v>
      </c>
      <c r="AW7" s="111" t="s">
        <v>288</v>
      </c>
      <c r="AX7" s="111" t="s">
        <v>288</v>
      </c>
      <c r="AY7" s="110" t="s">
        <v>289</v>
      </c>
      <c r="AZ7" s="110" t="s">
        <v>290</v>
      </c>
    </row>
    <row r="8" spans="1:54">
      <c r="A8" s="101" t="s">
        <v>291</v>
      </c>
      <c r="B8" s="113"/>
      <c r="AY8" s="109"/>
    </row>
    <row r="9" spans="1:54">
      <c r="A9" s="114" t="s">
        <v>125</v>
      </c>
      <c r="B9" s="115">
        <v>1</v>
      </c>
      <c r="C9" s="116" t="s">
        <v>292</v>
      </c>
      <c r="D9" s="116">
        <v>2003.8780145030514</v>
      </c>
      <c r="E9" s="116">
        <v>2003.8780145030514</v>
      </c>
      <c r="F9" s="116">
        <v>1861.3462190646926</v>
      </c>
      <c r="G9" s="116">
        <v>2003.8780145030514</v>
      </c>
      <c r="H9" s="116">
        <v>2003.8780145030514</v>
      </c>
      <c r="I9" s="116">
        <v>2003.8780145030514</v>
      </c>
      <c r="J9" s="116">
        <v>2003.8780145030514</v>
      </c>
      <c r="K9" s="116">
        <v>2003.8780145030514</v>
      </c>
      <c r="L9" s="116">
        <v>2003.8780145030514</v>
      </c>
      <c r="M9" s="116">
        <v>2003.8780145030514</v>
      </c>
      <c r="N9" s="116">
        <v>2003.8780145030514</v>
      </c>
      <c r="O9" s="116">
        <v>2003.8780145030514</v>
      </c>
      <c r="P9" s="116">
        <v>2003.8780145030514</v>
      </c>
      <c r="Q9" s="116">
        <v>2003.8780145030514</v>
      </c>
      <c r="R9" s="116">
        <v>2003.8780145030514</v>
      </c>
      <c r="S9" s="116">
        <v>1985.3278716175796</v>
      </c>
      <c r="T9" s="116">
        <v>1985.489973742388</v>
      </c>
      <c r="U9" s="116">
        <v>2003.8780145030514</v>
      </c>
      <c r="V9" s="116">
        <v>2003.8780145030514</v>
      </c>
      <c r="W9" s="116">
        <v>2003.8780145030514</v>
      </c>
      <c r="X9" s="116">
        <v>2003.8780145030514</v>
      </c>
      <c r="Y9" s="116">
        <v>2003.8780145030514</v>
      </c>
      <c r="Z9" s="116">
        <v>2003.8780145030514</v>
      </c>
      <c r="AA9" s="116">
        <v>2003.8780145030514</v>
      </c>
      <c r="AB9" s="116">
        <v>2003.8780145030514</v>
      </c>
      <c r="AC9" s="116">
        <v>2003.8780145030514</v>
      </c>
      <c r="AD9" s="116">
        <v>2003.8780145030514</v>
      </c>
      <c r="AE9" s="116">
        <v>2003.8780145030514</v>
      </c>
      <c r="AF9" s="116">
        <v>2003.8780145030514</v>
      </c>
      <c r="AG9" s="116">
        <v>2003.8780145030514</v>
      </c>
      <c r="AH9" s="116">
        <v>2003.8780145030514</v>
      </c>
      <c r="AI9" s="116">
        <v>2003.8780145030514</v>
      </c>
      <c r="AJ9" s="116">
        <v>2003.8780145030514</v>
      </c>
      <c r="AK9" s="116">
        <v>2003.8780145030514</v>
      </c>
      <c r="AL9" s="116">
        <v>2003.8780145030514</v>
      </c>
      <c r="AM9" s="116">
        <v>2003.8780145030514</v>
      </c>
      <c r="AN9" s="116">
        <v>1887.3590249187041</v>
      </c>
      <c r="AO9" s="116">
        <v>1888.0724087344142</v>
      </c>
      <c r="AP9" s="116">
        <v>2003.8780145030514</v>
      </c>
      <c r="AQ9" s="116">
        <v>2003.8780145030514</v>
      </c>
      <c r="AR9" s="116">
        <v>2003.8780145030514</v>
      </c>
      <c r="AS9" s="116">
        <v>2003.8780145030514</v>
      </c>
      <c r="AT9" s="116">
        <v>2003.8780145030514</v>
      </c>
      <c r="AU9" s="116">
        <v>2003.8780145030514</v>
      </c>
      <c r="AV9" s="116">
        <v>2003.8780145030514</v>
      </c>
      <c r="AW9" s="116">
        <v>2003.8780145030514</v>
      </c>
      <c r="AX9" s="116">
        <v>2003.8780145030514</v>
      </c>
      <c r="AY9" s="116">
        <v>2003.8780145030514</v>
      </c>
    </row>
    <row r="10" spans="1:54">
      <c r="A10" s="117" t="s">
        <v>133</v>
      </c>
      <c r="B10" s="118">
        <v>1</v>
      </c>
      <c r="C10" s="105" t="s">
        <v>292</v>
      </c>
      <c r="E10" s="99">
        <v>0</v>
      </c>
      <c r="F10" s="99">
        <v>285.71428571428567</v>
      </c>
      <c r="G10" s="99">
        <v>53.333333333333343</v>
      </c>
      <c r="H10" s="99">
        <v>428.54010979126411</v>
      </c>
      <c r="I10" s="99">
        <v>441.87683463802239</v>
      </c>
      <c r="J10" s="99">
        <v>388.54350130468902</v>
      </c>
      <c r="K10" s="99">
        <v>55.2</v>
      </c>
      <c r="L10" s="99">
        <v>388.54350130468902</v>
      </c>
      <c r="M10" s="99">
        <v>135.19999999999999</v>
      </c>
      <c r="N10" s="99">
        <v>443.743501304689</v>
      </c>
      <c r="O10" s="99">
        <v>443.743501304689</v>
      </c>
      <c r="P10" s="99">
        <v>340.91428571428565</v>
      </c>
      <c r="Q10" s="99">
        <v>53.333333333333343</v>
      </c>
      <c r="R10" s="99">
        <v>443.743501304689</v>
      </c>
      <c r="S10" s="99">
        <v>443.743501304689</v>
      </c>
      <c r="T10" s="99">
        <v>308.54350130468902</v>
      </c>
      <c r="U10" s="99">
        <v>425.93536413463607</v>
      </c>
      <c r="V10" s="99">
        <v>358.05714285714282</v>
      </c>
      <c r="W10" s="99">
        <v>441.87683463802239</v>
      </c>
      <c r="X10" s="99">
        <v>285.71428571428567</v>
      </c>
      <c r="Y10" s="99">
        <v>441.87683463802239</v>
      </c>
      <c r="Z10" s="99">
        <v>443.743501304689</v>
      </c>
      <c r="AA10" s="99">
        <v>133.33333333333334</v>
      </c>
      <c r="AB10" s="99">
        <v>285.71428571428567</v>
      </c>
      <c r="AC10" s="99">
        <v>135.19999999999999</v>
      </c>
      <c r="AD10" s="99">
        <v>205.71428571428567</v>
      </c>
      <c r="AE10" s="99">
        <v>135.19999999999999</v>
      </c>
      <c r="AF10" s="99">
        <v>340.91428571428565</v>
      </c>
      <c r="AG10" s="99">
        <v>55.2</v>
      </c>
      <c r="AH10" s="99">
        <v>443.743501304689</v>
      </c>
      <c r="AI10" s="99">
        <v>135.19999999999999</v>
      </c>
      <c r="AJ10" s="99">
        <v>443.743501304689</v>
      </c>
      <c r="AK10" s="99">
        <v>443.743501304689</v>
      </c>
      <c r="AL10" s="99">
        <v>285.71428571428567</v>
      </c>
      <c r="AM10" s="99">
        <v>133.33333333333334</v>
      </c>
      <c r="AN10" s="99">
        <v>654.24000000000012</v>
      </c>
      <c r="AO10" s="99">
        <v>443.743501304689</v>
      </c>
      <c r="AP10" s="99">
        <v>358.05714285714282</v>
      </c>
      <c r="AQ10" s="99">
        <v>55.2</v>
      </c>
      <c r="AR10" s="99">
        <v>340.91428571428565</v>
      </c>
      <c r="AS10" s="99">
        <v>53.333333333333343</v>
      </c>
      <c r="AT10" s="99">
        <v>135.19999999999999</v>
      </c>
      <c r="AU10" s="99">
        <v>53.333333333333343</v>
      </c>
      <c r="AV10" s="99">
        <v>135.19999999999999</v>
      </c>
      <c r="AW10" s="99">
        <v>53.333333333333343</v>
      </c>
      <c r="AX10" s="99">
        <v>388.54350130468902</v>
      </c>
      <c r="AY10" s="99">
        <v>443.743501304689</v>
      </c>
      <c r="AZ10" s="99">
        <v>285.71428571428567</v>
      </c>
    </row>
    <row r="11" spans="1:54">
      <c r="B11" s="118">
        <v>2</v>
      </c>
      <c r="C11" s="105" t="s">
        <v>292</v>
      </c>
      <c r="F11" s="99">
        <v>0</v>
      </c>
      <c r="G11" s="99">
        <v>102.82921559040335</v>
      </c>
      <c r="H11" s="99">
        <v>390.41016797135569</v>
      </c>
      <c r="I11" s="99">
        <v>0</v>
      </c>
      <c r="J11" s="99">
        <v>1.86666666666666</v>
      </c>
      <c r="K11" s="99">
        <v>55.2</v>
      </c>
      <c r="L11" s="99">
        <v>308.54350130468902</v>
      </c>
      <c r="M11" s="99">
        <v>55.2</v>
      </c>
      <c r="N11" s="99">
        <v>308.54350130468902</v>
      </c>
      <c r="Q11" s="99">
        <v>102.82921559040335</v>
      </c>
      <c r="R11" s="99">
        <v>390.41016797135569</v>
      </c>
      <c r="W11" s="99">
        <v>68.0338393173094</v>
      </c>
      <c r="Y11" s="99">
        <v>55.2</v>
      </c>
      <c r="AB11" s="99">
        <v>310.41016797135569</v>
      </c>
      <c r="AC11" s="99">
        <v>102.82921559040335</v>
      </c>
      <c r="AD11" s="99">
        <v>308.54350130468902</v>
      </c>
      <c r="AE11" s="99">
        <v>238.02921559040334</v>
      </c>
      <c r="AF11" s="99">
        <v>308.54350130468902</v>
      </c>
      <c r="AG11" s="99">
        <v>102.82921559040335</v>
      </c>
      <c r="AH11" s="99">
        <v>0</v>
      </c>
      <c r="AJ11" s="99">
        <v>308.54350130468902</v>
      </c>
      <c r="AM11" s="99">
        <v>158.02921559040334</v>
      </c>
      <c r="AN11" s="99">
        <v>0</v>
      </c>
      <c r="AO11" s="99">
        <v>55.2</v>
      </c>
      <c r="AQ11" s="99">
        <v>73.257666225215814</v>
      </c>
      <c r="AR11" s="99">
        <v>296.19090335603437</v>
      </c>
      <c r="AS11" s="99">
        <v>102.82921559040335</v>
      </c>
      <c r="AT11" s="99">
        <v>80</v>
      </c>
      <c r="AU11" s="99">
        <v>0</v>
      </c>
      <c r="AV11" s="99">
        <v>1.86666666666666</v>
      </c>
      <c r="AW11" s="99">
        <v>574.24000000000012</v>
      </c>
      <c r="AX11" s="99">
        <v>308.54350130468902</v>
      </c>
      <c r="AY11" s="99">
        <v>55.2</v>
      </c>
      <c r="BA11" s="99">
        <v>102.82921559040335</v>
      </c>
    </row>
    <row r="12" spans="1:54">
      <c r="B12" s="119">
        <v>3</v>
      </c>
      <c r="C12" s="105" t="s">
        <v>292</v>
      </c>
      <c r="V12" s="99">
        <v>55.2</v>
      </c>
      <c r="Y12" s="99">
        <v>1.86666666666666</v>
      </c>
      <c r="Z12" s="99">
        <v>102.82921559040335</v>
      </c>
      <c r="AA12" s="99">
        <v>1.86666666666666</v>
      </c>
      <c r="AD12" s="99">
        <v>55.2</v>
      </c>
      <c r="AG12" s="99">
        <v>0</v>
      </c>
      <c r="AI12" s="99">
        <v>308.54350130468902</v>
      </c>
      <c r="AJ12" s="99">
        <v>0</v>
      </c>
      <c r="AO12" s="99">
        <v>1.86666666666666</v>
      </c>
      <c r="AS12" s="99">
        <v>80</v>
      </c>
      <c r="AU12" s="99">
        <v>1.86666666666666</v>
      </c>
      <c r="AV12" s="99">
        <v>0</v>
      </c>
      <c r="AW12" s="99">
        <v>80</v>
      </c>
      <c r="AY12" s="99">
        <v>81.86666666666666</v>
      </c>
      <c r="BB12" s="99">
        <v>55.2</v>
      </c>
    </row>
    <row r="13" spans="1:54">
      <c r="B13" s="119">
        <v>4</v>
      </c>
      <c r="C13" s="105" t="s">
        <v>292</v>
      </c>
    </row>
    <row r="14" spans="1:54">
      <c r="A14" s="114" t="s">
        <v>134</v>
      </c>
      <c r="B14" s="120">
        <v>1</v>
      </c>
      <c r="C14" s="116" t="s">
        <v>292</v>
      </c>
      <c r="D14" s="116"/>
      <c r="E14" s="116">
        <f t="shared" ref="E14:AZ14" si="0">D$172*SUM(D$122:D$169)</f>
        <v>0</v>
      </c>
      <c r="F14" s="116">
        <f t="shared" si="0"/>
        <v>0</v>
      </c>
      <c r="G14" s="116">
        <f t="shared" si="0"/>
        <v>20.428571428571423</v>
      </c>
      <c r="H14" s="116">
        <f t="shared" si="0"/>
        <v>14.378857835946917</v>
      </c>
      <c r="I14" s="116">
        <f t="shared" si="0"/>
        <v>31.137302082764904</v>
      </c>
      <c r="J14" s="116">
        <f t="shared" si="0"/>
        <v>20.798847676809626</v>
      </c>
      <c r="K14" s="116">
        <f t="shared" si="0"/>
        <v>14.187047965592502</v>
      </c>
      <c r="L14" s="116">
        <f t="shared" si="0"/>
        <v>6.9</v>
      </c>
      <c r="M14" s="116">
        <f t="shared" si="0"/>
        <v>25.640762597851673</v>
      </c>
      <c r="N14" s="116">
        <f t="shared" si="0"/>
        <v>22.319302211101235</v>
      </c>
      <c r="O14" s="116">
        <f t="shared" si="0"/>
        <v>36.839011428247311</v>
      </c>
      <c r="P14" s="116">
        <f t="shared" si="0"/>
        <v>38.313767041766027</v>
      </c>
      <c r="Q14" s="116">
        <f t="shared" si="0"/>
        <v>34.984287967465569</v>
      </c>
      <c r="R14" s="116">
        <f t="shared" si="0"/>
        <v>12.361541886380785</v>
      </c>
      <c r="S14" s="116">
        <f t="shared" si="0"/>
        <v>31.707429264518339</v>
      </c>
      <c r="T14" s="116">
        <f t="shared" si="0"/>
        <v>26.071488132276556</v>
      </c>
      <c r="U14" s="116">
        <f t="shared" si="0"/>
        <v>11.570381298925836</v>
      </c>
      <c r="V14" s="116">
        <f t="shared" si="0"/>
        <v>16.852576155048848</v>
      </c>
      <c r="W14" s="116">
        <f t="shared" si="0"/>
        <v>21.337228572934745</v>
      </c>
      <c r="X14" s="116">
        <f t="shared" si="0"/>
        <v>28.201256171724392</v>
      </c>
      <c r="Y14" s="116">
        <f t="shared" si="0"/>
        <v>22.43483715743794</v>
      </c>
      <c r="Z14" s="116">
        <f t="shared" si="0"/>
        <v>20.970381298925833</v>
      </c>
      <c r="AA14" s="116">
        <f t="shared" si="0"/>
        <v>21.37647688356596</v>
      </c>
      <c r="AB14" s="116">
        <f t="shared" si="0"/>
        <v>5.950000000000002</v>
      </c>
      <c r="AC14" s="116">
        <f t="shared" si="0"/>
        <v>21.901333679878213</v>
      </c>
      <c r="AD14" s="116">
        <f t="shared" si="0"/>
        <v>18.606377822754769</v>
      </c>
      <c r="AE14" s="116">
        <f t="shared" si="0"/>
        <v>24.277291316816886</v>
      </c>
      <c r="AF14" s="116">
        <f t="shared" si="0"/>
        <v>27.165785006218499</v>
      </c>
      <c r="AG14" s="116">
        <f t="shared" si="0"/>
        <v>35.668219548445016</v>
      </c>
      <c r="AH14" s="116">
        <f t="shared" si="0"/>
        <v>19.792072094177925</v>
      </c>
      <c r="AI14" s="116">
        <f t="shared" si="0"/>
        <v>17.520381298925837</v>
      </c>
      <c r="AJ14" s="116">
        <f t="shared" si="0"/>
        <v>17.520381298925834</v>
      </c>
      <c r="AK14" s="116">
        <f t="shared" si="0"/>
        <v>29.090762597851672</v>
      </c>
      <c r="AL14" s="116">
        <f t="shared" si="0"/>
        <v>30.209895849425735</v>
      </c>
      <c r="AM14" s="116">
        <f t="shared" si="0"/>
        <v>25.933581463860801</v>
      </c>
      <c r="AN14" s="116">
        <f t="shared" si="0"/>
        <v>23.977602060309607</v>
      </c>
      <c r="AO14" s="116">
        <f t="shared" si="0"/>
        <v>30.628814256916598</v>
      </c>
      <c r="AP14" s="116">
        <f t="shared" si="0"/>
        <v>23.686953132614036</v>
      </c>
      <c r="AQ14" s="116">
        <f t="shared" si="0"/>
        <v>14.307142857142857</v>
      </c>
      <c r="AR14" s="116">
        <f t="shared" si="0"/>
        <v>6.197162483445589</v>
      </c>
      <c r="AS14" s="116">
        <f t="shared" si="0"/>
        <v>24.771444590136998</v>
      </c>
      <c r="AT14" s="116">
        <f t="shared" si="0"/>
        <v>19.657027914684967</v>
      </c>
      <c r="AU14" s="116">
        <f t="shared" si="0"/>
        <v>10.370770849549032</v>
      </c>
      <c r="AV14" s="116">
        <f t="shared" si="0"/>
        <v>3.45</v>
      </c>
      <c r="AW14" s="116">
        <f t="shared" si="0"/>
        <v>6.0666666666666664</v>
      </c>
      <c r="AX14" s="116">
        <f t="shared" si="0"/>
        <v>27.367333333333331</v>
      </c>
      <c r="AY14" s="116">
        <f t="shared" si="0"/>
        <v>25.930568728119866</v>
      </c>
      <c r="AZ14" s="109">
        <f t="shared" si="0"/>
        <v>23.587047965592504</v>
      </c>
      <c r="BA14" s="106">
        <f>SUM($E14:$AZ14)</f>
        <v>992.44597187364957</v>
      </c>
    </row>
    <row r="15" spans="1:54">
      <c r="A15" s="121" t="s">
        <v>123</v>
      </c>
      <c r="B15" s="122">
        <v>1</v>
      </c>
      <c r="C15" s="123" t="s">
        <v>292</v>
      </c>
      <c r="D15" s="123">
        <v>0</v>
      </c>
      <c r="E15" s="123">
        <v>0</v>
      </c>
      <c r="F15" s="123">
        <v>204.28571428571422</v>
      </c>
      <c r="G15" s="123">
        <v>66.666666666666657</v>
      </c>
      <c r="H15" s="123">
        <v>339.00508234344801</v>
      </c>
      <c r="I15" s="123">
        <v>348.07429264518333</v>
      </c>
      <c r="J15" s="123">
        <v>281.40762597851671</v>
      </c>
      <c r="K15" s="123">
        <v>68.999999999999986</v>
      </c>
      <c r="L15" s="123">
        <v>281.40762597851671</v>
      </c>
      <c r="M15" s="123">
        <v>118.99999999999997</v>
      </c>
      <c r="N15" s="123">
        <v>350.40762597851671</v>
      </c>
      <c r="O15" s="123">
        <v>350.40762597851665</v>
      </c>
      <c r="P15" s="123">
        <v>273.28571428571422</v>
      </c>
      <c r="Q15" s="123">
        <v>66.666666666666657</v>
      </c>
      <c r="R15" s="123">
        <v>350.40762597851671</v>
      </c>
      <c r="S15" s="123">
        <v>350.40762597851665</v>
      </c>
      <c r="T15" s="123">
        <v>231.40762597851671</v>
      </c>
      <c r="U15" s="123">
        <v>337.05152310097696</v>
      </c>
      <c r="V15" s="123">
        <v>286.14285714285711</v>
      </c>
      <c r="W15" s="123">
        <v>348.07429264518333</v>
      </c>
      <c r="X15" s="123">
        <v>204.28571428571419</v>
      </c>
      <c r="Y15" s="123">
        <v>348.07429264518333</v>
      </c>
      <c r="Z15" s="123">
        <v>350.40762597851671</v>
      </c>
      <c r="AA15" s="123">
        <v>116.66666666666664</v>
      </c>
      <c r="AB15" s="123">
        <v>204.28571428571419</v>
      </c>
      <c r="AC15" s="123">
        <v>118.99999999999997</v>
      </c>
      <c r="AD15" s="123">
        <v>154.28571428571422</v>
      </c>
      <c r="AE15" s="123">
        <v>118.99999999999997</v>
      </c>
      <c r="AF15" s="123">
        <v>273.28571428571422</v>
      </c>
      <c r="AG15" s="123">
        <v>68.999999999999986</v>
      </c>
      <c r="AH15" s="123">
        <v>350.40762597851671</v>
      </c>
      <c r="AI15" s="123">
        <v>118.99999999999997</v>
      </c>
      <c r="AJ15" s="123">
        <v>350.40762597851671</v>
      </c>
      <c r="AK15" s="123">
        <v>350.40762597851665</v>
      </c>
      <c r="AL15" s="123">
        <v>204.28571428571422</v>
      </c>
      <c r="AM15" s="123">
        <v>116.66666666666663</v>
      </c>
      <c r="AN15" s="123">
        <v>480.67999999999995</v>
      </c>
      <c r="AO15" s="123">
        <v>350.40762597851665</v>
      </c>
      <c r="AP15" s="123">
        <v>286.14285714285711</v>
      </c>
      <c r="AQ15" s="123">
        <v>68.999999999999986</v>
      </c>
      <c r="AR15" s="123">
        <v>273.28571428571422</v>
      </c>
      <c r="AS15" s="123">
        <v>66.666666666666657</v>
      </c>
      <c r="AT15" s="123">
        <v>118.99999999999997</v>
      </c>
      <c r="AU15" s="123">
        <v>66.666666666666657</v>
      </c>
      <c r="AV15" s="123">
        <v>118.99999999999997</v>
      </c>
      <c r="AW15" s="123">
        <v>66.666666666666657</v>
      </c>
      <c r="AX15" s="123">
        <v>281.40762597851671</v>
      </c>
      <c r="AY15" s="123">
        <v>350.40762597851665</v>
      </c>
      <c r="AZ15" s="99">
        <v>204.28571428571422</v>
      </c>
    </row>
    <row r="16" spans="1:54">
      <c r="A16" s="109"/>
      <c r="B16" s="118">
        <v>2</v>
      </c>
      <c r="C16" s="108" t="s">
        <v>292</v>
      </c>
      <c r="D16" s="105"/>
      <c r="E16" s="109"/>
      <c r="F16" s="109">
        <v>0</v>
      </c>
      <c r="G16" s="109">
        <v>77.121911692802485</v>
      </c>
      <c r="H16" s="109">
        <v>283.74095931185002</v>
      </c>
      <c r="I16" s="109">
        <v>0</v>
      </c>
      <c r="J16" s="109">
        <v>2.3333333333333286</v>
      </c>
      <c r="K16" s="109">
        <v>68.999999999999986</v>
      </c>
      <c r="L16" s="109">
        <v>231.40762597851671</v>
      </c>
      <c r="M16" s="109">
        <v>68.999999999999986</v>
      </c>
      <c r="N16" s="109">
        <v>231.40762597851671</v>
      </c>
      <c r="O16" s="109"/>
      <c r="P16" s="109"/>
      <c r="Q16" s="109">
        <v>77.121911692802485</v>
      </c>
      <c r="R16" s="109">
        <v>283.74095931185002</v>
      </c>
      <c r="S16" s="109"/>
      <c r="T16" s="109"/>
      <c r="U16" s="109"/>
      <c r="V16" s="109"/>
      <c r="W16" s="109">
        <v>51.025379487982008</v>
      </c>
      <c r="X16" s="109"/>
      <c r="Y16" s="109">
        <v>68.999999999999986</v>
      </c>
      <c r="Z16" s="109"/>
      <c r="AA16" s="109"/>
      <c r="AB16" s="109">
        <v>233.74095931185002</v>
      </c>
      <c r="AC16" s="109">
        <v>77.121911692802485</v>
      </c>
      <c r="AD16" s="109">
        <v>231.40762597851671</v>
      </c>
      <c r="AE16" s="109">
        <v>196.12191169280246</v>
      </c>
      <c r="AF16" s="109">
        <v>231.40762597851671</v>
      </c>
      <c r="AG16" s="109">
        <v>77.121911692802485</v>
      </c>
      <c r="AH16" s="109">
        <v>0</v>
      </c>
      <c r="AI16" s="109"/>
      <c r="AJ16" s="109">
        <v>231.40762597851671</v>
      </c>
      <c r="AK16" s="109"/>
      <c r="AL16" s="109"/>
      <c r="AM16" s="109">
        <v>146.12191169280248</v>
      </c>
      <c r="AN16" s="109">
        <v>0</v>
      </c>
      <c r="AO16" s="109">
        <v>68.999999999999986</v>
      </c>
      <c r="AP16" s="109"/>
      <c r="AQ16" s="109">
        <v>54.94324966891179</v>
      </c>
      <c r="AR16" s="109">
        <v>222.14317751702572</v>
      </c>
      <c r="AS16" s="109">
        <v>77.121911692802485</v>
      </c>
      <c r="AT16" s="109">
        <v>49.999999999999979</v>
      </c>
      <c r="AU16" s="109">
        <v>0</v>
      </c>
      <c r="AV16" s="109">
        <v>2.3333333333333286</v>
      </c>
      <c r="AW16" s="109">
        <v>430.67999999999995</v>
      </c>
      <c r="AX16" s="109">
        <v>231.40762597851671</v>
      </c>
      <c r="AY16" s="109">
        <v>68.999999999999986</v>
      </c>
      <c r="BA16" s="99">
        <v>77.121911692802485</v>
      </c>
    </row>
    <row r="17" spans="1:54">
      <c r="A17" s="109"/>
      <c r="B17" s="118">
        <v>3</v>
      </c>
      <c r="C17" s="108" t="s">
        <v>292</v>
      </c>
      <c r="D17" s="105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>
        <v>68.999999999999986</v>
      </c>
      <c r="W17" s="109"/>
      <c r="X17" s="109"/>
      <c r="Y17" s="109">
        <v>2.3333333333333286</v>
      </c>
      <c r="Z17" s="109">
        <v>77.121911692802485</v>
      </c>
      <c r="AA17" s="109">
        <v>2.3333333333333286</v>
      </c>
      <c r="AB17" s="109"/>
      <c r="AC17" s="109"/>
      <c r="AD17" s="109">
        <v>68.999999999999986</v>
      </c>
      <c r="AE17" s="109"/>
      <c r="AF17" s="109"/>
      <c r="AG17" s="109">
        <v>0</v>
      </c>
      <c r="AH17" s="109"/>
      <c r="AI17" s="109">
        <v>231.40762597851671</v>
      </c>
      <c r="AJ17" s="109">
        <v>0</v>
      </c>
      <c r="AK17" s="109"/>
      <c r="AL17" s="109"/>
      <c r="AM17" s="109"/>
      <c r="AN17" s="109"/>
      <c r="AO17" s="109">
        <v>2.3333333333333286</v>
      </c>
      <c r="AP17" s="109"/>
      <c r="AQ17" s="109"/>
      <c r="AR17" s="109"/>
      <c r="AS17" s="109">
        <v>49.999999999999979</v>
      </c>
      <c r="AT17" s="109"/>
      <c r="AU17" s="109">
        <v>2.3333333333333286</v>
      </c>
      <c r="AV17" s="109">
        <v>0</v>
      </c>
      <c r="AW17" s="109">
        <v>49.999999999999979</v>
      </c>
      <c r="AX17" s="109"/>
      <c r="AY17" s="109">
        <v>52.333333333333307</v>
      </c>
      <c r="BB17" s="99">
        <v>68.999999999999986</v>
      </c>
    </row>
    <row r="18" spans="1:54">
      <c r="A18" s="124"/>
      <c r="B18" s="115">
        <v>4</v>
      </c>
      <c r="C18" s="124" t="s">
        <v>292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</row>
    <row r="20" spans="1:54">
      <c r="A20" s="101" t="s">
        <v>293</v>
      </c>
    </row>
    <row r="21" spans="1:54">
      <c r="A21" s="125" t="s">
        <v>125</v>
      </c>
      <c r="B21" s="122">
        <v>1</v>
      </c>
      <c r="C21" s="123" t="s">
        <v>292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</row>
    <row r="22" spans="1:54">
      <c r="A22" s="108"/>
      <c r="B22" s="119">
        <v>2</v>
      </c>
      <c r="C22" s="109" t="s">
        <v>292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</row>
    <row r="23" spans="1:54">
      <c r="A23" s="108"/>
      <c r="B23" s="126">
        <v>3</v>
      </c>
      <c r="C23" s="109" t="s">
        <v>292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</row>
    <row r="24" spans="1:54">
      <c r="A24" s="127"/>
      <c r="B24" s="128">
        <v>4</v>
      </c>
      <c r="C24" s="127" t="s">
        <v>292</v>
      </c>
      <c r="D24" s="124">
        <v>0</v>
      </c>
      <c r="E24" s="124">
        <v>0</v>
      </c>
      <c r="F24" s="124">
        <v>0</v>
      </c>
      <c r="G24" s="124">
        <v>0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24">
        <v>0</v>
      </c>
      <c r="P24" s="124">
        <v>0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24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24">
        <v>0</v>
      </c>
      <c r="AQ24" s="124">
        <v>0</v>
      </c>
      <c r="AR24" s="124">
        <v>0</v>
      </c>
      <c r="AS24" s="124">
        <v>0</v>
      </c>
      <c r="AT24" s="124">
        <v>0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</row>
    <row r="25" spans="1:54">
      <c r="A25" s="125" t="s">
        <v>133</v>
      </c>
      <c r="B25" s="122">
        <v>1</v>
      </c>
      <c r="C25" s="108" t="s">
        <v>292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</row>
    <row r="26" spans="1:54">
      <c r="A26" s="108"/>
      <c r="B26" s="118">
        <v>2</v>
      </c>
      <c r="C26" s="108" t="s">
        <v>292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</row>
    <row r="27" spans="1:54">
      <c r="A27" s="108"/>
      <c r="B27" s="119">
        <v>3</v>
      </c>
      <c r="C27" s="108" t="s">
        <v>292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</row>
    <row r="28" spans="1:54">
      <c r="A28" s="108"/>
      <c r="B28" s="119">
        <v>4</v>
      </c>
      <c r="C28" s="108" t="s">
        <v>292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</row>
    <row r="29" spans="1:54">
      <c r="A29" s="108"/>
      <c r="B29" s="126">
        <v>5</v>
      </c>
      <c r="C29" s="108" t="s">
        <v>292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</row>
    <row r="30" spans="1:54">
      <c r="A30" s="108"/>
      <c r="B30" s="126">
        <v>6</v>
      </c>
      <c r="C30" s="108" t="s">
        <v>292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</row>
    <row r="31" spans="1:54">
      <c r="A31" s="108"/>
      <c r="B31" s="129">
        <v>7</v>
      </c>
      <c r="C31" s="108" t="s">
        <v>292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</row>
    <row r="32" spans="1:54">
      <c r="A32" s="127"/>
      <c r="B32" s="128">
        <v>8</v>
      </c>
      <c r="C32" s="127" t="s">
        <v>292</v>
      </c>
      <c r="D32" s="124">
        <v>0</v>
      </c>
      <c r="E32" s="124">
        <v>0</v>
      </c>
      <c r="F32" s="124">
        <v>0</v>
      </c>
      <c r="G32" s="124">
        <v>0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24">
        <v>0</v>
      </c>
      <c r="P32" s="124">
        <v>0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24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24">
        <v>0</v>
      </c>
      <c r="AQ32" s="124">
        <v>0</v>
      </c>
      <c r="AR32" s="124">
        <v>0</v>
      </c>
      <c r="AS32" s="124">
        <v>0</v>
      </c>
      <c r="AT32" s="124">
        <v>0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</row>
    <row r="33" spans="1:51">
      <c r="A33" s="130" t="s">
        <v>134</v>
      </c>
      <c r="B33" s="118">
        <v>1</v>
      </c>
      <c r="C33" s="108" t="s">
        <v>292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</row>
    <row r="34" spans="1:51">
      <c r="A34" s="108"/>
      <c r="B34" s="118">
        <v>2</v>
      </c>
      <c r="C34" s="108" t="s">
        <v>292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</row>
    <row r="35" spans="1:51">
      <c r="A35" s="108"/>
      <c r="B35" s="118">
        <v>3</v>
      </c>
      <c r="C35" s="108" t="s">
        <v>292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</row>
    <row r="36" spans="1:51">
      <c r="A36" s="108"/>
      <c r="B36" s="119">
        <v>4</v>
      </c>
      <c r="C36" s="108" t="s">
        <v>292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</row>
    <row r="37" spans="1:51">
      <c r="A37" s="108"/>
      <c r="B37" s="119">
        <v>5</v>
      </c>
      <c r="C37" s="108" t="s">
        <v>292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</row>
    <row r="38" spans="1:51">
      <c r="A38" s="108"/>
      <c r="B38" s="119">
        <v>6</v>
      </c>
      <c r="C38" s="108" t="s">
        <v>292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</row>
    <row r="39" spans="1:51">
      <c r="A39" s="108"/>
      <c r="B39" s="126">
        <v>7</v>
      </c>
      <c r="C39" s="108" t="s">
        <v>292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</row>
    <row r="40" spans="1:51">
      <c r="A40" s="108"/>
      <c r="B40" s="126">
        <v>8</v>
      </c>
      <c r="C40" s="108" t="s">
        <v>292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</row>
    <row r="41" spans="1:51">
      <c r="A41" s="108"/>
      <c r="B41" s="126">
        <v>9</v>
      </c>
      <c r="C41" s="108" t="s">
        <v>292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</row>
    <row r="42" spans="1:51">
      <c r="A42" s="108"/>
      <c r="B42" s="129">
        <v>10</v>
      </c>
      <c r="C42" s="108" t="s">
        <v>292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</row>
    <row r="43" spans="1:51">
      <c r="A43" s="108"/>
      <c r="B43" s="129">
        <v>11</v>
      </c>
      <c r="C43" s="108" t="s">
        <v>292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</row>
    <row r="44" spans="1:51">
      <c r="A44" s="108"/>
      <c r="B44" s="129">
        <v>12</v>
      </c>
      <c r="C44" s="127" t="s">
        <v>292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5">
        <v>0</v>
      </c>
      <c r="AL44" s="105">
        <v>0</v>
      </c>
      <c r="AM44" s="105">
        <v>0</v>
      </c>
      <c r="AN44" s="105">
        <v>0</v>
      </c>
      <c r="AO44" s="105">
        <v>0</v>
      </c>
      <c r="AP44" s="105">
        <v>0</v>
      </c>
      <c r="AQ44" s="105">
        <v>0</v>
      </c>
      <c r="AR44" s="105">
        <v>0</v>
      </c>
      <c r="AS44" s="105">
        <v>0</v>
      </c>
      <c r="AT44" s="105">
        <v>0</v>
      </c>
      <c r="AU44" s="105">
        <v>0</v>
      </c>
      <c r="AV44" s="105">
        <v>0</v>
      </c>
      <c r="AW44" s="105">
        <v>0</v>
      </c>
      <c r="AX44" s="105">
        <v>0</v>
      </c>
      <c r="AY44" s="105">
        <v>0</v>
      </c>
    </row>
    <row r="45" spans="1:51">
      <c r="A45" s="125" t="s">
        <v>123</v>
      </c>
      <c r="B45" s="122">
        <v>1</v>
      </c>
      <c r="C45" s="108" t="s">
        <v>292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</row>
    <row r="46" spans="1:51">
      <c r="A46" s="108"/>
      <c r="B46" s="118">
        <v>2</v>
      </c>
      <c r="C46" s="108" t="s">
        <v>292</v>
      </c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</row>
    <row r="47" spans="1:51">
      <c r="A47" s="108"/>
      <c r="B47" s="118">
        <v>3</v>
      </c>
      <c r="C47" s="108" t="s">
        <v>292</v>
      </c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</row>
    <row r="48" spans="1:51">
      <c r="A48" s="108"/>
      <c r="B48" s="118">
        <v>4</v>
      </c>
      <c r="C48" s="108" t="s">
        <v>292</v>
      </c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</row>
    <row r="49" spans="1:51">
      <c r="A49" s="108"/>
      <c r="B49" s="118">
        <v>5</v>
      </c>
      <c r="C49" s="108" t="s">
        <v>292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</row>
    <row r="50" spans="1:51">
      <c r="A50" s="108"/>
      <c r="B50" s="118">
        <v>6</v>
      </c>
      <c r="C50" s="108" t="s">
        <v>292</v>
      </c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</row>
    <row r="51" spans="1:51">
      <c r="A51" s="108"/>
      <c r="B51" s="118">
        <v>7</v>
      </c>
      <c r="C51" s="108" t="s">
        <v>292</v>
      </c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</row>
    <row r="52" spans="1:51">
      <c r="A52" s="108"/>
      <c r="B52" s="118">
        <v>8</v>
      </c>
      <c r="C52" s="108" t="s">
        <v>292</v>
      </c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</row>
    <row r="53" spans="1:51">
      <c r="A53" s="108"/>
      <c r="B53" s="118">
        <v>9</v>
      </c>
      <c r="C53" s="108" t="s">
        <v>292</v>
      </c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</row>
    <row r="54" spans="1:51">
      <c r="A54" s="108"/>
      <c r="B54" s="118">
        <v>10</v>
      </c>
      <c r="C54" s="108" t="s">
        <v>292</v>
      </c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</row>
    <row r="55" spans="1:51">
      <c r="A55" s="108"/>
      <c r="B55" s="118">
        <v>11</v>
      </c>
      <c r="C55" s="108" t="s">
        <v>292</v>
      </c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</row>
    <row r="56" spans="1:51">
      <c r="A56" s="108"/>
      <c r="B56" s="118">
        <v>12</v>
      </c>
      <c r="C56" s="108" t="s">
        <v>292</v>
      </c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</row>
    <row r="57" spans="1:51">
      <c r="A57" s="108"/>
      <c r="B57" s="119">
        <v>13</v>
      </c>
      <c r="C57" s="108" t="s">
        <v>292</v>
      </c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</row>
    <row r="58" spans="1:51">
      <c r="A58" s="108"/>
      <c r="B58" s="119">
        <v>14</v>
      </c>
      <c r="C58" s="108" t="s">
        <v>292</v>
      </c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</row>
    <row r="59" spans="1:51">
      <c r="A59" s="108"/>
      <c r="B59" s="119">
        <v>15</v>
      </c>
      <c r="C59" s="108" t="s">
        <v>292</v>
      </c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</row>
    <row r="60" spans="1:51">
      <c r="A60" s="108"/>
      <c r="B60" s="119">
        <v>16</v>
      </c>
      <c r="C60" s="108" t="s">
        <v>292</v>
      </c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</row>
    <row r="61" spans="1:51">
      <c r="A61" s="108"/>
      <c r="B61" s="119">
        <v>17</v>
      </c>
      <c r="C61" s="108" t="s">
        <v>292</v>
      </c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</row>
    <row r="62" spans="1:51">
      <c r="A62" s="108"/>
      <c r="B62" s="119">
        <v>18</v>
      </c>
      <c r="C62" s="108" t="s">
        <v>292</v>
      </c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</row>
    <row r="63" spans="1:51">
      <c r="A63" s="108"/>
      <c r="B63" s="119">
        <v>19</v>
      </c>
      <c r="C63" s="108" t="s">
        <v>292</v>
      </c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</row>
    <row r="64" spans="1:51">
      <c r="A64" s="108"/>
      <c r="B64" s="119">
        <v>20</v>
      </c>
      <c r="C64" s="108" t="s">
        <v>292</v>
      </c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</row>
    <row r="65" spans="1:51">
      <c r="A65" s="108"/>
      <c r="B65" s="119">
        <v>21</v>
      </c>
      <c r="C65" s="108" t="s">
        <v>292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</row>
    <row r="66" spans="1:51">
      <c r="A66" s="108"/>
      <c r="B66" s="119">
        <v>22</v>
      </c>
      <c r="C66" s="108" t="s">
        <v>292</v>
      </c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</row>
    <row r="67" spans="1:51">
      <c r="A67" s="108"/>
      <c r="B67" s="119">
        <v>23</v>
      </c>
      <c r="C67" s="108" t="s">
        <v>292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</row>
    <row r="68" spans="1:51">
      <c r="A68" s="108"/>
      <c r="B68" s="119">
        <v>24</v>
      </c>
      <c r="C68" s="108" t="s">
        <v>292</v>
      </c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</row>
    <row r="69" spans="1:51">
      <c r="A69" s="108"/>
      <c r="B69" s="126">
        <v>25</v>
      </c>
      <c r="C69" s="108" t="s">
        <v>292</v>
      </c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</row>
    <row r="70" spans="1:51">
      <c r="A70" s="108"/>
      <c r="B70" s="126">
        <v>26</v>
      </c>
      <c r="C70" s="108" t="s">
        <v>292</v>
      </c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</row>
    <row r="71" spans="1:51">
      <c r="A71" s="108"/>
      <c r="B71" s="126">
        <v>27</v>
      </c>
      <c r="C71" s="108" t="s">
        <v>292</v>
      </c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</row>
    <row r="72" spans="1:51">
      <c r="A72" s="108"/>
      <c r="B72" s="126">
        <v>28</v>
      </c>
      <c r="C72" s="108" t="s">
        <v>292</v>
      </c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</row>
    <row r="73" spans="1:51">
      <c r="A73" s="108"/>
      <c r="B73" s="126">
        <v>29</v>
      </c>
      <c r="C73" s="108" t="s">
        <v>292</v>
      </c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</row>
    <row r="74" spans="1:51">
      <c r="A74" s="108"/>
      <c r="B74" s="126">
        <v>30</v>
      </c>
      <c r="C74" s="108" t="s">
        <v>292</v>
      </c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</row>
    <row r="75" spans="1:51">
      <c r="A75" s="108"/>
      <c r="B75" s="126">
        <v>31</v>
      </c>
      <c r="C75" s="108" t="s">
        <v>292</v>
      </c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</row>
    <row r="76" spans="1:51">
      <c r="A76" s="108"/>
      <c r="B76" s="126">
        <v>32</v>
      </c>
      <c r="C76" s="108" t="s">
        <v>292</v>
      </c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</row>
    <row r="77" spans="1:51">
      <c r="A77" s="108"/>
      <c r="B77" s="126">
        <v>33</v>
      </c>
      <c r="C77" s="108" t="s">
        <v>292</v>
      </c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</row>
    <row r="78" spans="1:51">
      <c r="A78" s="108"/>
      <c r="B78" s="126">
        <v>34</v>
      </c>
      <c r="C78" s="108" t="s">
        <v>292</v>
      </c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</row>
    <row r="79" spans="1:51">
      <c r="A79" s="108"/>
      <c r="B79" s="126">
        <v>35</v>
      </c>
      <c r="C79" s="108" t="s">
        <v>292</v>
      </c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</row>
    <row r="80" spans="1:51">
      <c r="A80" s="108"/>
      <c r="B80" s="126">
        <v>36</v>
      </c>
      <c r="C80" s="108" t="s">
        <v>292</v>
      </c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</row>
    <row r="81" spans="1:52">
      <c r="A81" s="108"/>
      <c r="B81" s="129">
        <v>37</v>
      </c>
      <c r="C81" s="108" t="s">
        <v>292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</row>
    <row r="82" spans="1:52">
      <c r="A82" s="108"/>
      <c r="B82" s="129">
        <v>38</v>
      </c>
      <c r="C82" s="108" t="s">
        <v>292</v>
      </c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</row>
    <row r="83" spans="1:52">
      <c r="A83" s="108"/>
      <c r="B83" s="129">
        <v>39</v>
      </c>
      <c r="C83" s="108" t="s">
        <v>292</v>
      </c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</row>
    <row r="84" spans="1:52">
      <c r="A84" s="108"/>
      <c r="B84" s="129">
        <v>40</v>
      </c>
      <c r="C84" s="108" t="s">
        <v>292</v>
      </c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</row>
    <row r="85" spans="1:52">
      <c r="A85" s="108"/>
      <c r="B85" s="129">
        <v>41</v>
      </c>
      <c r="C85" s="108" t="s">
        <v>292</v>
      </c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</row>
    <row r="86" spans="1:52">
      <c r="A86" s="108"/>
      <c r="B86" s="129">
        <v>42</v>
      </c>
      <c r="C86" s="108" t="s">
        <v>292</v>
      </c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</row>
    <row r="87" spans="1:52">
      <c r="A87" s="108"/>
      <c r="B87" s="129">
        <v>43</v>
      </c>
      <c r="C87" s="108" t="s">
        <v>292</v>
      </c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</row>
    <row r="88" spans="1:52">
      <c r="A88" s="108"/>
      <c r="B88" s="129">
        <v>44</v>
      </c>
      <c r="C88" s="108" t="s">
        <v>292</v>
      </c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</row>
    <row r="89" spans="1:52">
      <c r="A89" s="108"/>
      <c r="B89" s="129">
        <v>45</v>
      </c>
      <c r="C89" s="108" t="s">
        <v>292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</row>
    <row r="90" spans="1:52">
      <c r="A90" s="108"/>
      <c r="B90" s="129">
        <v>46</v>
      </c>
      <c r="C90" s="108" t="s">
        <v>292</v>
      </c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</row>
    <row r="91" spans="1:52">
      <c r="A91" s="108"/>
      <c r="B91" s="129">
        <v>47</v>
      </c>
      <c r="C91" s="108" t="s">
        <v>292</v>
      </c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</row>
    <row r="92" spans="1:52">
      <c r="A92" s="127"/>
      <c r="B92" s="128">
        <v>48</v>
      </c>
      <c r="C92" s="127" t="s">
        <v>292</v>
      </c>
      <c r="D92" s="124">
        <v>0</v>
      </c>
      <c r="E92" s="124">
        <v>0</v>
      </c>
      <c r="F92" s="124">
        <v>0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24">
        <v>0</v>
      </c>
      <c r="AQ92" s="124">
        <v>0</v>
      </c>
      <c r="AR92" s="124">
        <v>0</v>
      </c>
      <c r="AS92" s="124">
        <v>0</v>
      </c>
      <c r="AT92" s="124">
        <v>0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06">
        <f>SUM(D21:AY92)</f>
        <v>0</v>
      </c>
    </row>
    <row r="94" spans="1:52">
      <c r="A94" s="101" t="s">
        <v>294</v>
      </c>
      <c r="B94" s="105"/>
      <c r="C94" s="105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</row>
    <row r="95" spans="1:52">
      <c r="A95" s="125" t="s">
        <v>125</v>
      </c>
      <c r="B95" s="122">
        <v>1</v>
      </c>
      <c r="C95" s="123"/>
      <c r="D95" s="109">
        <v>2003.8780145030514</v>
      </c>
      <c r="E95" s="109">
        <v>2003.8780145030514</v>
      </c>
      <c r="F95" s="109">
        <v>1861.3462190646926</v>
      </c>
      <c r="G95" s="109">
        <v>2003.8780145030514</v>
      </c>
      <c r="H95" s="109">
        <v>2003.8780145030514</v>
      </c>
      <c r="I95" s="109">
        <v>2003.8780145030514</v>
      </c>
      <c r="J95" s="109">
        <v>2003.8780145030514</v>
      </c>
      <c r="K95" s="109">
        <v>2003.8780145030514</v>
      </c>
      <c r="L95" s="109">
        <v>2003.8780145030514</v>
      </c>
      <c r="M95" s="109">
        <v>2003.8780145030514</v>
      </c>
      <c r="N95" s="109">
        <v>2003.8780145030514</v>
      </c>
      <c r="O95" s="109">
        <v>2003.8780145030514</v>
      </c>
      <c r="P95" s="109">
        <v>2003.8780145030514</v>
      </c>
      <c r="Q95" s="109">
        <v>2003.8780145030514</v>
      </c>
      <c r="R95" s="109">
        <v>2003.8780145030514</v>
      </c>
      <c r="S95" s="109">
        <v>1985.3278716175796</v>
      </c>
      <c r="T95" s="109">
        <v>1985.489973742388</v>
      </c>
      <c r="U95" s="109">
        <v>2003.8780145030514</v>
      </c>
      <c r="V95" s="109">
        <v>2003.8780145030514</v>
      </c>
      <c r="W95" s="109">
        <v>2003.8780145030514</v>
      </c>
      <c r="X95" s="109">
        <v>2003.8780145030514</v>
      </c>
      <c r="Y95" s="109">
        <v>2003.8780145030514</v>
      </c>
      <c r="Z95" s="109">
        <v>2003.8780145030514</v>
      </c>
      <c r="AA95" s="109">
        <v>2003.8780145030514</v>
      </c>
      <c r="AB95" s="109">
        <v>2003.8780145030514</v>
      </c>
      <c r="AC95" s="109">
        <v>2003.8780145030514</v>
      </c>
      <c r="AD95" s="109">
        <v>2003.8780145030514</v>
      </c>
      <c r="AE95" s="109">
        <v>2003.8780145030514</v>
      </c>
      <c r="AF95" s="109">
        <v>2003.8780145030514</v>
      </c>
      <c r="AG95" s="109">
        <v>2003.8780145030514</v>
      </c>
      <c r="AH95" s="109">
        <v>2003.8780145030514</v>
      </c>
      <c r="AI95" s="109">
        <v>2003.8780145030514</v>
      </c>
      <c r="AJ95" s="109">
        <v>2003.8780145030514</v>
      </c>
      <c r="AK95" s="109">
        <v>2003.8780145030514</v>
      </c>
      <c r="AL95" s="109">
        <v>2003.8780145030514</v>
      </c>
      <c r="AM95" s="109">
        <v>2003.8780145030514</v>
      </c>
      <c r="AN95" s="109">
        <v>1887.3590249187041</v>
      </c>
      <c r="AO95" s="109">
        <v>1888.0724087344142</v>
      </c>
      <c r="AP95" s="109">
        <v>2003.8780145030514</v>
      </c>
      <c r="AQ95" s="109">
        <v>2003.8780145030514</v>
      </c>
      <c r="AR95" s="109">
        <v>2003.8780145030514</v>
      </c>
      <c r="AS95" s="109">
        <v>2003.8780145030514</v>
      </c>
      <c r="AT95" s="109">
        <v>2003.8780145030514</v>
      </c>
      <c r="AU95" s="109">
        <v>2003.8780145030514</v>
      </c>
      <c r="AV95" s="109">
        <v>2003.8780145030514</v>
      </c>
      <c r="AW95" s="109">
        <v>2003.8780145030514</v>
      </c>
      <c r="AX95" s="109">
        <v>2003.8780145030514</v>
      </c>
      <c r="AY95" s="109">
        <v>2003.8780145030514</v>
      </c>
    </row>
    <row r="96" spans="1:52">
      <c r="A96" s="108"/>
      <c r="B96" s="119">
        <v>2</v>
      </c>
      <c r="C96" s="109"/>
      <c r="D96" s="109">
        <v>0</v>
      </c>
      <c r="E96" s="109">
        <v>1679.8780145030514</v>
      </c>
      <c r="F96" s="109">
        <v>2003.8780145030514</v>
      </c>
      <c r="G96" s="109">
        <v>1861.3462190646926</v>
      </c>
      <c r="H96" s="109">
        <v>2003.8780145030514</v>
      </c>
      <c r="I96" s="109">
        <v>2003.8780145030514</v>
      </c>
      <c r="J96" s="109">
        <v>2003.8780145030514</v>
      </c>
      <c r="K96" s="109">
        <v>2003.8780145030514</v>
      </c>
      <c r="L96" s="109">
        <v>2003.8780145030514</v>
      </c>
      <c r="M96" s="109">
        <v>2003.8780145030514</v>
      </c>
      <c r="N96" s="109">
        <v>2003.8780145030514</v>
      </c>
      <c r="O96" s="109">
        <v>2003.8780145030514</v>
      </c>
      <c r="P96" s="109">
        <v>2003.8780145030514</v>
      </c>
      <c r="Q96" s="109">
        <v>2003.8780145030514</v>
      </c>
      <c r="R96" s="109">
        <v>2003.8780145030514</v>
      </c>
      <c r="S96" s="109">
        <v>2003.8780145030514</v>
      </c>
      <c r="T96" s="109">
        <v>1985.3278716175796</v>
      </c>
      <c r="U96" s="109">
        <v>1985.489973742388</v>
      </c>
      <c r="V96" s="109">
        <v>2003.8780145030514</v>
      </c>
      <c r="W96" s="109">
        <v>2003.8780145030514</v>
      </c>
      <c r="X96" s="109">
        <v>2003.8780145030514</v>
      </c>
      <c r="Y96" s="109">
        <v>2003.8780145030514</v>
      </c>
      <c r="Z96" s="109">
        <v>2003.8780145030514</v>
      </c>
      <c r="AA96" s="109">
        <v>2003.8780145030514</v>
      </c>
      <c r="AB96" s="109">
        <v>2003.8780145030514</v>
      </c>
      <c r="AC96" s="109">
        <v>2003.8780145030514</v>
      </c>
      <c r="AD96" s="109">
        <v>2003.8780145030514</v>
      </c>
      <c r="AE96" s="109">
        <v>2003.8780145030514</v>
      </c>
      <c r="AF96" s="109">
        <v>2003.8780145030514</v>
      </c>
      <c r="AG96" s="109">
        <v>2003.8780145030514</v>
      </c>
      <c r="AH96" s="109">
        <v>2003.8780145030514</v>
      </c>
      <c r="AI96" s="109">
        <v>2003.8780145030514</v>
      </c>
      <c r="AJ96" s="109">
        <v>2003.8780145030514</v>
      </c>
      <c r="AK96" s="109">
        <v>2003.8780145030514</v>
      </c>
      <c r="AL96" s="109">
        <v>2003.8780145030514</v>
      </c>
      <c r="AM96" s="109">
        <v>2003.8780145030514</v>
      </c>
      <c r="AN96" s="109">
        <v>2003.8780145030514</v>
      </c>
      <c r="AO96" s="109">
        <v>1887.3590249187041</v>
      </c>
      <c r="AP96" s="109">
        <v>1888.0724087344142</v>
      </c>
      <c r="AQ96" s="109">
        <v>2003.8780145030514</v>
      </c>
      <c r="AR96" s="109">
        <v>2003.8780145030514</v>
      </c>
      <c r="AS96" s="109">
        <v>2003.8780145030514</v>
      </c>
      <c r="AT96" s="109">
        <v>2003.8780145030514</v>
      </c>
      <c r="AU96" s="109">
        <v>2003.8780145030514</v>
      </c>
      <c r="AV96" s="109">
        <v>2003.8780145030514</v>
      </c>
      <c r="AW96" s="109">
        <v>2003.8780145030514</v>
      </c>
      <c r="AX96" s="109">
        <v>2003.8780145030514</v>
      </c>
      <c r="AY96" s="109">
        <v>2003.8780145030514</v>
      </c>
    </row>
    <row r="97" spans="1:52">
      <c r="A97" s="108"/>
      <c r="B97" s="126">
        <v>3</v>
      </c>
      <c r="C97" s="109"/>
      <c r="D97" s="109">
        <v>0</v>
      </c>
      <c r="E97" s="109">
        <v>0</v>
      </c>
      <c r="F97" s="109">
        <v>1337.8780145030514</v>
      </c>
      <c r="G97" s="109">
        <v>2003.8780145030514</v>
      </c>
      <c r="H97" s="109">
        <v>1861.3462190646926</v>
      </c>
      <c r="I97" s="109">
        <v>2003.8780145030514</v>
      </c>
      <c r="J97" s="109">
        <v>2003.8780145030514</v>
      </c>
      <c r="K97" s="109">
        <v>2003.8780145030514</v>
      </c>
      <c r="L97" s="109">
        <v>2003.8780145030514</v>
      </c>
      <c r="M97" s="109">
        <v>2003.8780145030514</v>
      </c>
      <c r="N97" s="109">
        <v>2003.8780145030514</v>
      </c>
      <c r="O97" s="109">
        <v>2003.8780145030514</v>
      </c>
      <c r="P97" s="109">
        <v>2003.8780145030514</v>
      </c>
      <c r="Q97" s="109">
        <v>2003.8780145030514</v>
      </c>
      <c r="R97" s="109">
        <v>2003.8780145030514</v>
      </c>
      <c r="S97" s="109">
        <v>2003.8780145030514</v>
      </c>
      <c r="T97" s="109">
        <v>2003.8780145030514</v>
      </c>
      <c r="U97" s="109">
        <v>1985.3278716175796</v>
      </c>
      <c r="V97" s="109">
        <v>1985.489973742388</v>
      </c>
      <c r="W97" s="109">
        <v>2003.8780145030514</v>
      </c>
      <c r="X97" s="109">
        <v>2003.8780145030514</v>
      </c>
      <c r="Y97" s="109">
        <v>2003.8780145030514</v>
      </c>
      <c r="Z97" s="109">
        <v>2003.8780145030514</v>
      </c>
      <c r="AA97" s="109">
        <v>2003.8780145030514</v>
      </c>
      <c r="AB97" s="109">
        <v>2003.8780145030514</v>
      </c>
      <c r="AC97" s="109">
        <v>2003.8780145030514</v>
      </c>
      <c r="AD97" s="109">
        <v>2003.8780145030514</v>
      </c>
      <c r="AE97" s="109">
        <v>2003.8780145030514</v>
      </c>
      <c r="AF97" s="109">
        <v>2003.8780145030514</v>
      </c>
      <c r="AG97" s="109">
        <v>2003.8780145030514</v>
      </c>
      <c r="AH97" s="109">
        <v>2003.8780145030514</v>
      </c>
      <c r="AI97" s="109">
        <v>2003.8780145030514</v>
      </c>
      <c r="AJ97" s="109">
        <v>2003.8780145030514</v>
      </c>
      <c r="AK97" s="109">
        <v>2003.8780145030514</v>
      </c>
      <c r="AL97" s="109">
        <v>2003.8780145030514</v>
      </c>
      <c r="AM97" s="109">
        <v>2003.8780145030514</v>
      </c>
      <c r="AN97" s="109">
        <v>2003.8780145030514</v>
      </c>
      <c r="AO97" s="109">
        <v>2003.8780145030514</v>
      </c>
      <c r="AP97" s="109">
        <v>1887.3590249187041</v>
      </c>
      <c r="AQ97" s="109">
        <v>1888.0724087344142</v>
      </c>
      <c r="AR97" s="109">
        <v>2003.8780145030514</v>
      </c>
      <c r="AS97" s="109">
        <v>2003.8780145030514</v>
      </c>
      <c r="AT97" s="109">
        <v>2003.8780145030514</v>
      </c>
      <c r="AU97" s="109">
        <v>2003.8780145030514</v>
      </c>
      <c r="AV97" s="109">
        <v>2003.8780145030514</v>
      </c>
      <c r="AW97" s="109">
        <v>2003.8780145030514</v>
      </c>
      <c r="AX97" s="109">
        <v>2003.8780145030514</v>
      </c>
      <c r="AY97" s="109">
        <v>2003.8780145030514</v>
      </c>
    </row>
    <row r="98" spans="1:52">
      <c r="A98" s="108"/>
      <c r="B98" s="129">
        <v>4</v>
      </c>
      <c r="C98" s="105"/>
      <c r="D98" s="109">
        <v>0</v>
      </c>
      <c r="E98" s="109">
        <v>0</v>
      </c>
      <c r="F98" s="109">
        <v>0</v>
      </c>
      <c r="G98" s="109">
        <v>1007.8780145030514</v>
      </c>
      <c r="H98" s="109">
        <v>2003.8780145030514</v>
      </c>
      <c r="I98" s="109">
        <v>1861.3462190646926</v>
      </c>
      <c r="J98" s="109">
        <v>2003.8780145030514</v>
      </c>
      <c r="K98" s="109">
        <v>2003.8780145030514</v>
      </c>
      <c r="L98" s="109">
        <v>2003.8780145030514</v>
      </c>
      <c r="M98" s="109">
        <v>2003.8780145030514</v>
      </c>
      <c r="N98" s="109">
        <v>2003.8780145030514</v>
      </c>
      <c r="O98" s="109">
        <v>2003.8780145030514</v>
      </c>
      <c r="P98" s="109">
        <v>2003.8780145030514</v>
      </c>
      <c r="Q98" s="109">
        <v>2003.8780145030514</v>
      </c>
      <c r="R98" s="109">
        <v>2003.8780145030514</v>
      </c>
      <c r="S98" s="109">
        <v>2003.8780145030514</v>
      </c>
      <c r="T98" s="109">
        <v>2003.8780145030514</v>
      </c>
      <c r="U98" s="109">
        <v>2003.8780145030514</v>
      </c>
      <c r="V98" s="109">
        <v>1985.3278716175796</v>
      </c>
      <c r="W98" s="109">
        <v>1985.489973742388</v>
      </c>
      <c r="X98" s="109">
        <v>2003.8780145030514</v>
      </c>
      <c r="Y98" s="109">
        <v>2003.8780145030514</v>
      </c>
      <c r="Z98" s="109">
        <v>2003.8780145030514</v>
      </c>
      <c r="AA98" s="109">
        <v>2003.8780145030514</v>
      </c>
      <c r="AB98" s="109">
        <v>2003.8780145030514</v>
      </c>
      <c r="AC98" s="109">
        <v>2003.8780145030514</v>
      </c>
      <c r="AD98" s="109">
        <v>2003.8780145030514</v>
      </c>
      <c r="AE98" s="109">
        <v>2003.8780145030514</v>
      </c>
      <c r="AF98" s="109">
        <v>2003.8780145030514</v>
      </c>
      <c r="AG98" s="109">
        <v>2003.8780145030514</v>
      </c>
      <c r="AH98" s="109">
        <v>2003.8780145030514</v>
      </c>
      <c r="AI98" s="109">
        <v>2003.8780145030514</v>
      </c>
      <c r="AJ98" s="109">
        <v>2003.8780145030514</v>
      </c>
      <c r="AK98" s="109">
        <v>2003.8780145030514</v>
      </c>
      <c r="AL98" s="109">
        <v>2003.8780145030514</v>
      </c>
      <c r="AM98" s="109">
        <v>2003.8780145030514</v>
      </c>
      <c r="AN98" s="109">
        <v>2003.8780145030514</v>
      </c>
      <c r="AO98" s="109">
        <v>2003.8780145030514</v>
      </c>
      <c r="AP98" s="109">
        <v>2003.8780145030514</v>
      </c>
      <c r="AQ98" s="109">
        <v>1887.3590249187041</v>
      </c>
      <c r="AR98" s="109">
        <v>1888.0724087344142</v>
      </c>
      <c r="AS98" s="109">
        <v>2003.8780145030514</v>
      </c>
      <c r="AT98" s="109">
        <v>2003.8780145030514</v>
      </c>
      <c r="AU98" s="109">
        <v>2003.8780145030514</v>
      </c>
      <c r="AV98" s="109">
        <v>2003.8780145030514</v>
      </c>
      <c r="AW98" s="109">
        <v>2003.8780145030514</v>
      </c>
      <c r="AX98" s="109">
        <v>2003.8780145030514</v>
      </c>
      <c r="AY98" s="109">
        <v>2003.8780145030514</v>
      </c>
    </row>
    <row r="99" spans="1:52">
      <c r="A99" s="127"/>
      <c r="B99" s="131" t="s">
        <v>295</v>
      </c>
      <c r="C99" s="124"/>
      <c r="D99" s="124">
        <v>0</v>
      </c>
      <c r="E99" s="124">
        <v>0</v>
      </c>
      <c r="F99" s="124">
        <v>0</v>
      </c>
      <c r="G99" s="124">
        <v>0</v>
      </c>
      <c r="H99" s="124">
        <v>747.87801450305142</v>
      </c>
      <c r="I99" s="124">
        <v>1760.8780145030514</v>
      </c>
      <c r="J99" s="124">
        <v>1546.3462190646926</v>
      </c>
      <c r="K99" s="124">
        <v>1735.8780145030514</v>
      </c>
      <c r="L99" s="124">
        <v>1675.8780145030514</v>
      </c>
      <c r="M99" s="124">
        <v>1628.8780145030514</v>
      </c>
      <c r="N99" s="124">
        <v>1689.8780145030514</v>
      </c>
      <c r="O99" s="124">
        <v>1676.8780145030514</v>
      </c>
      <c r="P99" s="124">
        <v>1643.8780145030514</v>
      </c>
      <c r="Q99" s="124">
        <v>1677.8780145030514</v>
      </c>
      <c r="R99" s="124">
        <v>1706.8780145030514</v>
      </c>
      <c r="S99" s="124">
        <v>1698.8780145030514</v>
      </c>
      <c r="T99" s="124">
        <v>1682.8780145030514</v>
      </c>
      <c r="U99" s="124">
        <v>1683.8780145030514</v>
      </c>
      <c r="V99" s="124">
        <v>1735.8780145030514</v>
      </c>
      <c r="W99" s="124">
        <v>1608.3278716175796</v>
      </c>
      <c r="X99" s="124">
        <v>1689.489973742388</v>
      </c>
      <c r="Y99" s="124">
        <v>1650.8780145030514</v>
      </c>
      <c r="Z99" s="124">
        <v>1682.8780145030514</v>
      </c>
      <c r="AA99" s="124">
        <v>1669.8780145030514</v>
      </c>
      <c r="AB99" s="124">
        <v>1770.8780145030514</v>
      </c>
      <c r="AC99" s="124">
        <v>1658.8780145030514</v>
      </c>
      <c r="AD99" s="124">
        <v>1695.8780145030514</v>
      </c>
      <c r="AE99" s="124">
        <v>1671.8780145030514</v>
      </c>
      <c r="AF99" s="124">
        <v>1598.8780145030514</v>
      </c>
      <c r="AG99" s="124">
        <v>1731.8780145030514</v>
      </c>
      <c r="AH99" s="124">
        <v>1736.8780145030514</v>
      </c>
      <c r="AI99" s="124">
        <v>1692.8780145030514</v>
      </c>
      <c r="AJ99" s="124">
        <v>1736.8780145030514</v>
      </c>
      <c r="AK99" s="124">
        <v>1628.8780145030514</v>
      </c>
      <c r="AL99" s="124">
        <v>1674.8780145030514</v>
      </c>
      <c r="AM99" s="124">
        <v>1661.8780145030514</v>
      </c>
      <c r="AN99" s="124">
        <v>1589.8780145030514</v>
      </c>
      <c r="AO99" s="124">
        <v>1699.8780145030514</v>
      </c>
      <c r="AP99" s="124">
        <v>1674.8780145030514</v>
      </c>
      <c r="AQ99" s="124">
        <v>1688.8780145030514</v>
      </c>
      <c r="AR99" s="124">
        <v>1579.3590249187041</v>
      </c>
      <c r="AS99" s="124">
        <v>1496.0724087344142</v>
      </c>
      <c r="AT99" s="124">
        <v>1661.8780145030514</v>
      </c>
      <c r="AU99" s="124">
        <v>1726.8780145030514</v>
      </c>
      <c r="AV99" s="124">
        <v>1584.8780145030514</v>
      </c>
      <c r="AW99" s="124">
        <v>1680.8780145030514</v>
      </c>
      <c r="AX99" s="124">
        <v>1680.8780145030514</v>
      </c>
      <c r="AY99" s="124">
        <v>1691.8780145030514</v>
      </c>
      <c r="AZ99" s="106">
        <f>SUM($D99:$AY99)</f>
        <v>72610.838063696792</v>
      </c>
    </row>
    <row r="100" spans="1:52">
      <c r="A100" s="130" t="s">
        <v>133</v>
      </c>
      <c r="B100" s="118">
        <v>1</v>
      </c>
      <c r="C100" s="105"/>
      <c r="D100" s="105">
        <v>0</v>
      </c>
      <c r="E100" s="105">
        <v>0</v>
      </c>
      <c r="F100" s="105">
        <v>285.71428571428567</v>
      </c>
      <c r="G100" s="105">
        <v>53.333333333333343</v>
      </c>
      <c r="H100" s="105">
        <v>428.54010979126411</v>
      </c>
      <c r="I100" s="105">
        <v>441.87683463802239</v>
      </c>
      <c r="J100" s="105">
        <v>388.54350130468902</v>
      </c>
      <c r="K100" s="105">
        <v>55.2</v>
      </c>
      <c r="L100" s="105">
        <v>388.54350130468902</v>
      </c>
      <c r="M100" s="105">
        <v>135.19999999999999</v>
      </c>
      <c r="N100" s="105">
        <v>443.743501304689</v>
      </c>
      <c r="O100" s="105">
        <v>443.743501304689</v>
      </c>
      <c r="P100" s="105">
        <v>340.91428571428565</v>
      </c>
      <c r="Q100" s="105">
        <v>53.333333333333343</v>
      </c>
      <c r="R100" s="105">
        <v>443.743501304689</v>
      </c>
      <c r="S100" s="105">
        <v>443.743501304689</v>
      </c>
      <c r="T100" s="105">
        <v>308.54350130468902</v>
      </c>
      <c r="U100" s="105">
        <v>425.93536413463607</v>
      </c>
      <c r="V100" s="105">
        <v>358.05714285714282</v>
      </c>
      <c r="W100" s="105">
        <v>441.87683463802239</v>
      </c>
      <c r="X100" s="105">
        <v>285.71428571428567</v>
      </c>
      <c r="Y100" s="105">
        <v>441.87683463802239</v>
      </c>
      <c r="Z100" s="105">
        <v>443.743501304689</v>
      </c>
      <c r="AA100" s="105">
        <v>133.33333333333334</v>
      </c>
      <c r="AB100" s="105">
        <v>285.71428571428567</v>
      </c>
      <c r="AC100" s="105">
        <v>135.19999999999999</v>
      </c>
      <c r="AD100" s="105">
        <v>205.71428571428567</v>
      </c>
      <c r="AE100" s="105">
        <v>135.19999999999999</v>
      </c>
      <c r="AF100" s="105">
        <v>340.91428571428565</v>
      </c>
      <c r="AG100" s="105">
        <v>55.2</v>
      </c>
      <c r="AH100" s="105">
        <v>443.743501304689</v>
      </c>
      <c r="AI100" s="105">
        <v>135.19999999999999</v>
      </c>
      <c r="AJ100" s="105">
        <v>443.743501304689</v>
      </c>
      <c r="AK100" s="105">
        <v>443.743501304689</v>
      </c>
      <c r="AL100" s="105">
        <v>285.71428571428567</v>
      </c>
      <c r="AM100" s="105">
        <v>133.33333333333334</v>
      </c>
      <c r="AN100" s="105">
        <v>654.24000000000012</v>
      </c>
      <c r="AO100" s="105">
        <v>443.743501304689</v>
      </c>
      <c r="AP100" s="105">
        <v>358.05714285714282</v>
      </c>
      <c r="AQ100" s="105">
        <v>55.2</v>
      </c>
      <c r="AR100" s="105">
        <v>340.91428571428565</v>
      </c>
      <c r="AS100" s="105">
        <v>53.333333333333343</v>
      </c>
      <c r="AT100" s="105">
        <v>135.19999999999999</v>
      </c>
      <c r="AU100" s="105">
        <v>53.333333333333343</v>
      </c>
      <c r="AV100" s="105">
        <v>135.19999999999999</v>
      </c>
      <c r="AW100" s="105">
        <v>53.333333333333343</v>
      </c>
      <c r="AX100" s="105">
        <v>388.54350130468902</v>
      </c>
      <c r="AY100" s="105">
        <v>443.743501304689</v>
      </c>
    </row>
    <row r="101" spans="1:52">
      <c r="A101" s="108"/>
      <c r="B101" s="118">
        <v>2</v>
      </c>
      <c r="C101" s="105"/>
      <c r="D101" s="105">
        <v>0</v>
      </c>
      <c r="E101" s="105">
        <v>0</v>
      </c>
      <c r="F101" s="105">
        <v>0</v>
      </c>
      <c r="G101" s="105">
        <v>102.82921559040335</v>
      </c>
      <c r="H101" s="105">
        <v>390.41016797135569</v>
      </c>
      <c r="I101" s="105">
        <v>370.95027776261981</v>
      </c>
      <c r="J101" s="105">
        <v>285.69377906730887</v>
      </c>
      <c r="K101" s="105">
        <v>268.43728037199787</v>
      </c>
      <c r="L101" s="105">
        <v>308.54350130468902</v>
      </c>
      <c r="M101" s="105">
        <v>99.287002609378021</v>
      </c>
      <c r="N101" s="105">
        <v>308.54350130468902</v>
      </c>
      <c r="O101" s="105">
        <v>48.287002609378021</v>
      </c>
      <c r="P101" s="105">
        <v>0</v>
      </c>
      <c r="Q101" s="105">
        <v>102.82921559040335</v>
      </c>
      <c r="R101" s="105">
        <v>390.41016797135569</v>
      </c>
      <c r="S101" s="105">
        <v>325.1536692760447</v>
      </c>
      <c r="T101" s="105">
        <v>335.8971705807337</v>
      </c>
      <c r="U101" s="105">
        <v>0</v>
      </c>
      <c r="V101" s="105">
        <v>0</v>
      </c>
      <c r="W101" s="105">
        <v>68.0338393173094</v>
      </c>
      <c r="X101" s="105">
        <v>0</v>
      </c>
      <c r="Y101" s="105">
        <v>55.199999999999989</v>
      </c>
      <c r="Z101" s="105">
        <v>0</v>
      </c>
      <c r="AA101" s="105">
        <v>54.572716895092356</v>
      </c>
      <c r="AB101" s="105">
        <v>310.41016797135575</v>
      </c>
      <c r="AC101" s="105">
        <v>102.82921559040341</v>
      </c>
      <c r="AD101" s="105">
        <v>308.54350130468902</v>
      </c>
      <c r="AE101" s="105">
        <v>238.02921559040345</v>
      </c>
      <c r="AF101" s="105">
        <v>308.54350130468902</v>
      </c>
      <c r="AG101" s="105">
        <v>200.28700260937802</v>
      </c>
      <c r="AH101" s="105">
        <v>1.4210854715202004E-14</v>
      </c>
      <c r="AI101" s="105">
        <v>0</v>
      </c>
      <c r="AJ101" s="105">
        <v>308.54350130468902</v>
      </c>
      <c r="AK101" s="105">
        <v>0</v>
      </c>
      <c r="AL101" s="105">
        <v>0</v>
      </c>
      <c r="AM101" s="105">
        <v>158.02921559040334</v>
      </c>
      <c r="AN101" s="105">
        <v>2.8421709430404007E-14</v>
      </c>
      <c r="AO101" s="105">
        <v>206.44000000000017</v>
      </c>
      <c r="AP101" s="105">
        <v>57.050167971355847</v>
      </c>
      <c r="AQ101" s="105">
        <v>73.257666225215814</v>
      </c>
      <c r="AR101" s="105">
        <v>296.19090335603437</v>
      </c>
      <c r="AS101" s="105">
        <v>102.82921559040341</v>
      </c>
      <c r="AT101" s="105">
        <v>80</v>
      </c>
      <c r="AU101" s="105">
        <v>0</v>
      </c>
      <c r="AV101" s="105">
        <v>1.86666666666666</v>
      </c>
      <c r="AW101" s="105">
        <v>574.24</v>
      </c>
      <c r="AX101" s="105">
        <v>361.87683463802239</v>
      </c>
      <c r="AY101" s="105">
        <v>443.743501304689</v>
      </c>
    </row>
    <row r="102" spans="1:52">
      <c r="A102" s="108"/>
      <c r="B102" s="119">
        <v>3</v>
      </c>
      <c r="C102" s="105"/>
      <c r="D102" s="105">
        <v>0</v>
      </c>
      <c r="E102" s="105">
        <v>0</v>
      </c>
      <c r="F102" s="105">
        <v>0</v>
      </c>
      <c r="G102" s="105">
        <v>0</v>
      </c>
      <c r="H102" s="105">
        <v>0</v>
      </c>
      <c r="I102" s="105">
        <v>0</v>
      </c>
      <c r="J102" s="105">
        <v>0</v>
      </c>
      <c r="K102" s="105">
        <v>0</v>
      </c>
      <c r="L102" s="105">
        <v>0</v>
      </c>
      <c r="M102" s="105">
        <v>0</v>
      </c>
      <c r="N102" s="105">
        <v>0</v>
      </c>
      <c r="O102" s="105">
        <v>0</v>
      </c>
      <c r="P102" s="105">
        <v>0</v>
      </c>
      <c r="Q102" s="105">
        <v>0</v>
      </c>
      <c r="R102" s="105">
        <v>0</v>
      </c>
      <c r="S102" s="105">
        <v>0</v>
      </c>
      <c r="T102" s="105">
        <v>0</v>
      </c>
      <c r="U102" s="105">
        <v>0</v>
      </c>
      <c r="V102" s="105">
        <v>55.2</v>
      </c>
      <c r="W102" s="105">
        <v>0</v>
      </c>
      <c r="X102" s="105">
        <v>0</v>
      </c>
      <c r="Y102" s="105">
        <v>1.86666666666666</v>
      </c>
      <c r="Z102" s="105">
        <v>102.82921559040335</v>
      </c>
      <c r="AA102" s="105">
        <v>1.86666666666666</v>
      </c>
      <c r="AB102" s="105">
        <v>0</v>
      </c>
      <c r="AC102" s="105">
        <v>0</v>
      </c>
      <c r="AD102" s="105">
        <v>55.199999999999989</v>
      </c>
      <c r="AE102" s="105">
        <v>0</v>
      </c>
      <c r="AF102" s="105">
        <v>0</v>
      </c>
      <c r="AG102" s="105">
        <v>0</v>
      </c>
      <c r="AH102" s="105">
        <v>0</v>
      </c>
      <c r="AI102" s="105">
        <v>308.54350130468902</v>
      </c>
      <c r="AJ102" s="105">
        <v>0</v>
      </c>
      <c r="AK102" s="105">
        <v>0</v>
      </c>
      <c r="AL102" s="105">
        <v>0</v>
      </c>
      <c r="AM102" s="105">
        <v>0</v>
      </c>
      <c r="AN102" s="105">
        <v>0</v>
      </c>
      <c r="AO102" s="105">
        <v>1.86666666666666</v>
      </c>
      <c r="AP102" s="105">
        <v>0</v>
      </c>
      <c r="AQ102" s="105">
        <v>0</v>
      </c>
      <c r="AR102" s="105">
        <v>0</v>
      </c>
      <c r="AS102" s="105">
        <v>80</v>
      </c>
      <c r="AT102" s="105">
        <v>0</v>
      </c>
      <c r="AU102" s="105">
        <v>1.86666666666666</v>
      </c>
      <c r="AV102" s="105">
        <v>0</v>
      </c>
      <c r="AW102" s="105">
        <v>80</v>
      </c>
      <c r="AX102" s="105">
        <v>100.24000000000001</v>
      </c>
      <c r="AY102" s="105">
        <v>90.983501304689071</v>
      </c>
    </row>
    <row r="103" spans="1:52">
      <c r="A103" s="108"/>
      <c r="B103" s="119">
        <v>4</v>
      </c>
      <c r="C103" s="105"/>
      <c r="D103" s="105">
        <v>0</v>
      </c>
      <c r="E103" s="105">
        <v>0</v>
      </c>
      <c r="F103" s="105">
        <v>0</v>
      </c>
      <c r="G103" s="105">
        <v>0</v>
      </c>
      <c r="H103" s="105">
        <v>0</v>
      </c>
      <c r="I103" s="105">
        <v>0</v>
      </c>
      <c r="J103" s="105">
        <v>0</v>
      </c>
      <c r="K103" s="105">
        <v>0</v>
      </c>
      <c r="L103" s="105">
        <v>0</v>
      </c>
      <c r="M103" s="105">
        <v>0</v>
      </c>
      <c r="N103" s="105">
        <v>0</v>
      </c>
      <c r="O103" s="105">
        <v>0</v>
      </c>
      <c r="P103" s="105">
        <v>0</v>
      </c>
      <c r="Q103" s="105">
        <v>0</v>
      </c>
      <c r="R103" s="105">
        <v>0</v>
      </c>
      <c r="S103" s="105">
        <v>0</v>
      </c>
      <c r="T103" s="105">
        <v>0</v>
      </c>
      <c r="U103" s="105">
        <v>0</v>
      </c>
      <c r="V103" s="105">
        <v>0</v>
      </c>
      <c r="W103" s="105">
        <v>0</v>
      </c>
      <c r="X103" s="105">
        <v>0</v>
      </c>
      <c r="Y103" s="105">
        <v>0</v>
      </c>
      <c r="Z103" s="105">
        <v>0</v>
      </c>
      <c r="AA103" s="105">
        <v>0</v>
      </c>
      <c r="AB103" s="105">
        <v>0</v>
      </c>
      <c r="AC103" s="105">
        <v>0</v>
      </c>
      <c r="AD103" s="105">
        <v>0</v>
      </c>
      <c r="AE103" s="105">
        <v>0</v>
      </c>
      <c r="AF103" s="105">
        <v>0</v>
      </c>
      <c r="AG103" s="105">
        <v>0</v>
      </c>
      <c r="AH103" s="105">
        <v>0</v>
      </c>
      <c r="AI103" s="105">
        <v>0</v>
      </c>
      <c r="AJ103" s="105">
        <v>0</v>
      </c>
      <c r="AK103" s="105">
        <v>0</v>
      </c>
      <c r="AL103" s="105">
        <v>0</v>
      </c>
      <c r="AM103" s="105">
        <v>0</v>
      </c>
      <c r="AN103" s="105">
        <v>0</v>
      </c>
      <c r="AO103" s="105">
        <v>0</v>
      </c>
      <c r="AP103" s="105">
        <v>0</v>
      </c>
      <c r="AQ103" s="105">
        <v>0</v>
      </c>
      <c r="AR103" s="105">
        <v>0</v>
      </c>
      <c r="AS103" s="105">
        <v>0</v>
      </c>
      <c r="AT103" s="105">
        <v>0</v>
      </c>
      <c r="AU103" s="105">
        <v>0</v>
      </c>
      <c r="AV103" s="105">
        <v>0</v>
      </c>
      <c r="AW103" s="105">
        <v>0</v>
      </c>
      <c r="AX103" s="105">
        <v>0</v>
      </c>
      <c r="AY103" s="105">
        <v>0</v>
      </c>
    </row>
    <row r="104" spans="1:52">
      <c r="A104" s="108"/>
      <c r="B104" s="126">
        <v>5</v>
      </c>
      <c r="C104" s="105"/>
      <c r="D104" s="105">
        <v>0</v>
      </c>
      <c r="E104" s="105">
        <v>0</v>
      </c>
      <c r="F104" s="105">
        <v>0</v>
      </c>
      <c r="G104" s="105">
        <v>0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0</v>
      </c>
      <c r="Q104" s="105">
        <v>0</v>
      </c>
      <c r="R104" s="105">
        <v>0</v>
      </c>
      <c r="S104" s="105">
        <v>0</v>
      </c>
      <c r="T104" s="105">
        <v>0</v>
      </c>
      <c r="U104" s="105">
        <v>0</v>
      </c>
      <c r="V104" s="105">
        <v>0</v>
      </c>
      <c r="W104" s="105">
        <v>0</v>
      </c>
      <c r="X104" s="105">
        <v>0</v>
      </c>
      <c r="Y104" s="105">
        <v>0</v>
      </c>
      <c r="Z104" s="105">
        <v>0</v>
      </c>
      <c r="AA104" s="105">
        <v>0</v>
      </c>
      <c r="AB104" s="105">
        <v>0</v>
      </c>
      <c r="AC104" s="105">
        <v>0</v>
      </c>
      <c r="AD104" s="105">
        <v>0</v>
      </c>
      <c r="AE104" s="105">
        <v>0</v>
      </c>
      <c r="AF104" s="105">
        <v>0</v>
      </c>
      <c r="AG104" s="105">
        <v>0</v>
      </c>
      <c r="AH104" s="105">
        <v>0</v>
      </c>
      <c r="AI104" s="105">
        <v>0</v>
      </c>
      <c r="AJ104" s="105">
        <v>0</v>
      </c>
      <c r="AK104" s="105">
        <v>0</v>
      </c>
      <c r="AL104" s="105">
        <v>0</v>
      </c>
      <c r="AM104" s="105">
        <v>0</v>
      </c>
      <c r="AN104" s="105">
        <v>0</v>
      </c>
      <c r="AO104" s="105">
        <v>0</v>
      </c>
      <c r="AP104" s="105">
        <v>0</v>
      </c>
      <c r="AQ104" s="105">
        <v>0</v>
      </c>
      <c r="AR104" s="105">
        <v>0</v>
      </c>
      <c r="AS104" s="105">
        <v>0</v>
      </c>
      <c r="AT104" s="105">
        <v>0</v>
      </c>
      <c r="AU104" s="105">
        <v>0</v>
      </c>
      <c r="AV104" s="105">
        <v>0</v>
      </c>
      <c r="AW104" s="105">
        <v>0</v>
      </c>
      <c r="AX104" s="105">
        <v>0</v>
      </c>
      <c r="AY104" s="105">
        <v>0</v>
      </c>
    </row>
    <row r="105" spans="1:52">
      <c r="A105" s="108"/>
      <c r="B105" s="126">
        <v>6</v>
      </c>
      <c r="C105" s="105"/>
      <c r="D105" s="105">
        <v>0</v>
      </c>
      <c r="E105" s="105">
        <v>0</v>
      </c>
      <c r="F105" s="105">
        <v>0</v>
      </c>
      <c r="G105" s="105">
        <v>0</v>
      </c>
      <c r="H105" s="105">
        <v>0</v>
      </c>
      <c r="I105" s="105">
        <v>0</v>
      </c>
      <c r="J105" s="105">
        <v>0</v>
      </c>
      <c r="K105" s="105">
        <v>0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0</v>
      </c>
      <c r="U105" s="105">
        <v>0</v>
      </c>
      <c r="V105" s="105">
        <v>0</v>
      </c>
      <c r="W105" s="105">
        <v>0</v>
      </c>
      <c r="X105" s="105">
        <v>0</v>
      </c>
      <c r="Y105" s="105">
        <v>0</v>
      </c>
      <c r="Z105" s="105">
        <v>0</v>
      </c>
      <c r="AA105" s="105">
        <v>0</v>
      </c>
      <c r="AB105" s="105">
        <v>0</v>
      </c>
      <c r="AC105" s="105">
        <v>0</v>
      </c>
      <c r="AD105" s="105">
        <v>0</v>
      </c>
      <c r="AE105" s="105">
        <v>0</v>
      </c>
      <c r="AF105" s="105">
        <v>0</v>
      </c>
      <c r="AG105" s="105">
        <v>0</v>
      </c>
      <c r="AH105" s="105">
        <v>0</v>
      </c>
      <c r="AI105" s="105">
        <v>0</v>
      </c>
      <c r="AJ105" s="105">
        <v>0</v>
      </c>
      <c r="AK105" s="105">
        <v>0</v>
      </c>
      <c r="AL105" s="105">
        <v>0</v>
      </c>
      <c r="AM105" s="105">
        <v>0</v>
      </c>
      <c r="AN105" s="105">
        <v>0</v>
      </c>
      <c r="AO105" s="105">
        <v>0</v>
      </c>
      <c r="AP105" s="105">
        <v>0</v>
      </c>
      <c r="AQ105" s="105">
        <v>0</v>
      </c>
      <c r="AR105" s="105">
        <v>0</v>
      </c>
      <c r="AS105" s="105">
        <v>0</v>
      </c>
      <c r="AT105" s="105">
        <v>0</v>
      </c>
      <c r="AU105" s="105">
        <v>0</v>
      </c>
      <c r="AV105" s="105">
        <v>0</v>
      </c>
      <c r="AW105" s="105">
        <v>0</v>
      </c>
      <c r="AX105" s="105">
        <v>0</v>
      </c>
      <c r="AY105" s="105">
        <v>0</v>
      </c>
    </row>
    <row r="106" spans="1:52">
      <c r="A106" s="108"/>
      <c r="B106" s="129">
        <v>7</v>
      </c>
      <c r="C106" s="105"/>
      <c r="D106" s="105">
        <v>0</v>
      </c>
      <c r="E106" s="105">
        <v>0</v>
      </c>
      <c r="F106" s="105">
        <v>0</v>
      </c>
      <c r="G106" s="105">
        <v>0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0</v>
      </c>
      <c r="X106" s="105">
        <v>0</v>
      </c>
      <c r="Y106" s="105">
        <v>0</v>
      </c>
      <c r="Z106" s="105">
        <v>0</v>
      </c>
      <c r="AA106" s="105">
        <v>0</v>
      </c>
      <c r="AB106" s="105">
        <v>0</v>
      </c>
      <c r="AC106" s="105">
        <v>0</v>
      </c>
      <c r="AD106" s="105">
        <v>0</v>
      </c>
      <c r="AE106" s="105">
        <v>0</v>
      </c>
      <c r="AF106" s="105">
        <v>0</v>
      </c>
      <c r="AG106" s="105">
        <v>0</v>
      </c>
      <c r="AH106" s="105">
        <v>0</v>
      </c>
      <c r="AI106" s="105">
        <v>0</v>
      </c>
      <c r="AJ106" s="105">
        <v>0</v>
      </c>
      <c r="AK106" s="105">
        <v>0</v>
      </c>
      <c r="AL106" s="105">
        <v>0</v>
      </c>
      <c r="AM106" s="105">
        <v>0</v>
      </c>
      <c r="AN106" s="105">
        <v>0</v>
      </c>
      <c r="AO106" s="105">
        <v>0</v>
      </c>
      <c r="AP106" s="105">
        <v>0</v>
      </c>
      <c r="AQ106" s="105">
        <v>0</v>
      </c>
      <c r="AR106" s="105">
        <v>0</v>
      </c>
      <c r="AS106" s="105">
        <v>0</v>
      </c>
      <c r="AT106" s="105">
        <v>0</v>
      </c>
      <c r="AU106" s="105">
        <v>0</v>
      </c>
      <c r="AV106" s="105">
        <v>0</v>
      </c>
      <c r="AW106" s="105">
        <v>0</v>
      </c>
      <c r="AX106" s="105">
        <v>0</v>
      </c>
      <c r="AY106" s="105">
        <v>0</v>
      </c>
    </row>
    <row r="107" spans="1:52">
      <c r="A107" s="108"/>
      <c r="B107" s="129">
        <v>8</v>
      </c>
      <c r="C107" s="105"/>
      <c r="D107" s="105">
        <v>0</v>
      </c>
      <c r="E107" s="105">
        <v>0</v>
      </c>
      <c r="F107" s="105">
        <v>0</v>
      </c>
      <c r="G107" s="105">
        <v>0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0</v>
      </c>
      <c r="AA107" s="105">
        <v>0</v>
      </c>
      <c r="AB107" s="105">
        <v>0</v>
      </c>
      <c r="AC107" s="105">
        <v>0</v>
      </c>
      <c r="AD107" s="105">
        <v>0</v>
      </c>
      <c r="AE107" s="105">
        <v>0</v>
      </c>
      <c r="AF107" s="105">
        <v>0</v>
      </c>
      <c r="AG107" s="105">
        <v>0</v>
      </c>
      <c r="AH107" s="105">
        <v>0</v>
      </c>
      <c r="AI107" s="105">
        <v>0</v>
      </c>
      <c r="AJ107" s="105">
        <v>0</v>
      </c>
      <c r="AK107" s="105">
        <v>0</v>
      </c>
      <c r="AL107" s="105">
        <v>0</v>
      </c>
      <c r="AM107" s="105">
        <v>0</v>
      </c>
      <c r="AN107" s="105">
        <v>0</v>
      </c>
      <c r="AO107" s="105">
        <v>0</v>
      </c>
      <c r="AP107" s="105">
        <v>0</v>
      </c>
      <c r="AQ107" s="105">
        <v>0</v>
      </c>
      <c r="AR107" s="105">
        <v>0</v>
      </c>
      <c r="AS107" s="105">
        <v>0</v>
      </c>
      <c r="AT107" s="105">
        <v>0</v>
      </c>
      <c r="AU107" s="105">
        <v>0</v>
      </c>
      <c r="AV107" s="105">
        <v>0</v>
      </c>
      <c r="AW107" s="105">
        <v>0</v>
      </c>
      <c r="AX107" s="105">
        <v>0</v>
      </c>
      <c r="AY107" s="105">
        <v>0</v>
      </c>
    </row>
    <row r="108" spans="1:52">
      <c r="A108" s="127"/>
      <c r="B108" s="131" t="s">
        <v>295</v>
      </c>
      <c r="C108" s="113"/>
      <c r="D108" s="124">
        <v>0</v>
      </c>
      <c r="E108" s="124">
        <v>0</v>
      </c>
      <c r="F108" s="124">
        <v>0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24">
        <v>0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06">
        <f>SUM($D108:$AY108)</f>
        <v>0</v>
      </c>
    </row>
    <row r="109" spans="1:52">
      <c r="A109" s="130" t="s">
        <v>134</v>
      </c>
      <c r="B109" s="118">
        <v>1</v>
      </c>
      <c r="C109" s="105"/>
      <c r="D109" s="105">
        <v>0</v>
      </c>
      <c r="E109" s="105">
        <v>0</v>
      </c>
      <c r="F109" s="105">
        <v>0</v>
      </c>
      <c r="G109" s="105">
        <v>20.428571428571423</v>
      </c>
      <c r="H109" s="105">
        <v>14.378857835946917</v>
      </c>
      <c r="I109" s="105">
        <v>31.137302082764904</v>
      </c>
      <c r="J109" s="105">
        <v>20.798847676809626</v>
      </c>
      <c r="K109" s="105">
        <v>14.187047965592502</v>
      </c>
      <c r="L109" s="105">
        <v>6.9</v>
      </c>
      <c r="M109" s="105">
        <v>25.640762597851673</v>
      </c>
      <c r="N109" s="105">
        <v>22.319302211101235</v>
      </c>
      <c r="O109" s="105">
        <v>36.839011428247311</v>
      </c>
      <c r="P109" s="105">
        <v>38.313767041766027</v>
      </c>
      <c r="Q109" s="105">
        <v>34.984287967465569</v>
      </c>
      <c r="R109" s="105">
        <v>12.361541886380785</v>
      </c>
      <c r="S109" s="105">
        <v>31.707429264518339</v>
      </c>
      <c r="T109" s="105">
        <v>26.071488132276556</v>
      </c>
      <c r="U109" s="105">
        <v>11.570381298925836</v>
      </c>
      <c r="V109" s="105">
        <v>16.852576155048848</v>
      </c>
      <c r="W109" s="105">
        <v>21.337228572934745</v>
      </c>
      <c r="X109" s="105">
        <v>28.201256171724392</v>
      </c>
      <c r="Y109" s="105">
        <v>22.43483715743794</v>
      </c>
      <c r="Z109" s="105">
        <v>20.970381298925833</v>
      </c>
      <c r="AA109" s="105">
        <v>21.37647688356596</v>
      </c>
      <c r="AB109" s="105">
        <v>5.950000000000002</v>
      </c>
      <c r="AC109" s="105">
        <v>21.901333679878213</v>
      </c>
      <c r="AD109" s="105">
        <v>18.606377822754769</v>
      </c>
      <c r="AE109" s="105">
        <v>24.277291316816886</v>
      </c>
      <c r="AF109" s="105">
        <v>27.165785006218499</v>
      </c>
      <c r="AG109" s="105">
        <v>35.668219548445016</v>
      </c>
      <c r="AH109" s="105">
        <v>19.792072094177925</v>
      </c>
      <c r="AI109" s="105">
        <v>17.520381298925837</v>
      </c>
      <c r="AJ109" s="105">
        <v>17.520381298925834</v>
      </c>
      <c r="AK109" s="105">
        <v>29.090762597851672</v>
      </c>
      <c r="AL109" s="105">
        <v>30.209895849425735</v>
      </c>
      <c r="AM109" s="105">
        <v>25.933581463860801</v>
      </c>
      <c r="AN109" s="105">
        <v>23.977602060309607</v>
      </c>
      <c r="AO109" s="105">
        <v>30.628814256916598</v>
      </c>
      <c r="AP109" s="105">
        <v>23.686953132614036</v>
      </c>
      <c r="AQ109" s="105">
        <v>14.307142857142857</v>
      </c>
      <c r="AR109" s="105">
        <v>6.197162483445589</v>
      </c>
      <c r="AS109" s="105">
        <v>24.771444590136998</v>
      </c>
      <c r="AT109" s="105">
        <v>19.657027914684967</v>
      </c>
      <c r="AU109" s="105">
        <v>10.370770849549032</v>
      </c>
      <c r="AV109" s="105">
        <v>3.45</v>
      </c>
      <c r="AW109" s="105">
        <v>6.0666666666666664</v>
      </c>
      <c r="AX109" s="105">
        <v>27.367333333333331</v>
      </c>
      <c r="AY109" s="105">
        <v>25.930568728119866</v>
      </c>
    </row>
    <row r="110" spans="1:52">
      <c r="A110" s="108"/>
      <c r="B110" s="118">
        <v>2</v>
      </c>
      <c r="C110" s="105"/>
      <c r="D110" s="105">
        <v>0</v>
      </c>
      <c r="E110" s="105">
        <v>0</v>
      </c>
      <c r="F110" s="105">
        <v>0</v>
      </c>
      <c r="G110" s="105">
        <v>0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</row>
    <row r="111" spans="1:52">
      <c r="A111" s="108"/>
      <c r="B111" s="118">
        <v>3</v>
      </c>
      <c r="C111" s="105"/>
      <c r="D111" s="105">
        <v>0</v>
      </c>
      <c r="E111" s="105">
        <v>0</v>
      </c>
      <c r="F111" s="105">
        <v>0</v>
      </c>
      <c r="G111" s="105">
        <v>0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</row>
    <row r="112" spans="1:52">
      <c r="A112" s="108"/>
      <c r="B112" s="119">
        <v>4</v>
      </c>
      <c r="C112" s="105"/>
      <c r="D112" s="105">
        <v>0</v>
      </c>
      <c r="E112" s="105">
        <v>0</v>
      </c>
      <c r="F112" s="105">
        <v>0</v>
      </c>
      <c r="G112" s="105">
        <v>0</v>
      </c>
      <c r="H112" s="105">
        <v>0</v>
      </c>
      <c r="I112" s="105">
        <v>0</v>
      </c>
      <c r="J112" s="105">
        <v>0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0</v>
      </c>
      <c r="U112" s="105">
        <v>0</v>
      </c>
      <c r="V112" s="105">
        <v>0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0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0</v>
      </c>
      <c r="AV112" s="105">
        <v>0</v>
      </c>
      <c r="AW112" s="105">
        <v>0</v>
      </c>
      <c r="AX112" s="105">
        <v>0</v>
      </c>
      <c r="AY112" s="105">
        <v>0</v>
      </c>
    </row>
    <row r="113" spans="1:52">
      <c r="A113" s="108"/>
      <c r="B113" s="119">
        <v>5</v>
      </c>
      <c r="C113" s="105"/>
      <c r="D113" s="105">
        <v>0</v>
      </c>
      <c r="E113" s="105">
        <v>0</v>
      </c>
      <c r="F113" s="105">
        <v>0</v>
      </c>
      <c r="G113" s="105">
        <v>0</v>
      </c>
      <c r="H113" s="105">
        <v>0</v>
      </c>
      <c r="I113" s="105">
        <v>0</v>
      </c>
      <c r="J113" s="105">
        <v>0</v>
      </c>
      <c r="K113" s="105">
        <v>0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0</v>
      </c>
      <c r="R113" s="105">
        <v>0</v>
      </c>
      <c r="S113" s="105">
        <v>0</v>
      </c>
      <c r="T113" s="105">
        <v>0</v>
      </c>
      <c r="U113" s="105">
        <v>0</v>
      </c>
      <c r="V113" s="105">
        <v>0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0</v>
      </c>
      <c r="AP113" s="105">
        <v>0</v>
      </c>
      <c r="AQ113" s="105">
        <v>0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</row>
    <row r="114" spans="1:52">
      <c r="A114" s="108"/>
      <c r="B114" s="119">
        <v>6</v>
      </c>
      <c r="C114" s="105"/>
      <c r="D114" s="105">
        <v>0</v>
      </c>
      <c r="E114" s="105">
        <v>0</v>
      </c>
      <c r="F114" s="105">
        <v>0</v>
      </c>
      <c r="G114" s="105">
        <v>0</v>
      </c>
      <c r="H114" s="105">
        <v>0</v>
      </c>
      <c r="I114" s="105">
        <v>0</v>
      </c>
      <c r="J114" s="105">
        <v>0</v>
      </c>
      <c r="K114" s="105">
        <v>0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0</v>
      </c>
      <c r="R114" s="105">
        <v>0</v>
      </c>
      <c r="S114" s="105">
        <v>0</v>
      </c>
      <c r="T114" s="105">
        <v>0</v>
      </c>
      <c r="U114" s="105">
        <v>0</v>
      </c>
      <c r="V114" s="105">
        <v>0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0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0</v>
      </c>
      <c r="AV114" s="105">
        <v>0</v>
      </c>
      <c r="AW114" s="105">
        <v>0</v>
      </c>
      <c r="AX114" s="105">
        <v>0</v>
      </c>
      <c r="AY114" s="105">
        <v>0</v>
      </c>
    </row>
    <row r="115" spans="1:52">
      <c r="A115" s="108"/>
      <c r="B115" s="126">
        <v>7</v>
      </c>
      <c r="C115" s="105"/>
      <c r="D115" s="105">
        <v>0</v>
      </c>
      <c r="E115" s="105">
        <v>0</v>
      </c>
      <c r="F115" s="105">
        <v>0</v>
      </c>
      <c r="G115" s="105">
        <v>0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0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</row>
    <row r="116" spans="1:52">
      <c r="A116" s="108"/>
      <c r="B116" s="126">
        <v>8</v>
      </c>
      <c r="C116" s="105"/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0</v>
      </c>
      <c r="U116" s="105">
        <v>0</v>
      </c>
      <c r="V116" s="105">
        <v>0</v>
      </c>
      <c r="W116" s="105">
        <v>0</v>
      </c>
      <c r="X116" s="105">
        <v>0</v>
      </c>
      <c r="Y116" s="105">
        <v>0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</row>
    <row r="117" spans="1:52">
      <c r="A117" s="108"/>
      <c r="B117" s="126">
        <v>9</v>
      </c>
      <c r="C117" s="105"/>
      <c r="D117" s="105">
        <v>0</v>
      </c>
      <c r="E117" s="105">
        <v>0</v>
      </c>
      <c r="F117" s="105">
        <v>0</v>
      </c>
      <c r="G117" s="105">
        <v>0</v>
      </c>
      <c r="H117" s="105">
        <v>0</v>
      </c>
      <c r="I117" s="105">
        <v>0</v>
      </c>
      <c r="J117" s="105">
        <v>0</v>
      </c>
      <c r="K117" s="105">
        <v>0</v>
      </c>
      <c r="L117" s="105">
        <v>0</v>
      </c>
      <c r="M117" s="105">
        <v>0</v>
      </c>
      <c r="N117" s="105">
        <v>0</v>
      </c>
      <c r="O117" s="105">
        <v>0</v>
      </c>
      <c r="P117" s="105">
        <v>0</v>
      </c>
      <c r="Q117" s="105">
        <v>0</v>
      </c>
      <c r="R117" s="105">
        <v>0</v>
      </c>
      <c r="S117" s="105">
        <v>0</v>
      </c>
      <c r="T117" s="105">
        <v>0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0</v>
      </c>
      <c r="AP117" s="105">
        <v>0</v>
      </c>
      <c r="AQ117" s="105">
        <v>0</v>
      </c>
      <c r="AR117" s="105">
        <v>0</v>
      </c>
      <c r="AS117" s="105">
        <v>0</v>
      </c>
      <c r="AT117" s="105">
        <v>0</v>
      </c>
      <c r="AU117" s="105">
        <v>0</v>
      </c>
      <c r="AV117" s="105">
        <v>0</v>
      </c>
      <c r="AW117" s="105">
        <v>0</v>
      </c>
      <c r="AX117" s="105">
        <v>0</v>
      </c>
      <c r="AY117" s="105">
        <v>0</v>
      </c>
    </row>
    <row r="118" spans="1:52">
      <c r="A118" s="108"/>
      <c r="B118" s="129">
        <v>10</v>
      </c>
      <c r="C118" s="105"/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  <c r="I118" s="105">
        <v>0</v>
      </c>
      <c r="J118" s="105">
        <v>0</v>
      </c>
      <c r="K118" s="105">
        <v>0</v>
      </c>
      <c r="L118" s="105">
        <v>0</v>
      </c>
      <c r="M118" s="105">
        <v>0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0</v>
      </c>
      <c r="U118" s="105">
        <v>0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0</v>
      </c>
      <c r="AP118" s="105">
        <v>0</v>
      </c>
      <c r="AQ118" s="105">
        <v>0</v>
      </c>
      <c r="AR118" s="105">
        <v>0</v>
      </c>
      <c r="AS118" s="105">
        <v>0</v>
      </c>
      <c r="AT118" s="105">
        <v>0</v>
      </c>
      <c r="AU118" s="105">
        <v>0</v>
      </c>
      <c r="AV118" s="105">
        <v>0</v>
      </c>
      <c r="AW118" s="105">
        <v>0</v>
      </c>
      <c r="AX118" s="105">
        <v>0</v>
      </c>
      <c r="AY118" s="105">
        <v>0</v>
      </c>
    </row>
    <row r="119" spans="1:52">
      <c r="A119" s="108"/>
      <c r="B119" s="129">
        <v>11</v>
      </c>
      <c r="C119" s="105"/>
      <c r="D119" s="105">
        <v>0</v>
      </c>
      <c r="E119" s="105">
        <v>0</v>
      </c>
      <c r="F119" s="105">
        <v>0</v>
      </c>
      <c r="G119" s="105">
        <v>0</v>
      </c>
      <c r="H119" s="105">
        <v>0</v>
      </c>
      <c r="I119" s="105">
        <v>0</v>
      </c>
      <c r="J119" s="105">
        <v>0</v>
      </c>
      <c r="K119" s="105">
        <v>0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0</v>
      </c>
      <c r="R119" s="105">
        <v>0</v>
      </c>
      <c r="S119" s="105">
        <v>0</v>
      </c>
      <c r="T119" s="105">
        <v>0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0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0</v>
      </c>
      <c r="AV119" s="105">
        <v>0</v>
      </c>
      <c r="AW119" s="105">
        <v>0</v>
      </c>
      <c r="AX119" s="105">
        <v>0</v>
      </c>
      <c r="AY119" s="105">
        <v>0</v>
      </c>
    </row>
    <row r="120" spans="1:52">
      <c r="A120" s="108"/>
      <c r="B120" s="129">
        <v>12</v>
      </c>
      <c r="C120" s="105"/>
      <c r="D120" s="105">
        <v>0</v>
      </c>
      <c r="E120" s="105">
        <v>0</v>
      </c>
      <c r="F120" s="105">
        <v>0</v>
      </c>
      <c r="G120" s="105">
        <v>0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0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</row>
    <row r="121" spans="1:52">
      <c r="A121" s="127"/>
      <c r="B121" s="131" t="s">
        <v>295</v>
      </c>
      <c r="C121" s="113"/>
      <c r="D121" s="124">
        <v>0</v>
      </c>
      <c r="E121" s="124">
        <v>0</v>
      </c>
      <c r="F121" s="124">
        <v>0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06">
        <f>SUM($D121:$AY121)</f>
        <v>0</v>
      </c>
    </row>
    <row r="122" spans="1:52">
      <c r="A122" s="130" t="s">
        <v>123</v>
      </c>
      <c r="B122" s="118">
        <v>1</v>
      </c>
      <c r="C122" s="105"/>
      <c r="D122" s="105">
        <v>0</v>
      </c>
      <c r="E122" s="105">
        <v>0</v>
      </c>
      <c r="F122" s="105">
        <v>204.28571428571422</v>
      </c>
      <c r="G122" s="105">
        <v>66.666666666666657</v>
      </c>
      <c r="H122" s="105">
        <v>339.00508234344801</v>
      </c>
      <c r="I122" s="105">
        <v>348.07429264518333</v>
      </c>
      <c r="J122" s="105">
        <v>281.40762597851671</v>
      </c>
      <c r="K122" s="105">
        <v>68.999999999999986</v>
      </c>
      <c r="L122" s="105">
        <v>281.40762597851671</v>
      </c>
      <c r="M122" s="105">
        <v>118.99999999999997</v>
      </c>
      <c r="N122" s="105">
        <v>350.40762597851671</v>
      </c>
      <c r="O122" s="105">
        <v>350.40762597851665</v>
      </c>
      <c r="P122" s="105">
        <v>273.28571428571422</v>
      </c>
      <c r="Q122" s="105">
        <v>66.666666666666657</v>
      </c>
      <c r="R122" s="105">
        <v>350.40762597851671</v>
      </c>
      <c r="S122" s="105">
        <v>350.40762597851665</v>
      </c>
      <c r="T122" s="105">
        <v>231.40762597851671</v>
      </c>
      <c r="U122" s="105">
        <v>337.05152310097696</v>
      </c>
      <c r="V122" s="105">
        <v>286.14285714285711</v>
      </c>
      <c r="W122" s="105">
        <v>348.07429264518333</v>
      </c>
      <c r="X122" s="105">
        <v>204.28571428571419</v>
      </c>
      <c r="Y122" s="105">
        <v>348.07429264518333</v>
      </c>
      <c r="Z122" s="105">
        <v>350.40762597851671</v>
      </c>
      <c r="AA122" s="105">
        <v>116.66666666666664</v>
      </c>
      <c r="AB122" s="105">
        <v>204.28571428571419</v>
      </c>
      <c r="AC122" s="105">
        <v>118.99999999999997</v>
      </c>
      <c r="AD122" s="105">
        <v>154.28571428571422</v>
      </c>
      <c r="AE122" s="105">
        <v>118.99999999999997</v>
      </c>
      <c r="AF122" s="105">
        <v>273.28571428571422</v>
      </c>
      <c r="AG122" s="105">
        <v>68.999999999999986</v>
      </c>
      <c r="AH122" s="105">
        <v>350.40762597851671</v>
      </c>
      <c r="AI122" s="105">
        <v>118.99999999999997</v>
      </c>
      <c r="AJ122" s="105">
        <v>350.40762597851671</v>
      </c>
      <c r="AK122" s="105">
        <v>350.40762597851665</v>
      </c>
      <c r="AL122" s="105">
        <v>204.28571428571422</v>
      </c>
      <c r="AM122" s="105">
        <v>116.66666666666663</v>
      </c>
      <c r="AN122" s="105">
        <v>480.67999999999995</v>
      </c>
      <c r="AO122" s="105">
        <v>350.40762597851665</v>
      </c>
      <c r="AP122" s="105">
        <v>286.14285714285711</v>
      </c>
      <c r="AQ122" s="105">
        <v>68.999999999999986</v>
      </c>
      <c r="AR122" s="105">
        <v>273.28571428571422</v>
      </c>
      <c r="AS122" s="105">
        <v>66.666666666666657</v>
      </c>
      <c r="AT122" s="105">
        <v>118.99999999999997</v>
      </c>
      <c r="AU122" s="105">
        <v>66.666666666666657</v>
      </c>
      <c r="AV122" s="105">
        <v>118.99999999999997</v>
      </c>
      <c r="AW122" s="105">
        <v>66.666666666666657</v>
      </c>
      <c r="AX122" s="105">
        <v>281.40762597851671</v>
      </c>
      <c r="AY122" s="105">
        <v>350.40762597851665</v>
      </c>
    </row>
    <row r="123" spans="1:52">
      <c r="A123" s="108"/>
      <c r="B123" s="118">
        <v>2</v>
      </c>
      <c r="C123" s="105"/>
      <c r="D123" s="105">
        <v>0</v>
      </c>
      <c r="E123" s="105">
        <v>0</v>
      </c>
      <c r="F123" s="105">
        <v>0</v>
      </c>
      <c r="G123" s="105">
        <v>77.121911692802513</v>
      </c>
      <c r="H123" s="105">
        <v>283.74095931185002</v>
      </c>
      <c r="I123" s="105">
        <v>67.902660891009134</v>
      </c>
      <c r="J123" s="105">
        <v>2.3333333333333144</v>
      </c>
      <c r="K123" s="105">
        <v>69</v>
      </c>
      <c r="L123" s="105">
        <v>231.40762597851673</v>
      </c>
      <c r="M123" s="105">
        <v>327.38604422202468</v>
      </c>
      <c r="N123" s="105">
        <v>344.45762597851666</v>
      </c>
      <c r="O123" s="105">
        <v>332.88724467959088</v>
      </c>
      <c r="P123" s="105">
        <v>332.88724467959082</v>
      </c>
      <c r="Q123" s="105">
        <v>180.56417106094904</v>
      </c>
      <c r="R123" s="105">
        <v>283.74095931185002</v>
      </c>
      <c r="S123" s="105">
        <v>171.02213666701448</v>
      </c>
      <c r="T123" s="105">
        <v>0</v>
      </c>
      <c r="U123" s="105">
        <v>0</v>
      </c>
      <c r="V123" s="105">
        <v>71.601714315837768</v>
      </c>
      <c r="W123" s="105">
        <v>215.95083078930446</v>
      </c>
      <c r="X123" s="105">
        <v>244.41102886304461</v>
      </c>
      <c r="Y123" s="105">
        <v>69</v>
      </c>
      <c r="Z123" s="105">
        <v>0</v>
      </c>
      <c r="AA123" s="105">
        <v>5.6843418860808015E-14</v>
      </c>
      <c r="AB123" s="105">
        <v>233.74095931185002</v>
      </c>
      <c r="AC123" s="105">
        <v>253.12755645509543</v>
      </c>
      <c r="AD123" s="105">
        <v>262.26011205062343</v>
      </c>
      <c r="AE123" s="105">
        <v>342.69334026423098</v>
      </c>
      <c r="AF123" s="105">
        <v>344.45762597851666</v>
      </c>
      <c r="AG123" s="105">
        <v>326.8414418835585</v>
      </c>
      <c r="AH123" s="105">
        <v>2.8421709430404007E-14</v>
      </c>
      <c r="AI123" s="105">
        <v>0</v>
      </c>
      <c r="AJ123" s="105">
        <v>231.40762597851671</v>
      </c>
      <c r="AK123" s="105">
        <v>253.79029100999793</v>
      </c>
      <c r="AL123" s="105">
        <v>314.38591499150169</v>
      </c>
      <c r="AM123" s="105">
        <v>340.19334026423098</v>
      </c>
      <c r="AN123" s="105">
        <v>110.83333333333329</v>
      </c>
      <c r="AO123" s="105">
        <v>120.9981033404307</v>
      </c>
      <c r="AP123" s="105">
        <v>0</v>
      </c>
      <c r="AQ123" s="105">
        <v>54.94324966891179</v>
      </c>
      <c r="AR123" s="105">
        <v>222.14317751702569</v>
      </c>
      <c r="AS123" s="105">
        <v>276.47389162703263</v>
      </c>
      <c r="AT123" s="105">
        <v>88.415416990980688</v>
      </c>
      <c r="AU123" s="105">
        <v>1.4210854715202004E-14</v>
      </c>
      <c r="AV123" s="105">
        <v>2.3333333333333357</v>
      </c>
      <c r="AW123" s="105">
        <v>430.67999999999995</v>
      </c>
      <c r="AX123" s="105">
        <v>237.20374858388061</v>
      </c>
      <c r="AY123" s="105">
        <v>69.000000000000114</v>
      </c>
    </row>
    <row r="124" spans="1:52">
      <c r="A124" s="108"/>
      <c r="B124" s="118">
        <v>3</v>
      </c>
      <c r="C124" s="105"/>
      <c r="D124" s="105">
        <v>0</v>
      </c>
      <c r="E124" s="105">
        <v>0</v>
      </c>
      <c r="F124" s="105">
        <v>0</v>
      </c>
      <c r="G124" s="105">
        <v>0</v>
      </c>
      <c r="H124" s="105">
        <v>0</v>
      </c>
      <c r="I124" s="105">
        <v>0</v>
      </c>
      <c r="J124" s="105">
        <v>0</v>
      </c>
      <c r="K124" s="105">
        <v>0</v>
      </c>
      <c r="L124" s="105">
        <v>0</v>
      </c>
      <c r="M124" s="105">
        <v>0</v>
      </c>
      <c r="N124" s="105">
        <v>41.914976607912763</v>
      </c>
      <c r="O124" s="105">
        <v>82.980470177212936</v>
      </c>
      <c r="P124" s="105">
        <v>93.512800384006425</v>
      </c>
      <c r="Q124" s="105">
        <v>0</v>
      </c>
      <c r="R124" s="105">
        <v>0</v>
      </c>
      <c r="S124" s="105">
        <v>0</v>
      </c>
      <c r="T124" s="105">
        <v>0</v>
      </c>
      <c r="U124" s="105">
        <v>0</v>
      </c>
      <c r="V124" s="105">
        <v>68.999999999999986</v>
      </c>
      <c r="W124" s="105">
        <v>0</v>
      </c>
      <c r="X124" s="105">
        <v>0</v>
      </c>
      <c r="Y124" s="105">
        <v>2.3333333333333144</v>
      </c>
      <c r="Z124" s="105">
        <v>77.121911692802499</v>
      </c>
      <c r="AA124" s="105">
        <v>2.3333333333333286</v>
      </c>
      <c r="AB124" s="105">
        <v>0</v>
      </c>
      <c r="AC124" s="105">
        <v>0</v>
      </c>
      <c r="AD124" s="105">
        <v>69</v>
      </c>
      <c r="AE124" s="105">
        <v>81.622359860138999</v>
      </c>
      <c r="AF124" s="105">
        <v>95.621050704669472</v>
      </c>
      <c r="AG124" s="105">
        <v>0</v>
      </c>
      <c r="AH124" s="105">
        <v>0</v>
      </c>
      <c r="AI124" s="105">
        <v>231.40762597851671</v>
      </c>
      <c r="AJ124" s="105">
        <v>0</v>
      </c>
      <c r="AK124" s="105">
        <v>0</v>
      </c>
      <c r="AL124" s="105">
        <v>0</v>
      </c>
      <c r="AM124" s="105">
        <v>22.692034275294475</v>
      </c>
      <c r="AN124" s="105">
        <v>21.062951804998818</v>
      </c>
      <c r="AO124" s="105">
        <v>2.3333333333333286</v>
      </c>
      <c r="AP124" s="105">
        <v>0</v>
      </c>
      <c r="AQ124" s="105">
        <v>0</v>
      </c>
      <c r="AR124" s="105">
        <v>0</v>
      </c>
      <c r="AS124" s="105">
        <v>50</v>
      </c>
      <c r="AT124" s="105">
        <v>0</v>
      </c>
      <c r="AU124" s="105">
        <v>2.3333333333333286</v>
      </c>
      <c r="AV124" s="105">
        <v>0</v>
      </c>
      <c r="AW124" s="105">
        <v>49.999999999999979</v>
      </c>
      <c r="AX124" s="105">
        <v>0</v>
      </c>
      <c r="AY124" s="105">
        <v>52.333333333333286</v>
      </c>
    </row>
    <row r="125" spans="1:52">
      <c r="A125" s="108"/>
      <c r="B125" s="118">
        <v>4</v>
      </c>
      <c r="C125" s="105"/>
      <c r="D125" s="105">
        <v>0</v>
      </c>
      <c r="E125" s="105">
        <v>0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0</v>
      </c>
      <c r="R125" s="105">
        <v>0</v>
      </c>
      <c r="S125" s="105">
        <v>0</v>
      </c>
      <c r="T125" s="105">
        <v>0</v>
      </c>
      <c r="U125" s="105">
        <v>0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0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0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0</v>
      </c>
      <c r="AV125" s="105">
        <v>0</v>
      </c>
      <c r="AW125" s="105">
        <v>0</v>
      </c>
      <c r="AX125" s="105">
        <v>0</v>
      </c>
      <c r="AY125" s="105">
        <v>0</v>
      </c>
    </row>
    <row r="126" spans="1:52">
      <c r="A126" s="108"/>
      <c r="B126" s="118">
        <v>5</v>
      </c>
      <c r="C126" s="105"/>
      <c r="D126" s="105">
        <v>0</v>
      </c>
      <c r="E126" s="105">
        <v>0</v>
      </c>
      <c r="F126" s="105">
        <v>0</v>
      </c>
      <c r="G126" s="105">
        <v>0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0</v>
      </c>
      <c r="R126" s="105">
        <v>0</v>
      </c>
      <c r="S126" s="105">
        <v>0</v>
      </c>
      <c r="T126" s="105">
        <v>0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0</v>
      </c>
      <c r="AP126" s="105">
        <v>0</v>
      </c>
      <c r="AQ126" s="105">
        <v>0</v>
      </c>
      <c r="AR126" s="105">
        <v>0</v>
      </c>
      <c r="AS126" s="105">
        <v>0</v>
      </c>
      <c r="AT126" s="105">
        <v>0</v>
      </c>
      <c r="AU126" s="105">
        <v>0</v>
      </c>
      <c r="AV126" s="105">
        <v>0</v>
      </c>
      <c r="AW126" s="105">
        <v>0</v>
      </c>
      <c r="AX126" s="105">
        <v>0</v>
      </c>
      <c r="AY126" s="105">
        <v>0</v>
      </c>
    </row>
    <row r="127" spans="1:52">
      <c r="A127" s="108"/>
      <c r="B127" s="118">
        <v>6</v>
      </c>
      <c r="C127" s="105"/>
      <c r="D127" s="105">
        <v>0</v>
      </c>
      <c r="E127" s="105">
        <v>0</v>
      </c>
      <c r="F127" s="105">
        <v>0</v>
      </c>
      <c r="G127" s="105">
        <v>0</v>
      </c>
      <c r="H127" s="105">
        <v>0</v>
      </c>
      <c r="I127" s="105">
        <v>0</v>
      </c>
      <c r="J127" s="105">
        <v>0</v>
      </c>
      <c r="K127" s="105">
        <v>0</v>
      </c>
      <c r="L127" s="105">
        <v>0</v>
      </c>
      <c r="M127" s="105">
        <v>0</v>
      </c>
      <c r="N127" s="105">
        <v>0</v>
      </c>
      <c r="O127" s="105">
        <v>0</v>
      </c>
      <c r="P127" s="105">
        <v>0</v>
      </c>
      <c r="Q127" s="105">
        <v>0</v>
      </c>
      <c r="R127" s="105">
        <v>0</v>
      </c>
      <c r="S127" s="105">
        <v>0</v>
      </c>
      <c r="T127" s="105">
        <v>0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0</v>
      </c>
      <c r="AP127" s="105">
        <v>0</v>
      </c>
      <c r="AQ127" s="105">
        <v>0</v>
      </c>
      <c r="AR127" s="105">
        <v>0</v>
      </c>
      <c r="AS127" s="105">
        <v>0</v>
      </c>
      <c r="AT127" s="105">
        <v>0</v>
      </c>
      <c r="AU127" s="105">
        <v>0</v>
      </c>
      <c r="AV127" s="105">
        <v>0</v>
      </c>
      <c r="AW127" s="105">
        <v>0</v>
      </c>
      <c r="AX127" s="105">
        <v>0</v>
      </c>
      <c r="AY127" s="105">
        <v>0</v>
      </c>
    </row>
    <row r="128" spans="1:52">
      <c r="A128" s="108"/>
      <c r="B128" s="118">
        <v>7</v>
      </c>
      <c r="C128" s="105"/>
      <c r="D128" s="105">
        <v>0</v>
      </c>
      <c r="E128" s="105">
        <v>0</v>
      </c>
      <c r="F128" s="105">
        <v>0</v>
      </c>
      <c r="G128" s="105">
        <v>0</v>
      </c>
      <c r="H128" s="105">
        <v>0</v>
      </c>
      <c r="I128" s="105">
        <v>0</v>
      </c>
      <c r="J128" s="105">
        <v>0</v>
      </c>
      <c r="K128" s="105">
        <v>0</v>
      </c>
      <c r="L128" s="105">
        <v>0</v>
      </c>
      <c r="M128" s="105">
        <v>0</v>
      </c>
      <c r="N128" s="105">
        <v>0</v>
      </c>
      <c r="O128" s="105">
        <v>0</v>
      </c>
      <c r="P128" s="105">
        <v>0</v>
      </c>
      <c r="Q128" s="105">
        <v>0</v>
      </c>
      <c r="R128" s="105">
        <v>0</v>
      </c>
      <c r="S128" s="105">
        <v>0</v>
      </c>
      <c r="T128" s="105">
        <v>0</v>
      </c>
      <c r="U128" s="105">
        <v>0</v>
      </c>
      <c r="V128" s="105">
        <v>0</v>
      </c>
      <c r="W128" s="105">
        <v>0</v>
      </c>
      <c r="X128" s="105">
        <v>0</v>
      </c>
      <c r="Y128" s="105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0</v>
      </c>
      <c r="AP128" s="105">
        <v>0</v>
      </c>
      <c r="AQ128" s="105">
        <v>0</v>
      </c>
      <c r="AR128" s="105">
        <v>0</v>
      </c>
      <c r="AS128" s="105">
        <v>0</v>
      </c>
      <c r="AT128" s="105">
        <v>0</v>
      </c>
      <c r="AU128" s="105">
        <v>0</v>
      </c>
      <c r="AV128" s="105">
        <v>0</v>
      </c>
      <c r="AW128" s="105">
        <v>0</v>
      </c>
      <c r="AX128" s="105">
        <v>0</v>
      </c>
      <c r="AY128" s="105">
        <v>0</v>
      </c>
    </row>
    <row r="129" spans="1:51">
      <c r="A129" s="108"/>
      <c r="B129" s="118">
        <v>8</v>
      </c>
      <c r="C129" s="105"/>
      <c r="D129" s="105">
        <v>0</v>
      </c>
      <c r="E129" s="105">
        <v>0</v>
      </c>
      <c r="F129" s="105">
        <v>0</v>
      </c>
      <c r="G129" s="105">
        <v>0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0</v>
      </c>
      <c r="R129" s="105">
        <v>0</v>
      </c>
      <c r="S129" s="105">
        <v>0</v>
      </c>
      <c r="T129" s="105">
        <v>0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</row>
    <row r="130" spans="1:51">
      <c r="A130" s="108"/>
      <c r="B130" s="118">
        <v>9</v>
      </c>
      <c r="C130" s="105"/>
      <c r="D130" s="105">
        <v>0</v>
      </c>
      <c r="E130" s="105">
        <v>0</v>
      </c>
      <c r="F130" s="105">
        <v>0</v>
      </c>
      <c r="G130" s="105">
        <v>0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0</v>
      </c>
      <c r="R130" s="105">
        <v>0</v>
      </c>
      <c r="S130" s="105">
        <v>0</v>
      </c>
      <c r="T130" s="105">
        <v>0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</row>
    <row r="131" spans="1:51">
      <c r="A131" s="108"/>
      <c r="B131" s="118">
        <v>10</v>
      </c>
      <c r="C131" s="105"/>
      <c r="D131" s="105">
        <v>0</v>
      </c>
      <c r="E131" s="105">
        <v>0</v>
      </c>
      <c r="F131" s="105">
        <v>0</v>
      </c>
      <c r="G131" s="105">
        <v>0</v>
      </c>
      <c r="H131" s="105">
        <v>0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05">
        <v>0</v>
      </c>
      <c r="Q131" s="105">
        <v>0</v>
      </c>
      <c r="R131" s="105">
        <v>0</v>
      </c>
      <c r="S131" s="105">
        <v>0</v>
      </c>
      <c r="T131" s="105">
        <v>0</v>
      </c>
      <c r="U131" s="105">
        <v>0</v>
      </c>
      <c r="V131" s="105">
        <v>0</v>
      </c>
      <c r="W131" s="105">
        <v>0</v>
      </c>
      <c r="X131" s="105">
        <v>0</v>
      </c>
      <c r="Y131" s="105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0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0</v>
      </c>
      <c r="AV131" s="105">
        <v>0</v>
      </c>
      <c r="AW131" s="105">
        <v>0</v>
      </c>
      <c r="AX131" s="105">
        <v>0</v>
      </c>
      <c r="AY131" s="105">
        <v>0</v>
      </c>
    </row>
    <row r="132" spans="1:51">
      <c r="A132" s="108"/>
      <c r="B132" s="118">
        <v>11</v>
      </c>
      <c r="C132" s="105"/>
      <c r="D132" s="105">
        <v>0</v>
      </c>
      <c r="E132" s="105">
        <v>0</v>
      </c>
      <c r="F132" s="105">
        <v>0</v>
      </c>
      <c r="G132" s="105">
        <v>0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0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0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</row>
    <row r="133" spans="1:51">
      <c r="A133" s="108"/>
      <c r="B133" s="118">
        <v>12</v>
      </c>
      <c r="C133" s="105"/>
      <c r="D133" s="105">
        <v>0</v>
      </c>
      <c r="E133" s="105">
        <v>0</v>
      </c>
      <c r="F133" s="105">
        <v>0</v>
      </c>
      <c r="G133" s="105">
        <v>0</v>
      </c>
      <c r="H133" s="105">
        <v>0</v>
      </c>
      <c r="I133" s="105">
        <v>0</v>
      </c>
      <c r="J133" s="105">
        <v>0</v>
      </c>
      <c r="K133" s="105">
        <v>0</v>
      </c>
      <c r="L133" s="105">
        <v>0</v>
      </c>
      <c r="M133" s="105">
        <v>0</v>
      </c>
      <c r="N133" s="105">
        <v>0</v>
      </c>
      <c r="O133" s="105">
        <v>0</v>
      </c>
      <c r="P133" s="105">
        <v>0</v>
      </c>
      <c r="Q133" s="105">
        <v>0</v>
      </c>
      <c r="R133" s="105">
        <v>0</v>
      </c>
      <c r="S133" s="105">
        <v>0</v>
      </c>
      <c r="T133" s="105">
        <v>0</v>
      </c>
      <c r="U133" s="105">
        <v>0</v>
      </c>
      <c r="V133" s="105">
        <v>0</v>
      </c>
      <c r="W133" s="105">
        <v>0</v>
      </c>
      <c r="X133" s="105">
        <v>0</v>
      </c>
      <c r="Y133" s="105">
        <v>0</v>
      </c>
      <c r="Z133" s="105">
        <v>0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0</v>
      </c>
      <c r="AP133" s="105">
        <v>0</v>
      </c>
      <c r="AQ133" s="105">
        <v>0</v>
      </c>
      <c r="AR133" s="105">
        <v>0</v>
      </c>
      <c r="AS133" s="105">
        <v>0</v>
      </c>
      <c r="AT133" s="105">
        <v>0</v>
      </c>
      <c r="AU133" s="105">
        <v>0</v>
      </c>
      <c r="AV133" s="105">
        <v>0</v>
      </c>
      <c r="AW133" s="105">
        <v>0</v>
      </c>
      <c r="AX133" s="105">
        <v>0</v>
      </c>
      <c r="AY133" s="105">
        <v>0</v>
      </c>
    </row>
    <row r="134" spans="1:51">
      <c r="A134" s="108"/>
      <c r="B134" s="119">
        <v>13</v>
      </c>
      <c r="C134" s="105"/>
      <c r="D134" s="105">
        <v>0</v>
      </c>
      <c r="E134" s="105">
        <v>0</v>
      </c>
      <c r="F134" s="105">
        <v>0</v>
      </c>
      <c r="G134" s="105">
        <v>0</v>
      </c>
      <c r="H134" s="105">
        <v>0</v>
      </c>
      <c r="I134" s="105">
        <v>0</v>
      </c>
      <c r="J134" s="105">
        <v>0</v>
      </c>
      <c r="K134" s="105">
        <v>0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0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</row>
    <row r="135" spans="1:51">
      <c r="A135" s="108"/>
      <c r="B135" s="119">
        <v>14</v>
      </c>
      <c r="C135" s="105"/>
      <c r="D135" s="105">
        <v>0</v>
      </c>
      <c r="E135" s="105">
        <v>0</v>
      </c>
      <c r="F135" s="105">
        <v>0</v>
      </c>
      <c r="G135" s="105">
        <v>0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0</v>
      </c>
      <c r="R135" s="105">
        <v>0</v>
      </c>
      <c r="S135" s="105">
        <v>0</v>
      </c>
      <c r="T135" s="105">
        <v>0</v>
      </c>
      <c r="U135" s="105">
        <v>0</v>
      </c>
      <c r="V135" s="105">
        <v>0</v>
      </c>
      <c r="W135" s="105">
        <v>0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0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0</v>
      </c>
      <c r="AV135" s="105">
        <v>0</v>
      </c>
      <c r="AW135" s="105">
        <v>0</v>
      </c>
      <c r="AX135" s="105">
        <v>0</v>
      </c>
      <c r="AY135" s="105">
        <v>0</v>
      </c>
    </row>
    <row r="136" spans="1:51">
      <c r="A136" s="108"/>
      <c r="B136" s="119">
        <v>15</v>
      </c>
      <c r="C136" s="105"/>
      <c r="D136" s="105">
        <v>0</v>
      </c>
      <c r="E136" s="105">
        <v>0</v>
      </c>
      <c r="F136" s="105">
        <v>0</v>
      </c>
      <c r="G136" s="105">
        <v>0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0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</row>
    <row r="137" spans="1:51">
      <c r="A137" s="108"/>
      <c r="B137" s="119">
        <v>16</v>
      </c>
      <c r="C137" s="105"/>
      <c r="D137" s="105">
        <v>0</v>
      </c>
      <c r="E137" s="105">
        <v>0</v>
      </c>
      <c r="F137" s="105">
        <v>0</v>
      </c>
      <c r="G137" s="105">
        <v>0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0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0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</row>
    <row r="138" spans="1:51">
      <c r="A138" s="108"/>
      <c r="B138" s="119">
        <v>17</v>
      </c>
      <c r="C138" s="105"/>
      <c r="D138" s="105">
        <v>0</v>
      </c>
      <c r="E138" s="105">
        <v>0</v>
      </c>
      <c r="F138" s="105">
        <v>0</v>
      </c>
      <c r="G138" s="105">
        <v>0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</row>
    <row r="139" spans="1:51">
      <c r="A139" s="108"/>
      <c r="B139" s="119">
        <v>18</v>
      </c>
      <c r="C139" s="105"/>
      <c r="D139" s="105">
        <v>0</v>
      </c>
      <c r="E139" s="105">
        <v>0</v>
      </c>
      <c r="F139" s="105">
        <v>0</v>
      </c>
      <c r="G139" s="105">
        <v>0</v>
      </c>
      <c r="H139" s="105">
        <v>0</v>
      </c>
      <c r="I139" s="105">
        <v>0</v>
      </c>
      <c r="J139" s="105">
        <v>0</v>
      </c>
      <c r="K139" s="105">
        <v>0</v>
      </c>
      <c r="L139" s="105">
        <v>0</v>
      </c>
      <c r="M139" s="105">
        <v>0</v>
      </c>
      <c r="N139" s="105">
        <v>0</v>
      </c>
      <c r="O139" s="105">
        <v>0</v>
      </c>
      <c r="P139" s="105">
        <v>0</v>
      </c>
      <c r="Q139" s="105">
        <v>0</v>
      </c>
      <c r="R139" s="105">
        <v>0</v>
      </c>
      <c r="S139" s="105">
        <v>0</v>
      </c>
      <c r="T139" s="105">
        <v>0</v>
      </c>
      <c r="U139" s="105">
        <v>0</v>
      </c>
      <c r="V139" s="105">
        <v>0</v>
      </c>
      <c r="W139" s="105">
        <v>0</v>
      </c>
      <c r="X139" s="105">
        <v>0</v>
      </c>
      <c r="Y139" s="105">
        <v>0</v>
      </c>
      <c r="Z139" s="105">
        <v>0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0</v>
      </c>
      <c r="AP139" s="105">
        <v>0</v>
      </c>
      <c r="AQ139" s="105">
        <v>0</v>
      </c>
      <c r="AR139" s="105">
        <v>0</v>
      </c>
      <c r="AS139" s="105">
        <v>0</v>
      </c>
      <c r="AT139" s="105">
        <v>0</v>
      </c>
      <c r="AU139" s="105">
        <v>0</v>
      </c>
      <c r="AV139" s="105">
        <v>0</v>
      </c>
      <c r="AW139" s="105">
        <v>0</v>
      </c>
      <c r="AX139" s="105">
        <v>0</v>
      </c>
      <c r="AY139" s="105">
        <v>0</v>
      </c>
    </row>
    <row r="140" spans="1:51">
      <c r="A140" s="108"/>
      <c r="B140" s="119">
        <v>19</v>
      </c>
      <c r="C140" s="105"/>
      <c r="D140" s="105">
        <v>0</v>
      </c>
      <c r="E140" s="105">
        <v>0</v>
      </c>
      <c r="F140" s="105">
        <v>0</v>
      </c>
      <c r="G140" s="105">
        <v>0</v>
      </c>
      <c r="H140" s="105">
        <v>0</v>
      </c>
      <c r="I140" s="105">
        <v>0</v>
      </c>
      <c r="J140" s="105">
        <v>0</v>
      </c>
      <c r="K140" s="105">
        <v>0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0</v>
      </c>
      <c r="R140" s="105">
        <v>0</v>
      </c>
      <c r="S140" s="105">
        <v>0</v>
      </c>
      <c r="T140" s="105">
        <v>0</v>
      </c>
      <c r="U140" s="105">
        <v>0</v>
      </c>
      <c r="V140" s="105">
        <v>0</v>
      </c>
      <c r="W140" s="105">
        <v>0</v>
      </c>
      <c r="X140" s="105">
        <v>0</v>
      </c>
      <c r="Y140" s="105">
        <v>0</v>
      </c>
      <c r="Z140" s="105">
        <v>0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0</v>
      </c>
      <c r="AP140" s="105">
        <v>0</v>
      </c>
      <c r="AQ140" s="105">
        <v>0</v>
      </c>
      <c r="AR140" s="105">
        <v>0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</row>
    <row r="141" spans="1:51">
      <c r="A141" s="108"/>
      <c r="B141" s="119">
        <v>20</v>
      </c>
      <c r="C141" s="105"/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  <c r="I141" s="105">
        <v>0</v>
      </c>
      <c r="J141" s="105">
        <v>0</v>
      </c>
      <c r="K141" s="105">
        <v>0</v>
      </c>
      <c r="L141" s="105">
        <v>0</v>
      </c>
      <c r="M141" s="105">
        <v>0</v>
      </c>
      <c r="N141" s="105">
        <v>0</v>
      </c>
      <c r="O141" s="105">
        <v>0</v>
      </c>
      <c r="P141" s="105">
        <v>0</v>
      </c>
      <c r="Q141" s="105">
        <v>0</v>
      </c>
      <c r="R141" s="105">
        <v>0</v>
      </c>
      <c r="S141" s="105">
        <v>0</v>
      </c>
      <c r="T141" s="105">
        <v>0</v>
      </c>
      <c r="U141" s="105">
        <v>0</v>
      </c>
      <c r="V141" s="105">
        <v>0</v>
      </c>
      <c r="W141" s="105">
        <v>0</v>
      </c>
      <c r="X141" s="105">
        <v>0</v>
      </c>
      <c r="Y141" s="105">
        <v>0</v>
      </c>
      <c r="Z141" s="105">
        <v>0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0</v>
      </c>
      <c r="AP141" s="105">
        <v>0</v>
      </c>
      <c r="AQ141" s="105">
        <v>0</v>
      </c>
      <c r="AR141" s="105">
        <v>0</v>
      </c>
      <c r="AS141" s="105">
        <v>0</v>
      </c>
      <c r="AT141" s="105">
        <v>0</v>
      </c>
      <c r="AU141" s="105">
        <v>0</v>
      </c>
      <c r="AV141" s="105">
        <v>0</v>
      </c>
      <c r="AW141" s="105">
        <v>0</v>
      </c>
      <c r="AX141" s="105">
        <v>0</v>
      </c>
      <c r="AY141" s="105">
        <v>0</v>
      </c>
    </row>
    <row r="142" spans="1:51">
      <c r="A142" s="108"/>
      <c r="B142" s="119">
        <v>21</v>
      </c>
      <c r="C142" s="105"/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  <c r="I142" s="105">
        <v>0</v>
      </c>
      <c r="J142" s="105">
        <v>0</v>
      </c>
      <c r="K142" s="105">
        <v>0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0</v>
      </c>
      <c r="R142" s="105">
        <v>0</v>
      </c>
      <c r="S142" s="105">
        <v>0</v>
      </c>
      <c r="T142" s="105">
        <v>0</v>
      </c>
      <c r="U142" s="105">
        <v>0</v>
      </c>
      <c r="V142" s="105">
        <v>0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0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</row>
    <row r="143" spans="1:51">
      <c r="A143" s="108"/>
      <c r="B143" s="119">
        <v>22</v>
      </c>
      <c r="C143" s="105"/>
      <c r="D143" s="105">
        <v>0</v>
      </c>
      <c r="E143" s="105">
        <v>0</v>
      </c>
      <c r="F143" s="105">
        <v>0</v>
      </c>
      <c r="G143" s="105">
        <v>0</v>
      </c>
      <c r="H143" s="105">
        <v>0</v>
      </c>
      <c r="I143" s="105">
        <v>0</v>
      </c>
      <c r="J143" s="105">
        <v>0</v>
      </c>
      <c r="K143" s="105">
        <v>0</v>
      </c>
      <c r="L143" s="105">
        <v>0</v>
      </c>
      <c r="M143" s="105">
        <v>0</v>
      </c>
      <c r="N143" s="105">
        <v>0</v>
      </c>
      <c r="O143" s="105">
        <v>0</v>
      </c>
      <c r="P143" s="105">
        <v>0</v>
      </c>
      <c r="Q143" s="105">
        <v>0</v>
      </c>
      <c r="R143" s="105">
        <v>0</v>
      </c>
      <c r="S143" s="105">
        <v>0</v>
      </c>
      <c r="T143" s="105">
        <v>0</v>
      </c>
      <c r="U143" s="105">
        <v>0</v>
      </c>
      <c r="V143" s="105">
        <v>0</v>
      </c>
      <c r="W143" s="105">
        <v>0</v>
      </c>
      <c r="X143" s="105">
        <v>0</v>
      </c>
      <c r="Y143" s="105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0</v>
      </c>
      <c r="AP143" s="105">
        <v>0</v>
      </c>
      <c r="AQ143" s="105">
        <v>0</v>
      </c>
      <c r="AR143" s="105">
        <v>0</v>
      </c>
      <c r="AS143" s="105">
        <v>0</v>
      </c>
      <c r="AT143" s="105">
        <v>0</v>
      </c>
      <c r="AU143" s="105">
        <v>0</v>
      </c>
      <c r="AV143" s="105">
        <v>0</v>
      </c>
      <c r="AW143" s="105">
        <v>0</v>
      </c>
      <c r="AX143" s="105">
        <v>0</v>
      </c>
      <c r="AY143" s="105">
        <v>0</v>
      </c>
    </row>
    <row r="144" spans="1:51">
      <c r="A144" s="108"/>
      <c r="B144" s="119">
        <v>23</v>
      </c>
      <c r="C144" s="105"/>
      <c r="D144" s="105">
        <v>0</v>
      </c>
      <c r="E144" s="105">
        <v>0</v>
      </c>
      <c r="F144" s="105">
        <v>0</v>
      </c>
      <c r="G144" s="105">
        <v>0</v>
      </c>
      <c r="H144" s="105">
        <v>0</v>
      </c>
      <c r="I144" s="105">
        <v>0</v>
      </c>
      <c r="J144" s="105">
        <v>0</v>
      </c>
      <c r="K144" s="105">
        <v>0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0</v>
      </c>
      <c r="R144" s="105">
        <v>0</v>
      </c>
      <c r="S144" s="105">
        <v>0</v>
      </c>
      <c r="T144" s="105">
        <v>0</v>
      </c>
      <c r="U144" s="105">
        <v>0</v>
      </c>
      <c r="V144" s="105">
        <v>0</v>
      </c>
      <c r="W144" s="105">
        <v>0</v>
      </c>
      <c r="X144" s="105">
        <v>0</v>
      </c>
      <c r="Y144" s="105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0</v>
      </c>
      <c r="AP144" s="105">
        <v>0</v>
      </c>
      <c r="AQ144" s="105">
        <v>0</v>
      </c>
      <c r="AR144" s="105">
        <v>0</v>
      </c>
      <c r="AS144" s="105">
        <v>0</v>
      </c>
      <c r="AT144" s="105">
        <v>0</v>
      </c>
      <c r="AU144" s="105">
        <v>0</v>
      </c>
      <c r="AV144" s="105">
        <v>0</v>
      </c>
      <c r="AW144" s="105">
        <v>0</v>
      </c>
      <c r="AX144" s="105">
        <v>0</v>
      </c>
      <c r="AY144" s="105">
        <v>0</v>
      </c>
    </row>
    <row r="145" spans="1:51">
      <c r="A145" s="108"/>
      <c r="B145" s="119">
        <v>24</v>
      </c>
      <c r="C145" s="105"/>
      <c r="D145" s="105">
        <v>0</v>
      </c>
      <c r="E145" s="105">
        <v>0</v>
      </c>
      <c r="F145" s="105">
        <v>0</v>
      </c>
      <c r="G145" s="105">
        <v>0</v>
      </c>
      <c r="H145" s="105">
        <v>0</v>
      </c>
      <c r="I145" s="105">
        <v>0</v>
      </c>
      <c r="J145" s="105">
        <v>0</v>
      </c>
      <c r="K145" s="105">
        <v>0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0</v>
      </c>
      <c r="R145" s="105">
        <v>0</v>
      </c>
      <c r="S145" s="105">
        <v>0</v>
      </c>
      <c r="T145" s="105">
        <v>0</v>
      </c>
      <c r="U145" s="105">
        <v>0</v>
      </c>
      <c r="V145" s="105">
        <v>0</v>
      </c>
      <c r="W145" s="105">
        <v>0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0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</row>
    <row r="146" spans="1:51">
      <c r="A146" s="108"/>
      <c r="B146" s="126">
        <v>25</v>
      </c>
      <c r="C146" s="105"/>
      <c r="D146" s="105">
        <v>0</v>
      </c>
      <c r="E146" s="105">
        <v>0</v>
      </c>
      <c r="F146" s="105">
        <v>0</v>
      </c>
      <c r="G146" s="105">
        <v>0</v>
      </c>
      <c r="H146" s="105">
        <v>0</v>
      </c>
      <c r="I146" s="105">
        <v>0</v>
      </c>
      <c r="J146" s="105">
        <v>0</v>
      </c>
      <c r="K146" s="105">
        <v>0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0</v>
      </c>
      <c r="R146" s="105">
        <v>0</v>
      </c>
      <c r="S146" s="105">
        <v>0</v>
      </c>
      <c r="T146" s="105">
        <v>0</v>
      </c>
      <c r="U146" s="105">
        <v>0</v>
      </c>
      <c r="V146" s="105">
        <v>0</v>
      </c>
      <c r="W146" s="105">
        <v>0</v>
      </c>
      <c r="X146" s="105">
        <v>0</v>
      </c>
      <c r="Y146" s="105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0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0</v>
      </c>
      <c r="AV146" s="105">
        <v>0</v>
      </c>
      <c r="AW146" s="105">
        <v>0</v>
      </c>
      <c r="AX146" s="105">
        <v>0</v>
      </c>
      <c r="AY146" s="105">
        <v>0</v>
      </c>
    </row>
    <row r="147" spans="1:51">
      <c r="A147" s="108"/>
      <c r="B147" s="126">
        <v>26</v>
      </c>
      <c r="C147" s="105"/>
      <c r="D147" s="105">
        <v>0</v>
      </c>
      <c r="E147" s="105">
        <v>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</row>
    <row r="148" spans="1:51">
      <c r="A148" s="108"/>
      <c r="B148" s="126">
        <v>27</v>
      </c>
      <c r="C148" s="105"/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  <c r="I148" s="105">
        <v>0</v>
      </c>
      <c r="J148" s="105">
        <v>0</v>
      </c>
      <c r="K148" s="105">
        <v>0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0</v>
      </c>
      <c r="R148" s="105">
        <v>0</v>
      </c>
      <c r="S148" s="105">
        <v>0</v>
      </c>
      <c r="T148" s="105">
        <v>0</v>
      </c>
      <c r="U148" s="105">
        <v>0</v>
      </c>
      <c r="V148" s="105">
        <v>0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0</v>
      </c>
      <c r="AS148" s="105">
        <v>0</v>
      </c>
      <c r="AT148" s="105">
        <v>0</v>
      </c>
      <c r="AU148" s="105">
        <v>0</v>
      </c>
      <c r="AV148" s="105">
        <v>0</v>
      </c>
      <c r="AW148" s="105">
        <v>0</v>
      </c>
      <c r="AX148" s="105">
        <v>0</v>
      </c>
      <c r="AY148" s="105">
        <v>0</v>
      </c>
    </row>
    <row r="149" spans="1:51">
      <c r="A149" s="108"/>
      <c r="B149" s="126">
        <v>28</v>
      </c>
      <c r="C149" s="105"/>
      <c r="D149" s="105">
        <v>0</v>
      </c>
      <c r="E149" s="105">
        <v>0</v>
      </c>
      <c r="F149" s="105">
        <v>0</v>
      </c>
      <c r="G149" s="105">
        <v>0</v>
      </c>
      <c r="H149" s="105">
        <v>0</v>
      </c>
      <c r="I149" s="105">
        <v>0</v>
      </c>
      <c r="J149" s="105">
        <v>0</v>
      </c>
      <c r="K149" s="105">
        <v>0</v>
      </c>
      <c r="L149" s="105">
        <v>0</v>
      </c>
      <c r="M149" s="105">
        <v>0</v>
      </c>
      <c r="N149" s="105">
        <v>0</v>
      </c>
      <c r="O149" s="105">
        <v>0</v>
      </c>
      <c r="P149" s="105">
        <v>0</v>
      </c>
      <c r="Q149" s="105">
        <v>0</v>
      </c>
      <c r="R149" s="105">
        <v>0</v>
      </c>
      <c r="S149" s="105">
        <v>0</v>
      </c>
      <c r="T149" s="105">
        <v>0</v>
      </c>
      <c r="U149" s="105">
        <v>0</v>
      </c>
      <c r="V149" s="105">
        <v>0</v>
      </c>
      <c r="W149" s="105">
        <v>0</v>
      </c>
      <c r="X149" s="105">
        <v>0</v>
      </c>
      <c r="Y149" s="105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0</v>
      </c>
      <c r="AS149" s="105">
        <v>0</v>
      </c>
      <c r="AT149" s="105">
        <v>0</v>
      </c>
      <c r="AU149" s="105">
        <v>0</v>
      </c>
      <c r="AV149" s="105">
        <v>0</v>
      </c>
      <c r="AW149" s="105">
        <v>0</v>
      </c>
      <c r="AX149" s="105">
        <v>0</v>
      </c>
      <c r="AY149" s="105">
        <v>0</v>
      </c>
    </row>
    <row r="150" spans="1:51">
      <c r="A150" s="108"/>
      <c r="B150" s="126">
        <v>29</v>
      </c>
      <c r="C150" s="105"/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</row>
    <row r="151" spans="1:51">
      <c r="A151" s="108"/>
      <c r="B151" s="126">
        <v>30</v>
      </c>
      <c r="C151" s="105"/>
      <c r="D151" s="105">
        <v>0</v>
      </c>
      <c r="E151" s="105">
        <v>0</v>
      </c>
      <c r="F151" s="105">
        <v>0</v>
      </c>
      <c r="G151" s="105">
        <v>0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</row>
    <row r="152" spans="1:51">
      <c r="A152" s="108"/>
      <c r="B152" s="126">
        <v>31</v>
      </c>
      <c r="C152" s="105"/>
      <c r="D152" s="105">
        <v>0</v>
      </c>
      <c r="E152" s="105">
        <v>0</v>
      </c>
      <c r="F152" s="105">
        <v>0</v>
      </c>
      <c r="G152" s="105">
        <v>0</v>
      </c>
      <c r="H152" s="105">
        <v>0</v>
      </c>
      <c r="I152" s="105">
        <v>0</v>
      </c>
      <c r="J152" s="105">
        <v>0</v>
      </c>
      <c r="K152" s="105">
        <v>0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0</v>
      </c>
      <c r="R152" s="105">
        <v>0</v>
      </c>
      <c r="S152" s="105">
        <v>0</v>
      </c>
      <c r="T152" s="105">
        <v>0</v>
      </c>
      <c r="U152" s="105">
        <v>0</v>
      </c>
      <c r="V152" s="105">
        <v>0</v>
      </c>
      <c r="W152" s="105">
        <v>0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0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0</v>
      </c>
      <c r="AV152" s="105">
        <v>0</v>
      </c>
      <c r="AW152" s="105">
        <v>0</v>
      </c>
      <c r="AX152" s="105">
        <v>0</v>
      </c>
      <c r="AY152" s="105">
        <v>0</v>
      </c>
    </row>
    <row r="153" spans="1:51">
      <c r="A153" s="108"/>
      <c r="B153" s="126">
        <v>32</v>
      </c>
      <c r="C153" s="105"/>
      <c r="D153" s="105">
        <v>0</v>
      </c>
      <c r="E153" s="105">
        <v>0</v>
      </c>
      <c r="F153" s="105">
        <v>0</v>
      </c>
      <c r="G153" s="105">
        <v>0</v>
      </c>
      <c r="H153" s="105">
        <v>0</v>
      </c>
      <c r="I153" s="105">
        <v>0</v>
      </c>
      <c r="J153" s="105">
        <v>0</v>
      </c>
      <c r="K153" s="105">
        <v>0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0</v>
      </c>
      <c r="R153" s="105">
        <v>0</v>
      </c>
      <c r="S153" s="105">
        <v>0</v>
      </c>
      <c r="T153" s="105">
        <v>0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0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0</v>
      </c>
      <c r="AV153" s="105">
        <v>0</v>
      </c>
      <c r="AW153" s="105">
        <v>0</v>
      </c>
      <c r="AX153" s="105">
        <v>0</v>
      </c>
      <c r="AY153" s="105">
        <v>0</v>
      </c>
    </row>
    <row r="154" spans="1:51">
      <c r="A154" s="108"/>
      <c r="B154" s="126">
        <v>33</v>
      </c>
      <c r="C154" s="105"/>
      <c r="D154" s="105">
        <v>0</v>
      </c>
      <c r="E154" s="105">
        <v>0</v>
      </c>
      <c r="F154" s="105">
        <v>0</v>
      </c>
      <c r="G154" s="105">
        <v>0</v>
      </c>
      <c r="H154" s="105">
        <v>0</v>
      </c>
      <c r="I154" s="105">
        <v>0</v>
      </c>
      <c r="J154" s="105">
        <v>0</v>
      </c>
      <c r="K154" s="105">
        <v>0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0</v>
      </c>
      <c r="R154" s="105">
        <v>0</v>
      </c>
      <c r="S154" s="105">
        <v>0</v>
      </c>
      <c r="T154" s="105">
        <v>0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0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0</v>
      </c>
      <c r="AV154" s="105">
        <v>0</v>
      </c>
      <c r="AW154" s="105">
        <v>0</v>
      </c>
      <c r="AX154" s="105">
        <v>0</v>
      </c>
      <c r="AY154" s="105">
        <v>0</v>
      </c>
    </row>
    <row r="155" spans="1:51">
      <c r="A155" s="108"/>
      <c r="B155" s="126">
        <v>34</v>
      </c>
      <c r="C155" s="105"/>
      <c r="D155" s="105">
        <v>0</v>
      </c>
      <c r="E155" s="105">
        <v>0</v>
      </c>
      <c r="F155" s="105">
        <v>0</v>
      </c>
      <c r="G155" s="105">
        <v>0</v>
      </c>
      <c r="H155" s="105">
        <v>0</v>
      </c>
      <c r="I155" s="105">
        <v>0</v>
      </c>
      <c r="J155" s="105">
        <v>0</v>
      </c>
      <c r="K155" s="105">
        <v>0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0</v>
      </c>
      <c r="R155" s="105">
        <v>0</v>
      </c>
      <c r="S155" s="105">
        <v>0</v>
      </c>
      <c r="T155" s="105">
        <v>0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0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0</v>
      </c>
      <c r="AV155" s="105">
        <v>0</v>
      </c>
      <c r="AW155" s="105">
        <v>0</v>
      </c>
      <c r="AX155" s="105">
        <v>0</v>
      </c>
      <c r="AY155" s="105">
        <v>0</v>
      </c>
    </row>
    <row r="156" spans="1:51">
      <c r="A156" s="108"/>
      <c r="B156" s="126">
        <v>35</v>
      </c>
      <c r="C156" s="105"/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  <c r="I156" s="105">
        <v>0</v>
      </c>
      <c r="J156" s="105">
        <v>0</v>
      </c>
      <c r="K156" s="105">
        <v>0</v>
      </c>
      <c r="L156" s="105">
        <v>0</v>
      </c>
      <c r="M156" s="105">
        <v>0</v>
      </c>
      <c r="N156" s="105">
        <v>0</v>
      </c>
      <c r="O156" s="105">
        <v>0</v>
      </c>
      <c r="P156" s="105">
        <v>0</v>
      </c>
      <c r="Q156" s="105">
        <v>0</v>
      </c>
      <c r="R156" s="105">
        <v>0</v>
      </c>
      <c r="S156" s="105">
        <v>0</v>
      </c>
      <c r="T156" s="105">
        <v>0</v>
      </c>
      <c r="U156" s="105">
        <v>0</v>
      </c>
      <c r="V156" s="105">
        <v>0</v>
      </c>
      <c r="W156" s="105">
        <v>0</v>
      </c>
      <c r="X156" s="105">
        <v>0</v>
      </c>
      <c r="Y156" s="105">
        <v>0</v>
      </c>
      <c r="Z156" s="105">
        <v>0</v>
      </c>
      <c r="AA156" s="105">
        <v>0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5">
        <v>0</v>
      </c>
      <c r="AL156" s="105">
        <v>0</v>
      </c>
      <c r="AM156" s="105">
        <v>0</v>
      </c>
      <c r="AN156" s="105">
        <v>0</v>
      </c>
      <c r="AO156" s="105">
        <v>0</v>
      </c>
      <c r="AP156" s="105">
        <v>0</v>
      </c>
      <c r="AQ156" s="105">
        <v>0</v>
      </c>
      <c r="AR156" s="105">
        <v>0</v>
      </c>
      <c r="AS156" s="105">
        <v>0</v>
      </c>
      <c r="AT156" s="105">
        <v>0</v>
      </c>
      <c r="AU156" s="105">
        <v>0</v>
      </c>
      <c r="AV156" s="105">
        <v>0</v>
      </c>
      <c r="AW156" s="105">
        <v>0</v>
      </c>
      <c r="AX156" s="105">
        <v>0</v>
      </c>
      <c r="AY156" s="105">
        <v>0</v>
      </c>
    </row>
    <row r="157" spans="1:51">
      <c r="A157" s="108"/>
      <c r="B157" s="126">
        <v>36</v>
      </c>
      <c r="C157" s="105"/>
      <c r="D157" s="105">
        <v>0</v>
      </c>
      <c r="E157" s="105">
        <v>0</v>
      </c>
      <c r="F157" s="105">
        <v>0</v>
      </c>
      <c r="G157" s="105">
        <v>0</v>
      </c>
      <c r="H157" s="105">
        <v>0</v>
      </c>
      <c r="I157" s="105">
        <v>0</v>
      </c>
      <c r="J157" s="105">
        <v>0</v>
      </c>
      <c r="K157" s="105">
        <v>0</v>
      </c>
      <c r="L157" s="105">
        <v>0</v>
      </c>
      <c r="M157" s="105">
        <v>0</v>
      </c>
      <c r="N157" s="105">
        <v>0</v>
      </c>
      <c r="O157" s="105">
        <v>0</v>
      </c>
      <c r="P157" s="105">
        <v>0</v>
      </c>
      <c r="Q157" s="105">
        <v>0</v>
      </c>
      <c r="R157" s="105">
        <v>0</v>
      </c>
      <c r="S157" s="105">
        <v>0</v>
      </c>
      <c r="T157" s="105">
        <v>0</v>
      </c>
      <c r="U157" s="105">
        <v>0</v>
      </c>
      <c r="V157" s="105">
        <v>0</v>
      </c>
      <c r="W157" s="105">
        <v>0</v>
      </c>
      <c r="X157" s="105">
        <v>0</v>
      </c>
      <c r="Y157" s="105">
        <v>0</v>
      </c>
      <c r="Z157" s="105">
        <v>0</v>
      </c>
      <c r="AA157" s="105">
        <v>0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5">
        <v>0</v>
      </c>
      <c r="AL157" s="105">
        <v>0</v>
      </c>
      <c r="AM157" s="105">
        <v>0</v>
      </c>
      <c r="AN157" s="105">
        <v>0</v>
      </c>
      <c r="AO157" s="105">
        <v>0</v>
      </c>
      <c r="AP157" s="105">
        <v>0</v>
      </c>
      <c r="AQ157" s="105">
        <v>0</v>
      </c>
      <c r="AR157" s="105">
        <v>0</v>
      </c>
      <c r="AS157" s="105">
        <v>0</v>
      </c>
      <c r="AT157" s="105">
        <v>0</v>
      </c>
      <c r="AU157" s="105">
        <v>0</v>
      </c>
      <c r="AV157" s="105">
        <v>0</v>
      </c>
      <c r="AW157" s="105">
        <v>0</v>
      </c>
      <c r="AX157" s="105">
        <v>0</v>
      </c>
      <c r="AY157" s="105">
        <v>0</v>
      </c>
    </row>
    <row r="158" spans="1:51">
      <c r="A158" s="108"/>
      <c r="B158" s="129">
        <v>37</v>
      </c>
      <c r="C158" s="105"/>
      <c r="D158" s="105">
        <v>0</v>
      </c>
      <c r="E158" s="105">
        <v>0</v>
      </c>
      <c r="F158" s="105">
        <v>0</v>
      </c>
      <c r="G158" s="105">
        <v>0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0</v>
      </c>
      <c r="R158" s="105">
        <v>0</v>
      </c>
      <c r="S158" s="105">
        <v>0</v>
      </c>
      <c r="T158" s="105">
        <v>0</v>
      </c>
      <c r="U158" s="105">
        <v>0</v>
      </c>
      <c r="V158" s="105">
        <v>0</v>
      </c>
      <c r="W158" s="105">
        <v>0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0</v>
      </c>
      <c r="AO158" s="105">
        <v>0</v>
      </c>
      <c r="AP158" s="105">
        <v>0</v>
      </c>
      <c r="AQ158" s="105">
        <v>0</v>
      </c>
      <c r="AR158" s="105">
        <v>0</v>
      </c>
      <c r="AS158" s="105">
        <v>0</v>
      </c>
      <c r="AT158" s="105">
        <v>0</v>
      </c>
      <c r="AU158" s="105">
        <v>0</v>
      </c>
      <c r="AV158" s="105">
        <v>0</v>
      </c>
      <c r="AW158" s="105">
        <v>0</v>
      </c>
      <c r="AX158" s="105">
        <v>0</v>
      </c>
      <c r="AY158" s="105">
        <v>0</v>
      </c>
    </row>
    <row r="159" spans="1:51">
      <c r="A159" s="108"/>
      <c r="B159" s="129">
        <v>38</v>
      </c>
      <c r="C159" s="105"/>
      <c r="D159" s="105">
        <v>0</v>
      </c>
      <c r="E159" s="105">
        <v>0</v>
      </c>
      <c r="F159" s="105">
        <v>0</v>
      </c>
      <c r="G159" s="105">
        <v>0</v>
      </c>
      <c r="H159" s="105">
        <v>0</v>
      </c>
      <c r="I159" s="105">
        <v>0</v>
      </c>
      <c r="J159" s="105">
        <v>0</v>
      </c>
      <c r="K159" s="105">
        <v>0</v>
      </c>
      <c r="L159" s="105">
        <v>0</v>
      </c>
      <c r="M159" s="105">
        <v>0</v>
      </c>
      <c r="N159" s="105">
        <v>0</v>
      </c>
      <c r="O159" s="105">
        <v>0</v>
      </c>
      <c r="P159" s="105">
        <v>0</v>
      </c>
      <c r="Q159" s="105">
        <v>0</v>
      </c>
      <c r="R159" s="105">
        <v>0</v>
      </c>
      <c r="S159" s="105">
        <v>0</v>
      </c>
      <c r="T159" s="105">
        <v>0</v>
      </c>
      <c r="U159" s="105">
        <v>0</v>
      </c>
      <c r="V159" s="105">
        <v>0</v>
      </c>
      <c r="W159" s="105">
        <v>0</v>
      </c>
      <c r="X159" s="105">
        <v>0</v>
      </c>
      <c r="Y159" s="105">
        <v>0</v>
      </c>
      <c r="Z159" s="105">
        <v>0</v>
      </c>
      <c r="AA159" s="105">
        <v>0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5">
        <v>0</v>
      </c>
      <c r="AL159" s="105">
        <v>0</v>
      </c>
      <c r="AM159" s="105">
        <v>0</v>
      </c>
      <c r="AN159" s="105">
        <v>0</v>
      </c>
      <c r="AO159" s="105">
        <v>0</v>
      </c>
      <c r="AP159" s="105">
        <v>0</v>
      </c>
      <c r="AQ159" s="105">
        <v>0</v>
      </c>
      <c r="AR159" s="105">
        <v>0</v>
      </c>
      <c r="AS159" s="105">
        <v>0</v>
      </c>
      <c r="AT159" s="105">
        <v>0</v>
      </c>
      <c r="AU159" s="105">
        <v>0</v>
      </c>
      <c r="AV159" s="105">
        <v>0</v>
      </c>
      <c r="AW159" s="105">
        <v>0</v>
      </c>
      <c r="AX159" s="105">
        <v>0</v>
      </c>
      <c r="AY159" s="105">
        <v>0</v>
      </c>
    </row>
    <row r="160" spans="1:51">
      <c r="A160" s="108"/>
      <c r="B160" s="129">
        <v>39</v>
      </c>
      <c r="C160" s="105"/>
      <c r="D160" s="105">
        <v>0</v>
      </c>
      <c r="E160" s="105">
        <v>0</v>
      </c>
      <c r="F160" s="105">
        <v>0</v>
      </c>
      <c r="G160" s="105">
        <v>0</v>
      </c>
      <c r="H160" s="105">
        <v>0</v>
      </c>
      <c r="I160" s="105">
        <v>0</v>
      </c>
      <c r="J160" s="105">
        <v>0</v>
      </c>
      <c r="K160" s="105">
        <v>0</v>
      </c>
      <c r="L160" s="105">
        <v>0</v>
      </c>
      <c r="M160" s="105">
        <v>0</v>
      </c>
      <c r="N160" s="105">
        <v>0</v>
      </c>
      <c r="O160" s="105">
        <v>0</v>
      </c>
      <c r="P160" s="105">
        <v>0</v>
      </c>
      <c r="Q160" s="105">
        <v>0</v>
      </c>
      <c r="R160" s="105">
        <v>0</v>
      </c>
      <c r="S160" s="105">
        <v>0</v>
      </c>
      <c r="T160" s="105">
        <v>0</v>
      </c>
      <c r="U160" s="105">
        <v>0</v>
      </c>
      <c r="V160" s="105">
        <v>0</v>
      </c>
      <c r="W160" s="105">
        <v>0</v>
      </c>
      <c r="X160" s="105">
        <v>0</v>
      </c>
      <c r="Y160" s="105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5">
        <v>0</v>
      </c>
      <c r="AL160" s="105">
        <v>0</v>
      </c>
      <c r="AM160" s="105">
        <v>0</v>
      </c>
      <c r="AN160" s="105">
        <v>0</v>
      </c>
      <c r="AO160" s="105">
        <v>0</v>
      </c>
      <c r="AP160" s="105">
        <v>0</v>
      </c>
      <c r="AQ160" s="105">
        <v>0</v>
      </c>
      <c r="AR160" s="105">
        <v>0</v>
      </c>
      <c r="AS160" s="105">
        <v>0</v>
      </c>
      <c r="AT160" s="105">
        <v>0</v>
      </c>
      <c r="AU160" s="105">
        <v>0</v>
      </c>
      <c r="AV160" s="105">
        <v>0</v>
      </c>
      <c r="AW160" s="105">
        <v>0</v>
      </c>
      <c r="AX160" s="105">
        <v>0</v>
      </c>
      <c r="AY160" s="105">
        <v>0</v>
      </c>
    </row>
    <row r="161" spans="1:52">
      <c r="A161" s="108"/>
      <c r="B161" s="129">
        <v>40</v>
      </c>
      <c r="C161" s="105"/>
      <c r="D161" s="105">
        <v>0</v>
      </c>
      <c r="E161" s="105">
        <v>0</v>
      </c>
      <c r="F161" s="105">
        <v>0</v>
      </c>
      <c r="G161" s="105">
        <v>0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0</v>
      </c>
      <c r="U161" s="105">
        <v>0</v>
      </c>
      <c r="V161" s="105">
        <v>0</v>
      </c>
      <c r="W161" s="105">
        <v>0</v>
      </c>
      <c r="X161" s="105">
        <v>0</v>
      </c>
      <c r="Y161" s="105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5">
        <v>0</v>
      </c>
      <c r="AL161" s="105">
        <v>0</v>
      </c>
      <c r="AM161" s="105">
        <v>0</v>
      </c>
      <c r="AN161" s="105">
        <v>0</v>
      </c>
      <c r="AO161" s="105">
        <v>0</v>
      </c>
      <c r="AP161" s="105">
        <v>0</v>
      </c>
      <c r="AQ161" s="105">
        <v>0</v>
      </c>
      <c r="AR161" s="105">
        <v>0</v>
      </c>
      <c r="AS161" s="105">
        <v>0</v>
      </c>
      <c r="AT161" s="105">
        <v>0</v>
      </c>
      <c r="AU161" s="105">
        <v>0</v>
      </c>
      <c r="AV161" s="105">
        <v>0</v>
      </c>
      <c r="AW161" s="105">
        <v>0</v>
      </c>
      <c r="AX161" s="105">
        <v>0</v>
      </c>
      <c r="AY161" s="105">
        <v>0</v>
      </c>
    </row>
    <row r="162" spans="1:52">
      <c r="A162" s="108"/>
      <c r="B162" s="129">
        <v>41</v>
      </c>
      <c r="C162" s="105"/>
      <c r="D162" s="105">
        <v>0</v>
      </c>
      <c r="E162" s="105">
        <v>0</v>
      </c>
      <c r="F162" s="105">
        <v>0</v>
      </c>
      <c r="G162" s="105">
        <v>0</v>
      </c>
      <c r="H162" s="105">
        <v>0</v>
      </c>
      <c r="I162" s="105">
        <v>0</v>
      </c>
      <c r="J162" s="105">
        <v>0</v>
      </c>
      <c r="K162" s="105">
        <v>0</v>
      </c>
      <c r="L162" s="105">
        <v>0</v>
      </c>
      <c r="M162" s="105">
        <v>0</v>
      </c>
      <c r="N162" s="105">
        <v>0</v>
      </c>
      <c r="O162" s="105">
        <v>0</v>
      </c>
      <c r="P162" s="105">
        <v>0</v>
      </c>
      <c r="Q162" s="105">
        <v>0</v>
      </c>
      <c r="R162" s="105">
        <v>0</v>
      </c>
      <c r="S162" s="105">
        <v>0</v>
      </c>
      <c r="T162" s="105">
        <v>0</v>
      </c>
      <c r="U162" s="105">
        <v>0</v>
      </c>
      <c r="V162" s="105">
        <v>0</v>
      </c>
      <c r="W162" s="105">
        <v>0</v>
      </c>
      <c r="X162" s="105">
        <v>0</v>
      </c>
      <c r="Y162" s="105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5">
        <v>0</v>
      </c>
      <c r="AL162" s="105">
        <v>0</v>
      </c>
      <c r="AM162" s="105">
        <v>0</v>
      </c>
      <c r="AN162" s="105">
        <v>0</v>
      </c>
      <c r="AO162" s="105">
        <v>0</v>
      </c>
      <c r="AP162" s="105">
        <v>0</v>
      </c>
      <c r="AQ162" s="105">
        <v>0</v>
      </c>
      <c r="AR162" s="105">
        <v>0</v>
      </c>
      <c r="AS162" s="105">
        <v>0</v>
      </c>
      <c r="AT162" s="105">
        <v>0</v>
      </c>
      <c r="AU162" s="105">
        <v>0</v>
      </c>
      <c r="AV162" s="105">
        <v>0</v>
      </c>
      <c r="AW162" s="105">
        <v>0</v>
      </c>
      <c r="AX162" s="105">
        <v>0</v>
      </c>
      <c r="AY162" s="105">
        <v>0</v>
      </c>
    </row>
    <row r="163" spans="1:52">
      <c r="A163" s="108"/>
      <c r="B163" s="129">
        <v>42</v>
      </c>
      <c r="C163" s="105"/>
      <c r="D163" s="105">
        <v>0</v>
      </c>
      <c r="E163" s="105">
        <v>0</v>
      </c>
      <c r="F163" s="105">
        <v>0</v>
      </c>
      <c r="G163" s="105">
        <v>0</v>
      </c>
      <c r="H163" s="105">
        <v>0</v>
      </c>
      <c r="I163" s="105">
        <v>0</v>
      </c>
      <c r="J163" s="105">
        <v>0</v>
      </c>
      <c r="K163" s="105">
        <v>0</v>
      </c>
      <c r="L163" s="105">
        <v>0</v>
      </c>
      <c r="M163" s="105">
        <v>0</v>
      </c>
      <c r="N163" s="105">
        <v>0</v>
      </c>
      <c r="O163" s="105">
        <v>0</v>
      </c>
      <c r="P163" s="105">
        <v>0</v>
      </c>
      <c r="Q163" s="105">
        <v>0</v>
      </c>
      <c r="R163" s="105">
        <v>0</v>
      </c>
      <c r="S163" s="105">
        <v>0</v>
      </c>
      <c r="T163" s="105">
        <v>0</v>
      </c>
      <c r="U163" s="105">
        <v>0</v>
      </c>
      <c r="V163" s="105">
        <v>0</v>
      </c>
      <c r="W163" s="105">
        <v>0</v>
      </c>
      <c r="X163" s="105">
        <v>0</v>
      </c>
      <c r="Y163" s="105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5">
        <v>0</v>
      </c>
      <c r="AL163" s="105">
        <v>0</v>
      </c>
      <c r="AM163" s="105">
        <v>0</v>
      </c>
      <c r="AN163" s="105">
        <v>0</v>
      </c>
      <c r="AO163" s="105">
        <v>0</v>
      </c>
      <c r="AP163" s="105">
        <v>0</v>
      </c>
      <c r="AQ163" s="105">
        <v>0</v>
      </c>
      <c r="AR163" s="105">
        <v>0</v>
      </c>
      <c r="AS163" s="105">
        <v>0</v>
      </c>
      <c r="AT163" s="105">
        <v>0</v>
      </c>
      <c r="AU163" s="105">
        <v>0</v>
      </c>
      <c r="AV163" s="105">
        <v>0</v>
      </c>
      <c r="AW163" s="105">
        <v>0</v>
      </c>
      <c r="AX163" s="105">
        <v>0</v>
      </c>
      <c r="AY163" s="105">
        <v>0</v>
      </c>
    </row>
    <row r="164" spans="1:52">
      <c r="A164" s="108"/>
      <c r="B164" s="129">
        <v>43</v>
      </c>
      <c r="C164" s="105"/>
      <c r="D164" s="105">
        <v>0</v>
      </c>
      <c r="E164" s="105">
        <v>0</v>
      </c>
      <c r="F164" s="105">
        <v>0</v>
      </c>
      <c r="G164" s="105">
        <v>0</v>
      </c>
      <c r="H164" s="105">
        <v>0</v>
      </c>
      <c r="I164" s="105">
        <v>0</v>
      </c>
      <c r="J164" s="105">
        <v>0</v>
      </c>
      <c r="K164" s="105">
        <v>0</v>
      </c>
      <c r="L164" s="105">
        <v>0</v>
      </c>
      <c r="M164" s="105">
        <v>0</v>
      </c>
      <c r="N164" s="105">
        <v>0</v>
      </c>
      <c r="O164" s="105">
        <v>0</v>
      </c>
      <c r="P164" s="105">
        <v>0</v>
      </c>
      <c r="Q164" s="105">
        <v>0</v>
      </c>
      <c r="R164" s="105">
        <v>0</v>
      </c>
      <c r="S164" s="105">
        <v>0</v>
      </c>
      <c r="T164" s="105">
        <v>0</v>
      </c>
      <c r="U164" s="105">
        <v>0</v>
      </c>
      <c r="V164" s="105">
        <v>0</v>
      </c>
      <c r="W164" s="105">
        <v>0</v>
      </c>
      <c r="X164" s="105">
        <v>0</v>
      </c>
      <c r="Y164" s="105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5">
        <v>0</v>
      </c>
      <c r="AL164" s="105">
        <v>0</v>
      </c>
      <c r="AM164" s="105">
        <v>0</v>
      </c>
      <c r="AN164" s="105">
        <v>0</v>
      </c>
      <c r="AO164" s="105">
        <v>0</v>
      </c>
      <c r="AP164" s="105">
        <v>0</v>
      </c>
      <c r="AQ164" s="105">
        <v>0</v>
      </c>
      <c r="AR164" s="105">
        <v>0</v>
      </c>
      <c r="AS164" s="105">
        <v>0</v>
      </c>
      <c r="AT164" s="105">
        <v>0</v>
      </c>
      <c r="AU164" s="105">
        <v>0</v>
      </c>
      <c r="AV164" s="105">
        <v>0</v>
      </c>
      <c r="AW164" s="105">
        <v>0</v>
      </c>
      <c r="AX164" s="105">
        <v>0</v>
      </c>
      <c r="AY164" s="105">
        <v>0</v>
      </c>
    </row>
    <row r="165" spans="1:52">
      <c r="A165" s="108"/>
      <c r="B165" s="129">
        <v>44</v>
      </c>
      <c r="C165" s="105"/>
      <c r="D165" s="105">
        <v>0</v>
      </c>
      <c r="E165" s="105">
        <v>0</v>
      </c>
      <c r="F165" s="105">
        <v>0</v>
      </c>
      <c r="G165" s="105">
        <v>0</v>
      </c>
      <c r="H165" s="105">
        <v>0</v>
      </c>
      <c r="I165" s="105">
        <v>0</v>
      </c>
      <c r="J165" s="105">
        <v>0</v>
      </c>
      <c r="K165" s="105">
        <v>0</v>
      </c>
      <c r="L165" s="105">
        <v>0</v>
      </c>
      <c r="M165" s="105">
        <v>0</v>
      </c>
      <c r="N165" s="105">
        <v>0</v>
      </c>
      <c r="O165" s="105">
        <v>0</v>
      </c>
      <c r="P165" s="105">
        <v>0</v>
      </c>
      <c r="Q165" s="105">
        <v>0</v>
      </c>
      <c r="R165" s="105">
        <v>0</v>
      </c>
      <c r="S165" s="105">
        <v>0</v>
      </c>
      <c r="T165" s="105">
        <v>0</v>
      </c>
      <c r="U165" s="105">
        <v>0</v>
      </c>
      <c r="V165" s="105">
        <v>0</v>
      </c>
      <c r="W165" s="105">
        <v>0</v>
      </c>
      <c r="X165" s="105">
        <v>0</v>
      </c>
      <c r="Y165" s="105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5">
        <v>0</v>
      </c>
      <c r="AL165" s="105">
        <v>0</v>
      </c>
      <c r="AM165" s="105">
        <v>0</v>
      </c>
      <c r="AN165" s="105">
        <v>0</v>
      </c>
      <c r="AO165" s="105">
        <v>0</v>
      </c>
      <c r="AP165" s="105">
        <v>0</v>
      </c>
      <c r="AQ165" s="105">
        <v>0</v>
      </c>
      <c r="AR165" s="105">
        <v>0</v>
      </c>
      <c r="AS165" s="105">
        <v>0</v>
      </c>
      <c r="AT165" s="105">
        <v>0</v>
      </c>
      <c r="AU165" s="105">
        <v>0</v>
      </c>
      <c r="AV165" s="105">
        <v>0</v>
      </c>
      <c r="AW165" s="105">
        <v>0</v>
      </c>
      <c r="AX165" s="105">
        <v>0</v>
      </c>
      <c r="AY165" s="105">
        <v>0</v>
      </c>
    </row>
    <row r="166" spans="1:52">
      <c r="A166" s="108"/>
      <c r="B166" s="129">
        <v>45</v>
      </c>
      <c r="C166" s="105"/>
      <c r="D166" s="105">
        <v>0</v>
      </c>
      <c r="E166" s="105">
        <v>0</v>
      </c>
      <c r="F166" s="105">
        <v>0</v>
      </c>
      <c r="G166" s="105">
        <v>0</v>
      </c>
      <c r="H166" s="105">
        <v>0</v>
      </c>
      <c r="I166" s="105">
        <v>0</v>
      </c>
      <c r="J166" s="105">
        <v>0</v>
      </c>
      <c r="K166" s="105">
        <v>0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0</v>
      </c>
      <c r="R166" s="105">
        <v>0</v>
      </c>
      <c r="S166" s="105">
        <v>0</v>
      </c>
      <c r="T166" s="105">
        <v>0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</row>
    <row r="167" spans="1:52">
      <c r="A167" s="108"/>
      <c r="B167" s="129">
        <v>46</v>
      </c>
      <c r="C167" s="105"/>
      <c r="D167" s="105">
        <v>0</v>
      </c>
      <c r="E167" s="105">
        <v>0</v>
      </c>
      <c r="F167" s="105">
        <v>0</v>
      </c>
      <c r="G167" s="105">
        <v>0</v>
      </c>
      <c r="H167" s="105">
        <v>0</v>
      </c>
      <c r="I167" s="105">
        <v>0</v>
      </c>
      <c r="J167" s="105">
        <v>0</v>
      </c>
      <c r="K167" s="105">
        <v>0</v>
      </c>
      <c r="L167" s="105">
        <v>0</v>
      </c>
      <c r="M167" s="105">
        <v>0</v>
      </c>
      <c r="N167" s="105">
        <v>0</v>
      </c>
      <c r="O167" s="105">
        <v>0</v>
      </c>
      <c r="P167" s="105">
        <v>0</v>
      </c>
      <c r="Q167" s="105">
        <v>0</v>
      </c>
      <c r="R167" s="105">
        <v>0</v>
      </c>
      <c r="S167" s="105">
        <v>0</v>
      </c>
      <c r="T167" s="105">
        <v>0</v>
      </c>
      <c r="U167" s="105">
        <v>0</v>
      </c>
      <c r="V167" s="105">
        <v>0</v>
      </c>
      <c r="W167" s="105">
        <v>0</v>
      </c>
      <c r="X167" s="105">
        <v>0</v>
      </c>
      <c r="Y167" s="105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105">
        <v>0</v>
      </c>
      <c r="AR167" s="105">
        <v>0</v>
      </c>
      <c r="AS167" s="105">
        <v>0</v>
      </c>
      <c r="AT167" s="105">
        <v>0</v>
      </c>
      <c r="AU167" s="105">
        <v>0</v>
      </c>
      <c r="AV167" s="105">
        <v>0</v>
      </c>
      <c r="AW167" s="105">
        <v>0</v>
      </c>
      <c r="AX167" s="105">
        <v>0</v>
      </c>
      <c r="AY167" s="105">
        <v>0</v>
      </c>
    </row>
    <row r="168" spans="1:52">
      <c r="A168" s="108"/>
      <c r="B168" s="129">
        <v>47</v>
      </c>
      <c r="C168" s="105"/>
      <c r="D168" s="105">
        <v>0</v>
      </c>
      <c r="E168" s="105">
        <v>0</v>
      </c>
      <c r="F168" s="105">
        <v>0</v>
      </c>
      <c r="G168" s="105">
        <v>0</v>
      </c>
      <c r="H168" s="105">
        <v>0</v>
      </c>
      <c r="I168" s="105">
        <v>0</v>
      </c>
      <c r="J168" s="105">
        <v>0</v>
      </c>
      <c r="K168" s="105">
        <v>0</v>
      </c>
      <c r="L168" s="105">
        <v>0</v>
      </c>
      <c r="M168" s="105">
        <v>0</v>
      </c>
      <c r="N168" s="105">
        <v>0</v>
      </c>
      <c r="O168" s="105">
        <v>0</v>
      </c>
      <c r="P168" s="105">
        <v>0</v>
      </c>
      <c r="Q168" s="105">
        <v>0</v>
      </c>
      <c r="R168" s="105">
        <v>0</v>
      </c>
      <c r="S168" s="105">
        <v>0</v>
      </c>
      <c r="T168" s="105">
        <v>0</v>
      </c>
      <c r="U168" s="105">
        <v>0</v>
      </c>
      <c r="V168" s="105">
        <v>0</v>
      </c>
      <c r="W168" s="105">
        <v>0</v>
      </c>
      <c r="X168" s="105">
        <v>0</v>
      </c>
      <c r="Y168" s="105">
        <v>0</v>
      </c>
      <c r="Z168" s="105">
        <v>0</v>
      </c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5">
        <v>0</v>
      </c>
      <c r="AL168" s="105">
        <v>0</v>
      </c>
      <c r="AM168" s="105">
        <v>0</v>
      </c>
      <c r="AN168" s="105">
        <v>0</v>
      </c>
      <c r="AO168" s="105">
        <v>0</v>
      </c>
      <c r="AP168" s="105">
        <v>0</v>
      </c>
      <c r="AQ168" s="105">
        <v>0</v>
      </c>
      <c r="AR168" s="105">
        <v>0</v>
      </c>
      <c r="AS168" s="105">
        <v>0</v>
      </c>
      <c r="AT168" s="105">
        <v>0</v>
      </c>
      <c r="AU168" s="105">
        <v>0</v>
      </c>
      <c r="AV168" s="105">
        <v>0</v>
      </c>
      <c r="AW168" s="105">
        <v>0</v>
      </c>
      <c r="AX168" s="105">
        <v>0</v>
      </c>
      <c r="AY168" s="105">
        <v>0</v>
      </c>
    </row>
    <row r="169" spans="1:52">
      <c r="A169" s="108"/>
      <c r="B169" s="129">
        <v>48</v>
      </c>
      <c r="C169" s="105"/>
      <c r="D169" s="105">
        <v>0</v>
      </c>
      <c r="E169" s="105">
        <v>0</v>
      </c>
      <c r="F169" s="105">
        <v>0</v>
      </c>
      <c r="G169" s="105">
        <v>0</v>
      </c>
      <c r="H169" s="105">
        <v>0</v>
      </c>
      <c r="I169" s="105">
        <v>0</v>
      </c>
      <c r="J169" s="105">
        <v>0</v>
      </c>
      <c r="K169" s="105">
        <v>0</v>
      </c>
      <c r="L169" s="105">
        <v>0</v>
      </c>
      <c r="M169" s="105">
        <v>0</v>
      </c>
      <c r="N169" s="105">
        <v>0</v>
      </c>
      <c r="O169" s="105">
        <v>0</v>
      </c>
      <c r="P169" s="105">
        <v>0</v>
      </c>
      <c r="Q169" s="105">
        <v>0</v>
      </c>
      <c r="R169" s="105">
        <v>0</v>
      </c>
      <c r="S169" s="105">
        <v>0</v>
      </c>
      <c r="T169" s="105">
        <v>0</v>
      </c>
      <c r="U169" s="105">
        <v>0</v>
      </c>
      <c r="V169" s="105">
        <v>0</v>
      </c>
      <c r="W169" s="105">
        <v>0</v>
      </c>
      <c r="X169" s="105">
        <v>0</v>
      </c>
      <c r="Y169" s="105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0</v>
      </c>
      <c r="AM169" s="105">
        <v>0</v>
      </c>
      <c r="AN169" s="105">
        <v>0</v>
      </c>
      <c r="AO169" s="105">
        <v>0</v>
      </c>
      <c r="AP169" s="105">
        <v>0</v>
      </c>
      <c r="AQ169" s="105">
        <v>0</v>
      </c>
      <c r="AR169" s="105">
        <v>0</v>
      </c>
      <c r="AS169" s="105">
        <v>0</v>
      </c>
      <c r="AT169" s="105">
        <v>0</v>
      </c>
      <c r="AU169" s="105">
        <v>0</v>
      </c>
      <c r="AV169" s="105">
        <v>0</v>
      </c>
      <c r="AW169" s="105">
        <v>0</v>
      </c>
      <c r="AX169" s="105">
        <v>0</v>
      </c>
      <c r="AY169" s="105">
        <v>0</v>
      </c>
    </row>
    <row r="170" spans="1:52">
      <c r="A170" s="127"/>
      <c r="B170" s="131" t="s">
        <v>295</v>
      </c>
      <c r="C170" s="113"/>
      <c r="D170" s="124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124">
        <v>0</v>
      </c>
      <c r="AI170" s="124">
        <v>0</v>
      </c>
      <c r="AJ170" s="124">
        <v>0</v>
      </c>
      <c r="AK170" s="124">
        <v>0</v>
      </c>
      <c r="AL170" s="124">
        <v>0</v>
      </c>
      <c r="AM170" s="124">
        <v>0</v>
      </c>
      <c r="AN170" s="124">
        <v>0</v>
      </c>
      <c r="AO170" s="124">
        <v>0</v>
      </c>
      <c r="AP170" s="124">
        <v>0</v>
      </c>
      <c r="AQ170" s="124">
        <v>0</v>
      </c>
      <c r="AR170" s="124">
        <v>0</v>
      </c>
      <c r="AS170" s="124">
        <v>0</v>
      </c>
      <c r="AT170" s="124">
        <v>0</v>
      </c>
      <c r="AU170" s="124">
        <v>0</v>
      </c>
      <c r="AV170" s="124">
        <v>0</v>
      </c>
      <c r="AW170" s="124">
        <v>0</v>
      </c>
      <c r="AX170" s="124">
        <v>0</v>
      </c>
      <c r="AY170" s="124">
        <v>0</v>
      </c>
      <c r="AZ170" s="106">
        <f>SUM($D170:$AY170)</f>
        <v>0</v>
      </c>
    </row>
    <row r="172" spans="1:52">
      <c r="A172" s="101" t="s">
        <v>124</v>
      </c>
      <c r="B172" s="132" t="s">
        <v>296</v>
      </c>
      <c r="C172" s="133"/>
      <c r="D172" s="133">
        <v>0.1</v>
      </c>
      <c r="E172" s="133">
        <v>0.1</v>
      </c>
      <c r="F172" s="133">
        <v>0.1</v>
      </c>
      <c r="G172" s="133">
        <v>0.1</v>
      </c>
      <c r="H172" s="133">
        <v>0.05</v>
      </c>
      <c r="I172" s="133">
        <v>0.05</v>
      </c>
      <c r="J172" s="133">
        <v>0.05</v>
      </c>
      <c r="K172" s="133">
        <v>0.05</v>
      </c>
      <c r="L172" s="133">
        <v>0.05</v>
      </c>
      <c r="M172" s="133">
        <v>0.05</v>
      </c>
      <c r="N172" s="133">
        <v>0.05</v>
      </c>
      <c r="O172" s="133">
        <v>0.05</v>
      </c>
      <c r="P172" s="133">
        <v>0.05</v>
      </c>
      <c r="Q172" s="133">
        <v>0.05</v>
      </c>
      <c r="R172" s="133">
        <v>0.05</v>
      </c>
      <c r="S172" s="133">
        <v>0.05</v>
      </c>
      <c r="T172" s="133">
        <v>0.05</v>
      </c>
      <c r="U172" s="133">
        <v>0.05</v>
      </c>
      <c r="V172" s="133">
        <v>0.05</v>
      </c>
      <c r="W172" s="133">
        <v>0.05</v>
      </c>
      <c r="X172" s="133">
        <v>0.05</v>
      </c>
      <c r="Y172" s="133">
        <v>0.05</v>
      </c>
      <c r="Z172" s="133">
        <v>0.05</v>
      </c>
      <c r="AA172" s="133">
        <v>0.05</v>
      </c>
      <c r="AB172" s="133">
        <v>0.05</v>
      </c>
      <c r="AC172" s="133">
        <v>0.05</v>
      </c>
      <c r="AD172" s="133">
        <v>0.05</v>
      </c>
      <c r="AE172" s="133">
        <v>0.05</v>
      </c>
      <c r="AF172" s="133">
        <v>0.05</v>
      </c>
      <c r="AG172" s="133">
        <v>0.05</v>
      </c>
      <c r="AH172" s="133">
        <v>0.05</v>
      </c>
      <c r="AI172" s="133">
        <v>0.05</v>
      </c>
      <c r="AJ172" s="133">
        <v>0.05</v>
      </c>
      <c r="AK172" s="133">
        <v>0.05</v>
      </c>
      <c r="AL172" s="133">
        <v>0.05</v>
      </c>
      <c r="AM172" s="133">
        <v>0.05</v>
      </c>
      <c r="AN172" s="133">
        <v>0.05</v>
      </c>
      <c r="AO172" s="133">
        <v>0.05</v>
      </c>
      <c r="AP172" s="133">
        <v>0.05</v>
      </c>
      <c r="AQ172" s="133">
        <v>0.05</v>
      </c>
      <c r="AR172" s="133">
        <v>0.05</v>
      </c>
      <c r="AS172" s="133">
        <v>0.05</v>
      </c>
      <c r="AT172" s="133">
        <v>0.05</v>
      </c>
      <c r="AU172" s="133">
        <v>0.05</v>
      </c>
      <c r="AV172" s="133">
        <v>0.05</v>
      </c>
      <c r="AW172" s="133">
        <v>0.05</v>
      </c>
      <c r="AX172" s="133">
        <v>0.05</v>
      </c>
      <c r="AY172" s="133">
        <v>0.05</v>
      </c>
    </row>
    <row r="174" spans="1:52">
      <c r="A174" s="101" t="s">
        <v>271</v>
      </c>
    </row>
    <row r="175" spans="1:52">
      <c r="A175" s="134" t="s">
        <v>125</v>
      </c>
      <c r="B175" s="134" t="s">
        <v>297</v>
      </c>
      <c r="C175" s="123" t="s">
        <v>292</v>
      </c>
      <c r="D175" s="123">
        <f t="shared" ref="D175:AY175" si="1">SUM(D95:D98)</f>
        <v>2003.8780145030514</v>
      </c>
      <c r="E175" s="123">
        <f t="shared" si="1"/>
        <v>3683.7560290061028</v>
      </c>
      <c r="F175" s="123">
        <f t="shared" si="1"/>
        <v>5203.1022480707952</v>
      </c>
      <c r="G175" s="123">
        <f t="shared" si="1"/>
        <v>6876.9802625738466</v>
      </c>
      <c r="H175" s="123">
        <f t="shared" si="1"/>
        <v>7872.9802625738466</v>
      </c>
      <c r="I175" s="123">
        <f t="shared" si="1"/>
        <v>7872.9802625738466</v>
      </c>
      <c r="J175" s="123">
        <f t="shared" si="1"/>
        <v>8015.5120580122057</v>
      </c>
      <c r="K175" s="123">
        <f t="shared" si="1"/>
        <v>8015.5120580122057</v>
      </c>
      <c r="L175" s="123">
        <f t="shared" si="1"/>
        <v>8015.5120580122057</v>
      </c>
      <c r="M175" s="123">
        <f t="shared" si="1"/>
        <v>8015.5120580122057</v>
      </c>
      <c r="N175" s="123">
        <f t="shared" si="1"/>
        <v>8015.5120580122057</v>
      </c>
      <c r="O175" s="123">
        <f t="shared" si="1"/>
        <v>8015.5120580122057</v>
      </c>
      <c r="P175" s="123">
        <f t="shared" si="1"/>
        <v>8015.5120580122057</v>
      </c>
      <c r="Q175" s="123">
        <f t="shared" si="1"/>
        <v>8015.5120580122057</v>
      </c>
      <c r="R175" s="123">
        <f t="shared" si="1"/>
        <v>8015.5120580122057</v>
      </c>
      <c r="S175" s="123">
        <f t="shared" si="1"/>
        <v>7996.9619151267334</v>
      </c>
      <c r="T175" s="123">
        <f t="shared" si="1"/>
        <v>7978.5738743660704</v>
      </c>
      <c r="U175" s="123">
        <f t="shared" si="1"/>
        <v>7978.5738743660704</v>
      </c>
      <c r="V175" s="123">
        <f t="shared" si="1"/>
        <v>7978.5738743660695</v>
      </c>
      <c r="W175" s="123">
        <f t="shared" si="1"/>
        <v>7997.1240172515427</v>
      </c>
      <c r="X175" s="123">
        <f t="shared" si="1"/>
        <v>8015.5120580122057</v>
      </c>
      <c r="Y175" s="123">
        <f t="shared" si="1"/>
        <v>8015.5120580122057</v>
      </c>
      <c r="Z175" s="123">
        <f t="shared" si="1"/>
        <v>8015.5120580122057</v>
      </c>
      <c r="AA175" s="123">
        <f t="shared" si="1"/>
        <v>8015.5120580122057</v>
      </c>
      <c r="AB175" s="123">
        <f t="shared" si="1"/>
        <v>8015.5120580122057</v>
      </c>
      <c r="AC175" s="123">
        <f t="shared" si="1"/>
        <v>8015.5120580122057</v>
      </c>
      <c r="AD175" s="123">
        <f t="shared" si="1"/>
        <v>8015.5120580122057</v>
      </c>
      <c r="AE175" s="123">
        <f t="shared" si="1"/>
        <v>8015.5120580122057</v>
      </c>
      <c r="AF175" s="123">
        <f t="shared" si="1"/>
        <v>8015.5120580122057</v>
      </c>
      <c r="AG175" s="123">
        <f t="shared" si="1"/>
        <v>8015.5120580122057</v>
      </c>
      <c r="AH175" s="123">
        <f t="shared" si="1"/>
        <v>8015.5120580122057</v>
      </c>
      <c r="AI175" s="123">
        <f t="shared" si="1"/>
        <v>8015.5120580122057</v>
      </c>
      <c r="AJ175" s="123">
        <f t="shared" si="1"/>
        <v>8015.5120580122057</v>
      </c>
      <c r="AK175" s="123">
        <f t="shared" si="1"/>
        <v>8015.5120580122057</v>
      </c>
      <c r="AL175" s="123">
        <f t="shared" si="1"/>
        <v>8015.5120580122057</v>
      </c>
      <c r="AM175" s="123">
        <f t="shared" si="1"/>
        <v>8015.5120580122057</v>
      </c>
      <c r="AN175" s="123">
        <f t="shared" si="1"/>
        <v>7898.9930684278579</v>
      </c>
      <c r="AO175" s="123">
        <f t="shared" si="1"/>
        <v>7783.1874626592207</v>
      </c>
      <c r="AP175" s="123">
        <f t="shared" si="1"/>
        <v>7783.1874626592207</v>
      </c>
      <c r="AQ175" s="123">
        <f t="shared" si="1"/>
        <v>7783.1874626592216</v>
      </c>
      <c r="AR175" s="123">
        <f t="shared" si="1"/>
        <v>7899.7064522435685</v>
      </c>
      <c r="AS175" s="123">
        <f t="shared" si="1"/>
        <v>8015.5120580122057</v>
      </c>
      <c r="AT175" s="123">
        <f t="shared" si="1"/>
        <v>8015.5120580122057</v>
      </c>
      <c r="AU175" s="123">
        <f t="shared" si="1"/>
        <v>8015.5120580122057</v>
      </c>
      <c r="AV175" s="123">
        <f t="shared" si="1"/>
        <v>8015.5120580122057</v>
      </c>
      <c r="AW175" s="123">
        <f t="shared" si="1"/>
        <v>8015.5120580122057</v>
      </c>
      <c r="AX175" s="123">
        <f t="shared" si="1"/>
        <v>8015.5120580122057</v>
      </c>
      <c r="AY175" s="123">
        <f t="shared" si="1"/>
        <v>8015.5120580122057</v>
      </c>
    </row>
    <row r="176" spans="1:52">
      <c r="A176" s="124"/>
      <c r="B176" s="135" t="s">
        <v>298</v>
      </c>
      <c r="C176" s="124" t="s">
        <v>292</v>
      </c>
      <c r="D176" s="124">
        <v>324</v>
      </c>
      <c r="E176" s="124">
        <v>342</v>
      </c>
      <c r="F176" s="124">
        <v>330</v>
      </c>
      <c r="G176" s="124">
        <v>260</v>
      </c>
      <c r="H176" s="124">
        <v>243</v>
      </c>
      <c r="I176" s="124">
        <v>315</v>
      </c>
      <c r="J176" s="124">
        <v>268</v>
      </c>
      <c r="K176" s="124">
        <v>328</v>
      </c>
      <c r="L176" s="124">
        <v>375</v>
      </c>
      <c r="M176" s="124">
        <v>314</v>
      </c>
      <c r="N176" s="124">
        <v>327</v>
      </c>
      <c r="O176" s="124">
        <v>360</v>
      </c>
      <c r="P176" s="124">
        <v>326</v>
      </c>
      <c r="Q176" s="124">
        <v>297</v>
      </c>
      <c r="R176" s="124">
        <v>305</v>
      </c>
      <c r="S176" s="124">
        <v>321</v>
      </c>
      <c r="T176" s="124">
        <v>320</v>
      </c>
      <c r="U176" s="124">
        <v>268</v>
      </c>
      <c r="V176" s="124">
        <v>377</v>
      </c>
      <c r="W176" s="124">
        <v>296</v>
      </c>
      <c r="X176" s="124">
        <v>353</v>
      </c>
      <c r="Y176" s="124">
        <v>321</v>
      </c>
      <c r="Z176" s="124">
        <v>334</v>
      </c>
      <c r="AA176" s="124">
        <v>233</v>
      </c>
      <c r="AB176" s="124">
        <v>345</v>
      </c>
      <c r="AC176" s="124">
        <v>308</v>
      </c>
      <c r="AD176" s="124">
        <v>332</v>
      </c>
      <c r="AE176" s="124">
        <v>405</v>
      </c>
      <c r="AF176" s="124">
        <v>272</v>
      </c>
      <c r="AG176" s="124">
        <v>267</v>
      </c>
      <c r="AH176" s="124">
        <v>311</v>
      </c>
      <c r="AI176" s="124">
        <v>267</v>
      </c>
      <c r="AJ176" s="124">
        <v>375</v>
      </c>
      <c r="AK176" s="124">
        <v>329</v>
      </c>
      <c r="AL176" s="124">
        <v>342</v>
      </c>
      <c r="AM176" s="124">
        <v>414</v>
      </c>
      <c r="AN176" s="124">
        <v>304</v>
      </c>
      <c r="AO176" s="124">
        <v>329</v>
      </c>
      <c r="AP176" s="124">
        <v>315</v>
      </c>
      <c r="AQ176" s="124">
        <v>308</v>
      </c>
      <c r="AR176" s="124">
        <v>392</v>
      </c>
      <c r="AS176" s="124">
        <v>342</v>
      </c>
      <c r="AT176" s="124">
        <v>277</v>
      </c>
      <c r="AU176" s="124">
        <v>419</v>
      </c>
      <c r="AV176" s="124">
        <v>323</v>
      </c>
      <c r="AW176" s="124">
        <v>323</v>
      </c>
      <c r="AX176" s="124">
        <v>312</v>
      </c>
      <c r="AY176" s="124">
        <v>279</v>
      </c>
    </row>
    <row r="177" spans="1:51">
      <c r="A177" s="134" t="s">
        <v>133</v>
      </c>
      <c r="B177" s="134" t="s">
        <v>297</v>
      </c>
      <c r="C177" s="123" t="s">
        <v>292</v>
      </c>
      <c r="D177" s="123">
        <f t="shared" ref="D177:AY177" si="2">SUM(D100:D107)</f>
        <v>0</v>
      </c>
      <c r="E177" s="123">
        <f t="shared" si="2"/>
        <v>0</v>
      </c>
      <c r="F177" s="123">
        <f t="shared" si="2"/>
        <v>285.71428571428567</v>
      </c>
      <c r="G177" s="123">
        <f t="shared" si="2"/>
        <v>156.16254892373669</v>
      </c>
      <c r="H177" s="123">
        <f t="shared" si="2"/>
        <v>818.95027776261986</v>
      </c>
      <c r="I177" s="123">
        <f t="shared" si="2"/>
        <v>812.82711240064214</v>
      </c>
      <c r="J177" s="123">
        <f t="shared" si="2"/>
        <v>674.23728037199794</v>
      </c>
      <c r="K177" s="123">
        <f t="shared" si="2"/>
        <v>323.63728037199786</v>
      </c>
      <c r="L177" s="123">
        <f t="shared" si="2"/>
        <v>697.08700260937803</v>
      </c>
      <c r="M177" s="123">
        <f t="shared" si="2"/>
        <v>234.48700260937801</v>
      </c>
      <c r="N177" s="123">
        <f t="shared" si="2"/>
        <v>752.28700260937808</v>
      </c>
      <c r="O177" s="123">
        <f t="shared" si="2"/>
        <v>492.03050391406703</v>
      </c>
      <c r="P177" s="123">
        <f t="shared" si="2"/>
        <v>340.91428571428565</v>
      </c>
      <c r="Q177" s="123">
        <f t="shared" si="2"/>
        <v>156.16254892373669</v>
      </c>
      <c r="R177" s="123">
        <f t="shared" si="2"/>
        <v>834.15366927604464</v>
      </c>
      <c r="S177" s="123">
        <f t="shared" si="2"/>
        <v>768.8971705807337</v>
      </c>
      <c r="T177" s="123">
        <f t="shared" si="2"/>
        <v>644.44067188542272</v>
      </c>
      <c r="U177" s="123">
        <f t="shared" si="2"/>
        <v>425.93536413463607</v>
      </c>
      <c r="V177" s="123">
        <f t="shared" si="2"/>
        <v>413.25714285714281</v>
      </c>
      <c r="W177" s="123">
        <f t="shared" si="2"/>
        <v>509.91067395533179</v>
      </c>
      <c r="X177" s="123">
        <f t="shared" si="2"/>
        <v>285.71428571428567</v>
      </c>
      <c r="Y177" s="123">
        <f t="shared" si="2"/>
        <v>498.94350130468905</v>
      </c>
      <c r="Z177" s="123">
        <f t="shared" si="2"/>
        <v>546.5727168950923</v>
      </c>
      <c r="AA177" s="123">
        <f t="shared" si="2"/>
        <v>189.77271689509234</v>
      </c>
      <c r="AB177" s="123">
        <f t="shared" si="2"/>
        <v>596.12445368564136</v>
      </c>
      <c r="AC177" s="123">
        <f t="shared" si="2"/>
        <v>238.0292155904034</v>
      </c>
      <c r="AD177" s="123">
        <f t="shared" si="2"/>
        <v>569.45778701897461</v>
      </c>
      <c r="AE177" s="123">
        <f t="shared" si="2"/>
        <v>373.22921559040344</v>
      </c>
      <c r="AF177" s="123">
        <f t="shared" si="2"/>
        <v>649.45778701897461</v>
      </c>
      <c r="AG177" s="123">
        <f t="shared" si="2"/>
        <v>255.48700260937801</v>
      </c>
      <c r="AH177" s="123">
        <f t="shared" si="2"/>
        <v>443.743501304689</v>
      </c>
      <c r="AI177" s="123">
        <f t="shared" si="2"/>
        <v>443.743501304689</v>
      </c>
      <c r="AJ177" s="123">
        <f t="shared" si="2"/>
        <v>752.28700260937808</v>
      </c>
      <c r="AK177" s="123">
        <f t="shared" si="2"/>
        <v>443.743501304689</v>
      </c>
      <c r="AL177" s="123">
        <f t="shared" si="2"/>
        <v>285.71428571428567</v>
      </c>
      <c r="AM177" s="123">
        <f t="shared" si="2"/>
        <v>291.36254892373665</v>
      </c>
      <c r="AN177" s="123">
        <f t="shared" si="2"/>
        <v>654.24000000000012</v>
      </c>
      <c r="AO177" s="123">
        <f t="shared" si="2"/>
        <v>652.05016797135579</v>
      </c>
      <c r="AP177" s="123">
        <f t="shared" si="2"/>
        <v>415.10731082849867</v>
      </c>
      <c r="AQ177" s="123">
        <f t="shared" si="2"/>
        <v>128.4576662252158</v>
      </c>
      <c r="AR177" s="123">
        <f t="shared" si="2"/>
        <v>637.10518907031997</v>
      </c>
      <c r="AS177" s="123">
        <f t="shared" si="2"/>
        <v>236.16254892373675</v>
      </c>
      <c r="AT177" s="123">
        <f t="shared" si="2"/>
        <v>215.2</v>
      </c>
      <c r="AU177" s="123">
        <f t="shared" si="2"/>
        <v>55.2</v>
      </c>
      <c r="AV177" s="123">
        <f t="shared" si="2"/>
        <v>137.06666666666666</v>
      </c>
      <c r="AW177" s="123">
        <f t="shared" si="2"/>
        <v>707.57333333333338</v>
      </c>
      <c r="AX177" s="123">
        <f t="shared" si="2"/>
        <v>850.66033594271141</v>
      </c>
      <c r="AY177" s="123">
        <f t="shared" si="2"/>
        <v>978.47050391406708</v>
      </c>
    </row>
    <row r="178" spans="1:51">
      <c r="A178" s="124"/>
      <c r="B178" s="135" t="s">
        <v>298</v>
      </c>
      <c r="C178" s="124" t="s">
        <v>292</v>
      </c>
      <c r="D178" s="124">
        <v>0</v>
      </c>
      <c r="E178" s="124">
        <v>0</v>
      </c>
      <c r="F178" s="124">
        <v>285.71428571428567</v>
      </c>
      <c r="G178" s="124">
        <v>156.16254892373669</v>
      </c>
      <c r="H178" s="124">
        <v>448</v>
      </c>
      <c r="I178" s="124">
        <v>529</v>
      </c>
      <c r="J178" s="124">
        <v>461</v>
      </c>
      <c r="K178" s="124">
        <v>323.63728037199786</v>
      </c>
      <c r="L178" s="124">
        <v>653</v>
      </c>
      <c r="M178" s="124">
        <v>234.48700260937801</v>
      </c>
      <c r="N178" s="124">
        <v>704</v>
      </c>
      <c r="O178" s="124">
        <v>492.03050391406703</v>
      </c>
      <c r="P178" s="124">
        <v>340.91428571428565</v>
      </c>
      <c r="Q178" s="124">
        <v>156.16254892373669</v>
      </c>
      <c r="R178" s="124">
        <v>509</v>
      </c>
      <c r="S178" s="124">
        <v>433</v>
      </c>
      <c r="T178" s="124">
        <v>644.44067188542272</v>
      </c>
      <c r="U178" s="124">
        <v>425.93536413463607</v>
      </c>
      <c r="V178" s="124">
        <v>413.25714285714281</v>
      </c>
      <c r="W178" s="124">
        <v>509.91067395533179</v>
      </c>
      <c r="X178" s="124">
        <v>285.71428571428567</v>
      </c>
      <c r="Y178" s="124">
        <v>498.94350130468905</v>
      </c>
      <c r="Z178" s="124">
        <v>492</v>
      </c>
      <c r="AA178" s="124">
        <v>189.77271689509234</v>
      </c>
      <c r="AB178" s="124">
        <v>596.12445368564136</v>
      </c>
      <c r="AC178" s="124">
        <v>238.0292155904034</v>
      </c>
      <c r="AD178" s="124">
        <v>569.45778701897461</v>
      </c>
      <c r="AE178" s="124">
        <v>373.22921559040344</v>
      </c>
      <c r="AF178" s="124">
        <v>552</v>
      </c>
      <c r="AG178" s="124">
        <v>255.48700260937801</v>
      </c>
      <c r="AH178" s="124">
        <v>443.743501304689</v>
      </c>
      <c r="AI178" s="124">
        <v>443.743501304689</v>
      </c>
      <c r="AJ178" s="124">
        <v>752.28700260937808</v>
      </c>
      <c r="AK178" s="124">
        <v>443.743501304689</v>
      </c>
      <c r="AL178" s="124">
        <v>285.71428571428567</v>
      </c>
      <c r="AM178" s="124">
        <v>291.36254892373665</v>
      </c>
      <c r="AN178" s="124">
        <v>503</v>
      </c>
      <c r="AO178" s="124">
        <v>595</v>
      </c>
      <c r="AP178" s="124">
        <v>415.10731082849867</v>
      </c>
      <c r="AQ178" s="124">
        <v>128.4576662252158</v>
      </c>
      <c r="AR178" s="124">
        <v>637.10518907031997</v>
      </c>
      <c r="AS178" s="124">
        <v>236.16254892373675</v>
      </c>
      <c r="AT178" s="124">
        <v>215.2</v>
      </c>
      <c r="AU178" s="124">
        <v>55.2</v>
      </c>
      <c r="AV178" s="124">
        <v>137.06666666666666</v>
      </c>
      <c r="AW178" s="124">
        <v>554</v>
      </c>
      <c r="AX178" s="124">
        <v>453</v>
      </c>
      <c r="AY178" s="124">
        <v>668</v>
      </c>
    </row>
    <row r="179" spans="1:51">
      <c r="A179" s="134" t="s">
        <v>134</v>
      </c>
      <c r="B179" s="134" t="s">
        <v>297</v>
      </c>
      <c r="C179" s="123" t="s">
        <v>292</v>
      </c>
      <c r="D179" s="123">
        <f t="shared" ref="D179:AY179" si="3">SUM(D109:D120)</f>
        <v>0</v>
      </c>
      <c r="E179" s="123">
        <f t="shared" si="3"/>
        <v>0</v>
      </c>
      <c r="F179" s="123">
        <f t="shared" si="3"/>
        <v>0</v>
      </c>
      <c r="G179" s="123">
        <f t="shared" si="3"/>
        <v>20.428571428571423</v>
      </c>
      <c r="H179" s="123">
        <f t="shared" si="3"/>
        <v>14.378857835946917</v>
      </c>
      <c r="I179" s="123">
        <f t="shared" si="3"/>
        <v>31.137302082764904</v>
      </c>
      <c r="J179" s="123">
        <f t="shared" si="3"/>
        <v>20.798847676809626</v>
      </c>
      <c r="K179" s="123">
        <f t="shared" si="3"/>
        <v>14.187047965592502</v>
      </c>
      <c r="L179" s="123">
        <f t="shared" si="3"/>
        <v>6.9</v>
      </c>
      <c r="M179" s="123">
        <f t="shared" si="3"/>
        <v>25.640762597851673</v>
      </c>
      <c r="N179" s="123">
        <f t="shared" si="3"/>
        <v>22.319302211101235</v>
      </c>
      <c r="O179" s="123">
        <f t="shared" si="3"/>
        <v>36.839011428247311</v>
      </c>
      <c r="P179" s="123">
        <f t="shared" si="3"/>
        <v>38.313767041766027</v>
      </c>
      <c r="Q179" s="123">
        <f t="shared" si="3"/>
        <v>34.984287967465569</v>
      </c>
      <c r="R179" s="123">
        <f t="shared" si="3"/>
        <v>12.361541886380785</v>
      </c>
      <c r="S179" s="123">
        <f t="shared" si="3"/>
        <v>31.707429264518339</v>
      </c>
      <c r="T179" s="123">
        <f t="shared" si="3"/>
        <v>26.071488132276556</v>
      </c>
      <c r="U179" s="123">
        <f t="shared" si="3"/>
        <v>11.570381298925836</v>
      </c>
      <c r="V179" s="123">
        <f t="shared" si="3"/>
        <v>16.852576155048848</v>
      </c>
      <c r="W179" s="123">
        <f t="shared" si="3"/>
        <v>21.337228572934745</v>
      </c>
      <c r="X179" s="123">
        <f t="shared" si="3"/>
        <v>28.201256171724392</v>
      </c>
      <c r="Y179" s="123">
        <f t="shared" si="3"/>
        <v>22.43483715743794</v>
      </c>
      <c r="Z179" s="123">
        <f t="shared" si="3"/>
        <v>20.970381298925833</v>
      </c>
      <c r="AA179" s="123">
        <f t="shared" si="3"/>
        <v>21.37647688356596</v>
      </c>
      <c r="AB179" s="123">
        <f t="shared" si="3"/>
        <v>5.950000000000002</v>
      </c>
      <c r="AC179" s="123">
        <f t="shared" si="3"/>
        <v>21.901333679878213</v>
      </c>
      <c r="AD179" s="123">
        <f t="shared" si="3"/>
        <v>18.606377822754769</v>
      </c>
      <c r="AE179" s="123">
        <f t="shared" si="3"/>
        <v>24.277291316816886</v>
      </c>
      <c r="AF179" s="123">
        <f t="shared" si="3"/>
        <v>27.165785006218499</v>
      </c>
      <c r="AG179" s="123">
        <f t="shared" si="3"/>
        <v>35.668219548445016</v>
      </c>
      <c r="AH179" s="123">
        <f t="shared" si="3"/>
        <v>19.792072094177925</v>
      </c>
      <c r="AI179" s="123">
        <f t="shared" si="3"/>
        <v>17.520381298925837</v>
      </c>
      <c r="AJ179" s="123">
        <f t="shared" si="3"/>
        <v>17.520381298925834</v>
      </c>
      <c r="AK179" s="123">
        <f t="shared" si="3"/>
        <v>29.090762597851672</v>
      </c>
      <c r="AL179" s="123">
        <f t="shared" si="3"/>
        <v>30.209895849425735</v>
      </c>
      <c r="AM179" s="123">
        <f t="shared" si="3"/>
        <v>25.933581463860801</v>
      </c>
      <c r="AN179" s="123">
        <f t="shared" si="3"/>
        <v>23.977602060309607</v>
      </c>
      <c r="AO179" s="123">
        <f t="shared" si="3"/>
        <v>30.628814256916598</v>
      </c>
      <c r="AP179" s="123">
        <f t="shared" si="3"/>
        <v>23.686953132614036</v>
      </c>
      <c r="AQ179" s="123">
        <f t="shared" si="3"/>
        <v>14.307142857142857</v>
      </c>
      <c r="AR179" s="123">
        <f t="shared" si="3"/>
        <v>6.197162483445589</v>
      </c>
      <c r="AS179" s="123">
        <f t="shared" si="3"/>
        <v>24.771444590136998</v>
      </c>
      <c r="AT179" s="123">
        <f t="shared" si="3"/>
        <v>19.657027914684967</v>
      </c>
      <c r="AU179" s="123">
        <f t="shared" si="3"/>
        <v>10.370770849549032</v>
      </c>
      <c r="AV179" s="123">
        <f t="shared" si="3"/>
        <v>3.45</v>
      </c>
      <c r="AW179" s="123">
        <f t="shared" si="3"/>
        <v>6.0666666666666664</v>
      </c>
      <c r="AX179" s="123">
        <f t="shared" si="3"/>
        <v>27.367333333333331</v>
      </c>
      <c r="AY179" s="123">
        <f t="shared" si="3"/>
        <v>25.930568728119866</v>
      </c>
    </row>
    <row r="180" spans="1:51">
      <c r="A180" s="124"/>
      <c r="B180" s="135" t="s">
        <v>298</v>
      </c>
      <c r="C180" s="124" t="s">
        <v>292</v>
      </c>
      <c r="D180" s="124">
        <v>0</v>
      </c>
      <c r="E180" s="124">
        <v>0</v>
      </c>
      <c r="F180" s="124">
        <v>0</v>
      </c>
      <c r="G180" s="124">
        <v>20.428571428571423</v>
      </c>
      <c r="H180" s="124">
        <v>14.378857835946917</v>
      </c>
      <c r="I180" s="124">
        <v>31.137302082764904</v>
      </c>
      <c r="J180" s="124">
        <v>20.798847676809626</v>
      </c>
      <c r="K180" s="124">
        <v>14.187047965592502</v>
      </c>
      <c r="L180" s="124">
        <v>6.9</v>
      </c>
      <c r="M180" s="124">
        <v>25.640762597851673</v>
      </c>
      <c r="N180" s="124">
        <v>22.319302211101235</v>
      </c>
      <c r="O180" s="124">
        <v>36.839011428247311</v>
      </c>
      <c r="P180" s="124">
        <v>38.313767041766027</v>
      </c>
      <c r="Q180" s="124">
        <v>34.984287967465569</v>
      </c>
      <c r="R180" s="124">
        <v>12.361541886380785</v>
      </c>
      <c r="S180" s="124">
        <v>31.707429264518339</v>
      </c>
      <c r="T180" s="124">
        <v>26.071488132276556</v>
      </c>
      <c r="U180" s="124">
        <v>11.570381298925836</v>
      </c>
      <c r="V180" s="124">
        <v>16.852576155048848</v>
      </c>
      <c r="W180" s="124">
        <v>21.337228572934745</v>
      </c>
      <c r="X180" s="124">
        <v>28.201256171724392</v>
      </c>
      <c r="Y180" s="124">
        <v>22.43483715743794</v>
      </c>
      <c r="Z180" s="124">
        <v>20.970381298925833</v>
      </c>
      <c r="AA180" s="124">
        <v>21.37647688356596</v>
      </c>
      <c r="AB180" s="124">
        <v>5.950000000000002</v>
      </c>
      <c r="AC180" s="124">
        <v>21.901333679878213</v>
      </c>
      <c r="AD180" s="124">
        <v>18.606377822754769</v>
      </c>
      <c r="AE180" s="124">
        <v>24.277291316816886</v>
      </c>
      <c r="AF180" s="124">
        <v>27.165785006218499</v>
      </c>
      <c r="AG180" s="124">
        <v>35.668219548445016</v>
      </c>
      <c r="AH180" s="124">
        <v>19.792072094177925</v>
      </c>
      <c r="AI180" s="124">
        <v>17.520381298925837</v>
      </c>
      <c r="AJ180" s="124">
        <v>17.520381298925834</v>
      </c>
      <c r="AK180" s="124">
        <v>29.090762597851672</v>
      </c>
      <c r="AL180" s="124">
        <v>30.209895849425735</v>
      </c>
      <c r="AM180" s="124">
        <v>25.933581463860801</v>
      </c>
      <c r="AN180" s="124">
        <v>23.977602060309607</v>
      </c>
      <c r="AO180" s="124">
        <v>30.628814256916598</v>
      </c>
      <c r="AP180" s="124">
        <v>23.686953132614036</v>
      </c>
      <c r="AQ180" s="124">
        <v>14.307142857142857</v>
      </c>
      <c r="AR180" s="124">
        <v>6.197162483445589</v>
      </c>
      <c r="AS180" s="124">
        <v>24.771444590136998</v>
      </c>
      <c r="AT180" s="124">
        <v>19.657027914684967</v>
      </c>
      <c r="AU180" s="124">
        <v>10.370770849549032</v>
      </c>
      <c r="AV180" s="124">
        <v>3.45</v>
      </c>
      <c r="AW180" s="124">
        <v>6.0666666666666664</v>
      </c>
      <c r="AX180" s="124">
        <v>27.367333333333331</v>
      </c>
      <c r="AY180" s="124">
        <v>25.930568728119866</v>
      </c>
    </row>
    <row r="181" spans="1:51">
      <c r="A181" s="134" t="s">
        <v>123</v>
      </c>
      <c r="B181" s="134" t="s">
        <v>297</v>
      </c>
      <c r="C181" s="123" t="s">
        <v>292</v>
      </c>
      <c r="D181" s="123">
        <f t="shared" ref="D181:AY181" si="4">(1-D172)*SUM(D122:D169)</f>
        <v>0</v>
      </c>
      <c r="E181" s="123">
        <f t="shared" si="4"/>
        <v>0</v>
      </c>
      <c r="F181" s="123">
        <f t="shared" si="4"/>
        <v>183.8571428571428</v>
      </c>
      <c r="G181" s="123">
        <f t="shared" si="4"/>
        <v>129.40972052352225</v>
      </c>
      <c r="H181" s="123">
        <f t="shared" si="4"/>
        <v>591.60873957253318</v>
      </c>
      <c r="I181" s="123">
        <f t="shared" si="4"/>
        <v>395.17810585938281</v>
      </c>
      <c r="J181" s="123">
        <f t="shared" si="4"/>
        <v>269.55391134625751</v>
      </c>
      <c r="K181" s="123">
        <f t="shared" si="4"/>
        <v>131.1</v>
      </c>
      <c r="L181" s="123">
        <f t="shared" si="4"/>
        <v>487.17448935918173</v>
      </c>
      <c r="M181" s="123">
        <f t="shared" si="4"/>
        <v>424.06674201092341</v>
      </c>
      <c r="N181" s="123">
        <f t="shared" si="4"/>
        <v>699.94121713669881</v>
      </c>
      <c r="O181" s="123">
        <f t="shared" si="4"/>
        <v>727.96157379355452</v>
      </c>
      <c r="P181" s="123">
        <f t="shared" si="4"/>
        <v>664.70147138184586</v>
      </c>
      <c r="Q181" s="123">
        <f t="shared" si="4"/>
        <v>234.8692958412349</v>
      </c>
      <c r="R181" s="123">
        <f t="shared" si="4"/>
        <v>602.44115602584839</v>
      </c>
      <c r="S181" s="123">
        <f t="shared" si="4"/>
        <v>495.35827451325457</v>
      </c>
      <c r="T181" s="123">
        <f t="shared" si="4"/>
        <v>219.83724467959087</v>
      </c>
      <c r="U181" s="123">
        <f t="shared" si="4"/>
        <v>320.19894694592813</v>
      </c>
      <c r="V181" s="123">
        <f t="shared" si="4"/>
        <v>405.4073428857601</v>
      </c>
      <c r="W181" s="123">
        <f t="shared" si="4"/>
        <v>535.82386726276343</v>
      </c>
      <c r="X181" s="123">
        <f t="shared" si="4"/>
        <v>426.26190599132082</v>
      </c>
      <c r="Y181" s="123">
        <f t="shared" si="4"/>
        <v>398.43724467959078</v>
      </c>
      <c r="Z181" s="123">
        <f t="shared" si="4"/>
        <v>406.15306078775319</v>
      </c>
      <c r="AA181" s="123">
        <f t="shared" si="4"/>
        <v>113.05000000000003</v>
      </c>
      <c r="AB181" s="123">
        <f t="shared" si="4"/>
        <v>416.12533991768601</v>
      </c>
      <c r="AC181" s="123">
        <f t="shared" si="4"/>
        <v>353.52117863234059</v>
      </c>
      <c r="AD181" s="123">
        <f t="shared" si="4"/>
        <v>461.26853501952075</v>
      </c>
      <c r="AE181" s="123">
        <f t="shared" si="4"/>
        <v>516.14991511815151</v>
      </c>
      <c r="AF181" s="123">
        <f t="shared" si="4"/>
        <v>677.69617142045536</v>
      </c>
      <c r="AG181" s="123">
        <f t="shared" si="4"/>
        <v>376.04936978938053</v>
      </c>
      <c r="AH181" s="123">
        <f t="shared" si="4"/>
        <v>332.88724467959094</v>
      </c>
      <c r="AI181" s="123">
        <f t="shared" si="4"/>
        <v>332.88724467959082</v>
      </c>
      <c r="AJ181" s="123">
        <f t="shared" si="4"/>
        <v>552.72448935918169</v>
      </c>
      <c r="AK181" s="123">
        <f t="shared" si="4"/>
        <v>573.98802113908891</v>
      </c>
      <c r="AL181" s="123">
        <f t="shared" si="4"/>
        <v>492.73804781335514</v>
      </c>
      <c r="AM181" s="123">
        <f t="shared" si="4"/>
        <v>455.57443914588248</v>
      </c>
      <c r="AN181" s="123">
        <f t="shared" si="4"/>
        <v>581.94747088141537</v>
      </c>
      <c r="AO181" s="123">
        <f t="shared" si="4"/>
        <v>450.0521095196666</v>
      </c>
      <c r="AP181" s="123">
        <f t="shared" si="4"/>
        <v>271.83571428571423</v>
      </c>
      <c r="AQ181" s="123">
        <f t="shared" si="4"/>
        <v>117.74608718546618</v>
      </c>
      <c r="AR181" s="123">
        <f t="shared" si="4"/>
        <v>470.6574472126029</v>
      </c>
      <c r="AS181" s="123">
        <f t="shared" si="4"/>
        <v>373.48353037901433</v>
      </c>
      <c r="AT181" s="123">
        <f t="shared" si="4"/>
        <v>197.0446461414316</v>
      </c>
      <c r="AU181" s="123">
        <f t="shared" si="4"/>
        <v>65.55</v>
      </c>
      <c r="AV181" s="123">
        <f t="shared" si="4"/>
        <v>115.26666666666664</v>
      </c>
      <c r="AW181" s="123">
        <f t="shared" si="4"/>
        <v>519.97933333333322</v>
      </c>
      <c r="AX181" s="123">
        <f t="shared" si="4"/>
        <v>492.68080583427735</v>
      </c>
      <c r="AY181" s="123">
        <f t="shared" si="4"/>
        <v>448.15391134625747</v>
      </c>
    </row>
    <row r="182" spans="1:51">
      <c r="A182" s="124"/>
      <c r="B182" s="135" t="s">
        <v>298</v>
      </c>
      <c r="C182" s="124" t="s">
        <v>292</v>
      </c>
      <c r="D182" s="124">
        <v>0</v>
      </c>
      <c r="E182" s="124">
        <v>0</v>
      </c>
      <c r="F182" s="124">
        <v>183.8571428571428</v>
      </c>
      <c r="G182" s="124">
        <v>129.40972052352225</v>
      </c>
      <c r="H182" s="124">
        <v>523.70607868152399</v>
      </c>
      <c r="I182" s="124">
        <v>395.17810585938281</v>
      </c>
      <c r="J182" s="124">
        <v>269.55391134625751</v>
      </c>
      <c r="K182" s="124">
        <v>131.1</v>
      </c>
      <c r="L182" s="124">
        <v>228.78844513715711</v>
      </c>
      <c r="M182" s="124">
        <v>269.10176540301069</v>
      </c>
      <c r="N182" s="124">
        <v>284.07350227989497</v>
      </c>
      <c r="O182" s="124">
        <v>301.56152872995716</v>
      </c>
      <c r="P182" s="124">
        <v>561.25921201369931</v>
      </c>
      <c r="Q182" s="124">
        <v>234.8692958412349</v>
      </c>
      <c r="R182" s="124">
        <v>431.41901935883391</v>
      </c>
      <c r="S182" s="124">
        <v>495.35827451325457</v>
      </c>
      <c r="T182" s="124">
        <v>219.83724467959087</v>
      </c>
      <c r="U182" s="124">
        <v>248.59723263009036</v>
      </c>
      <c r="V182" s="124">
        <v>240.48189158443759</v>
      </c>
      <c r="W182" s="124">
        <v>291.41283839971874</v>
      </c>
      <c r="X182" s="124">
        <v>426.26190599132082</v>
      </c>
      <c r="Y182" s="124">
        <v>398.43724467959078</v>
      </c>
      <c r="Z182" s="124">
        <v>406.15306078775319</v>
      </c>
      <c r="AA182" s="124">
        <v>113.05000000000003</v>
      </c>
      <c r="AB182" s="124">
        <v>240.11969515539306</v>
      </c>
      <c r="AC182" s="124">
        <v>322.66869256023386</v>
      </c>
      <c r="AD182" s="124">
        <v>233.07474658795323</v>
      </c>
      <c r="AE182" s="124">
        <v>307.47886441348197</v>
      </c>
      <c r="AF182" s="124">
        <v>427.97664122969928</v>
      </c>
      <c r="AG182" s="124">
        <v>376.04936978938053</v>
      </c>
      <c r="AH182" s="124">
        <v>332.88724467959094</v>
      </c>
      <c r="AI182" s="124">
        <v>332.88724467959082</v>
      </c>
      <c r="AJ182" s="124">
        <v>298.93419834918382</v>
      </c>
      <c r="AK182" s="124">
        <v>259.60210614758716</v>
      </c>
      <c r="AL182" s="124">
        <v>275.97458496663211</v>
      </c>
      <c r="AM182" s="124">
        <v>323.67815400755035</v>
      </c>
      <c r="AN182" s="124">
        <v>529.94936754098478</v>
      </c>
      <c r="AO182" s="124">
        <v>450.0521095196666</v>
      </c>
      <c r="AP182" s="124">
        <v>271.83571428571423</v>
      </c>
      <c r="AQ182" s="124">
        <v>117.74608718546618</v>
      </c>
      <c r="AR182" s="124">
        <v>271.30546727837276</v>
      </c>
      <c r="AS182" s="124">
        <v>335.06811338803362</v>
      </c>
      <c r="AT182" s="124">
        <v>197.0446461414316</v>
      </c>
      <c r="AU182" s="124">
        <v>65.55</v>
      </c>
      <c r="AV182" s="124">
        <v>115.26666666666664</v>
      </c>
      <c r="AW182" s="124">
        <v>514.18321072796937</v>
      </c>
      <c r="AX182" s="124">
        <v>492.68080583427735</v>
      </c>
      <c r="AY182" s="124">
        <v>448.15391134625747</v>
      </c>
    </row>
    <row r="184" spans="1:51">
      <c r="A184" s="101" t="s">
        <v>299</v>
      </c>
    </row>
    <row r="185" spans="1:51">
      <c r="A185" s="125" t="s">
        <v>125</v>
      </c>
      <c r="B185" s="122">
        <v>1</v>
      </c>
      <c r="C185" s="123"/>
      <c r="D185" s="123">
        <v>324</v>
      </c>
      <c r="E185" s="123">
        <v>0</v>
      </c>
      <c r="F185" s="123">
        <v>0</v>
      </c>
      <c r="G185" s="123">
        <v>0</v>
      </c>
      <c r="H185" s="123">
        <v>0</v>
      </c>
      <c r="I185" s="123">
        <v>0</v>
      </c>
      <c r="J185" s="123">
        <v>0</v>
      </c>
      <c r="K185" s="123">
        <v>0</v>
      </c>
      <c r="L185" s="123">
        <v>0</v>
      </c>
      <c r="M185" s="123">
        <v>0</v>
      </c>
      <c r="N185" s="123">
        <v>0</v>
      </c>
      <c r="O185" s="123">
        <v>0</v>
      </c>
      <c r="P185" s="123">
        <v>0</v>
      </c>
      <c r="Q185" s="123">
        <v>0</v>
      </c>
      <c r="R185" s="123">
        <v>0</v>
      </c>
      <c r="S185" s="123">
        <v>0</v>
      </c>
      <c r="T185" s="123">
        <v>0</v>
      </c>
      <c r="U185" s="123">
        <v>0</v>
      </c>
      <c r="V185" s="123">
        <v>0</v>
      </c>
      <c r="W185" s="123">
        <v>0</v>
      </c>
      <c r="X185" s="123">
        <v>0</v>
      </c>
      <c r="Y185" s="123">
        <v>0</v>
      </c>
      <c r="Z185" s="123">
        <v>0</v>
      </c>
      <c r="AA185" s="123">
        <v>0</v>
      </c>
      <c r="AB185" s="123">
        <v>0</v>
      </c>
      <c r="AC185" s="123">
        <v>0</v>
      </c>
      <c r="AD185" s="123">
        <v>0</v>
      </c>
      <c r="AE185" s="123">
        <v>0</v>
      </c>
      <c r="AF185" s="123">
        <v>0</v>
      </c>
      <c r="AG185" s="123">
        <v>0</v>
      </c>
      <c r="AH185" s="123">
        <v>0</v>
      </c>
      <c r="AI185" s="123">
        <v>0</v>
      </c>
      <c r="AJ185" s="123">
        <v>0</v>
      </c>
      <c r="AK185" s="123">
        <v>0</v>
      </c>
      <c r="AL185" s="123">
        <v>0</v>
      </c>
      <c r="AM185" s="123">
        <v>0</v>
      </c>
      <c r="AN185" s="123">
        <v>0</v>
      </c>
      <c r="AO185" s="123">
        <v>0</v>
      </c>
      <c r="AP185" s="123">
        <v>0</v>
      </c>
      <c r="AQ185" s="123">
        <v>0</v>
      </c>
      <c r="AR185" s="123">
        <v>0</v>
      </c>
      <c r="AS185" s="123">
        <v>0</v>
      </c>
      <c r="AT185" s="123">
        <v>0</v>
      </c>
      <c r="AU185" s="123">
        <v>0</v>
      </c>
      <c r="AV185" s="123">
        <v>0</v>
      </c>
      <c r="AW185" s="123">
        <v>0</v>
      </c>
      <c r="AX185" s="123">
        <v>0</v>
      </c>
      <c r="AY185" s="123">
        <v>0</v>
      </c>
    </row>
    <row r="186" spans="1:51">
      <c r="A186" s="108"/>
      <c r="B186" s="119">
        <v>2</v>
      </c>
      <c r="C186" s="105"/>
      <c r="D186" s="105">
        <v>0</v>
      </c>
      <c r="E186" s="105">
        <v>342</v>
      </c>
      <c r="F186" s="105">
        <v>0</v>
      </c>
      <c r="G186" s="105">
        <v>0</v>
      </c>
      <c r="H186" s="105">
        <v>0</v>
      </c>
      <c r="I186" s="105">
        <v>0</v>
      </c>
      <c r="J186" s="105">
        <v>0</v>
      </c>
      <c r="K186" s="105">
        <v>0</v>
      </c>
      <c r="L186" s="105">
        <v>0</v>
      </c>
      <c r="M186" s="105">
        <v>0</v>
      </c>
      <c r="N186" s="105">
        <v>0</v>
      </c>
      <c r="O186" s="105">
        <v>0</v>
      </c>
      <c r="P186" s="105">
        <v>0</v>
      </c>
      <c r="Q186" s="105">
        <v>0</v>
      </c>
      <c r="R186" s="105">
        <v>0</v>
      </c>
      <c r="S186" s="105">
        <v>0</v>
      </c>
      <c r="T186" s="105">
        <v>0</v>
      </c>
      <c r="U186" s="105">
        <v>0</v>
      </c>
      <c r="V186" s="105">
        <v>0</v>
      </c>
      <c r="W186" s="105">
        <v>0</v>
      </c>
      <c r="X186" s="105">
        <v>0</v>
      </c>
      <c r="Y186" s="105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5">
        <v>0</v>
      </c>
      <c r="AL186" s="105">
        <v>0</v>
      </c>
      <c r="AM186" s="105">
        <v>0</v>
      </c>
      <c r="AN186" s="105">
        <v>0</v>
      </c>
      <c r="AO186" s="105">
        <v>0</v>
      </c>
      <c r="AP186" s="105">
        <v>0</v>
      </c>
      <c r="AQ186" s="105">
        <v>0</v>
      </c>
      <c r="AR186" s="105">
        <v>0</v>
      </c>
      <c r="AS186" s="105">
        <v>0</v>
      </c>
      <c r="AT186" s="105">
        <v>0</v>
      </c>
      <c r="AU186" s="105">
        <v>0</v>
      </c>
      <c r="AV186" s="105">
        <v>0</v>
      </c>
      <c r="AW186" s="105">
        <v>0</v>
      </c>
      <c r="AX186" s="105">
        <v>0</v>
      </c>
      <c r="AY186" s="105">
        <v>0</v>
      </c>
    </row>
    <row r="187" spans="1:51">
      <c r="A187" s="108"/>
      <c r="B187" s="126">
        <v>3</v>
      </c>
      <c r="C187" s="105"/>
      <c r="D187" s="105">
        <v>0</v>
      </c>
      <c r="E187" s="105">
        <v>0</v>
      </c>
      <c r="F187" s="105">
        <v>330</v>
      </c>
      <c r="G187" s="105">
        <v>0</v>
      </c>
      <c r="H187" s="105">
        <v>0</v>
      </c>
      <c r="I187" s="105">
        <v>0</v>
      </c>
      <c r="J187" s="105">
        <v>0</v>
      </c>
      <c r="K187" s="105">
        <v>0</v>
      </c>
      <c r="L187" s="105">
        <v>0</v>
      </c>
      <c r="M187" s="105">
        <v>0</v>
      </c>
      <c r="N187" s="105">
        <v>0</v>
      </c>
      <c r="O187" s="105">
        <v>0</v>
      </c>
      <c r="P187" s="105">
        <v>0</v>
      </c>
      <c r="Q187" s="105">
        <v>0</v>
      </c>
      <c r="R187" s="105">
        <v>0</v>
      </c>
      <c r="S187" s="105">
        <v>0</v>
      </c>
      <c r="T187" s="105">
        <v>0</v>
      </c>
      <c r="U187" s="105">
        <v>0</v>
      </c>
      <c r="V187" s="105">
        <v>0</v>
      </c>
      <c r="W187" s="105">
        <v>0</v>
      </c>
      <c r="X187" s="105">
        <v>0</v>
      </c>
      <c r="Y187" s="105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5">
        <v>0</v>
      </c>
      <c r="AL187" s="105">
        <v>0</v>
      </c>
      <c r="AM187" s="105">
        <v>0</v>
      </c>
      <c r="AN187" s="105">
        <v>0</v>
      </c>
      <c r="AO187" s="105">
        <v>0</v>
      </c>
      <c r="AP187" s="105">
        <v>0</v>
      </c>
      <c r="AQ187" s="105">
        <v>0</v>
      </c>
      <c r="AR187" s="105">
        <v>0</v>
      </c>
      <c r="AS187" s="105">
        <v>0</v>
      </c>
      <c r="AT187" s="105">
        <v>0</v>
      </c>
      <c r="AU187" s="105">
        <v>0</v>
      </c>
      <c r="AV187" s="105">
        <v>0</v>
      </c>
      <c r="AW187" s="105">
        <v>0</v>
      </c>
      <c r="AX187" s="105">
        <v>0</v>
      </c>
      <c r="AY187" s="105">
        <v>0</v>
      </c>
    </row>
    <row r="188" spans="1:51">
      <c r="A188" s="127"/>
      <c r="B188" s="128">
        <v>4</v>
      </c>
      <c r="C188" s="105"/>
      <c r="D188" s="105">
        <v>0</v>
      </c>
      <c r="E188" s="105">
        <v>0</v>
      </c>
      <c r="F188" s="105">
        <v>0</v>
      </c>
      <c r="G188" s="105">
        <v>260</v>
      </c>
      <c r="H188" s="105">
        <v>243</v>
      </c>
      <c r="I188" s="105">
        <v>315</v>
      </c>
      <c r="J188" s="105">
        <v>268</v>
      </c>
      <c r="K188" s="105">
        <v>328</v>
      </c>
      <c r="L188" s="105">
        <v>375</v>
      </c>
      <c r="M188" s="105">
        <v>314</v>
      </c>
      <c r="N188" s="105">
        <v>327</v>
      </c>
      <c r="O188" s="105">
        <v>360</v>
      </c>
      <c r="P188" s="105">
        <v>326</v>
      </c>
      <c r="Q188" s="105">
        <v>297</v>
      </c>
      <c r="R188" s="105">
        <v>305</v>
      </c>
      <c r="S188" s="105">
        <v>321</v>
      </c>
      <c r="T188" s="105">
        <v>320</v>
      </c>
      <c r="U188" s="105">
        <v>268</v>
      </c>
      <c r="V188" s="105">
        <v>377</v>
      </c>
      <c r="W188" s="105">
        <v>296</v>
      </c>
      <c r="X188" s="105">
        <v>353</v>
      </c>
      <c r="Y188" s="105">
        <v>321</v>
      </c>
      <c r="Z188" s="105">
        <v>334</v>
      </c>
      <c r="AA188" s="105">
        <v>233</v>
      </c>
      <c r="AB188" s="105">
        <v>345</v>
      </c>
      <c r="AC188" s="105">
        <v>308</v>
      </c>
      <c r="AD188" s="105">
        <v>332</v>
      </c>
      <c r="AE188" s="105">
        <v>405</v>
      </c>
      <c r="AF188" s="105">
        <v>272</v>
      </c>
      <c r="AG188" s="105">
        <v>267</v>
      </c>
      <c r="AH188" s="105">
        <v>311</v>
      </c>
      <c r="AI188" s="105">
        <v>267</v>
      </c>
      <c r="AJ188" s="105">
        <v>375</v>
      </c>
      <c r="AK188" s="105">
        <v>329</v>
      </c>
      <c r="AL188" s="105">
        <v>342</v>
      </c>
      <c r="AM188" s="105">
        <v>414</v>
      </c>
      <c r="AN188" s="105">
        <v>304</v>
      </c>
      <c r="AO188" s="105">
        <v>329</v>
      </c>
      <c r="AP188" s="105">
        <v>315</v>
      </c>
      <c r="AQ188" s="105">
        <v>308</v>
      </c>
      <c r="AR188" s="105">
        <v>392</v>
      </c>
      <c r="AS188" s="105">
        <v>342</v>
      </c>
      <c r="AT188" s="105">
        <v>277</v>
      </c>
      <c r="AU188" s="105">
        <v>419</v>
      </c>
      <c r="AV188" s="105">
        <v>323</v>
      </c>
      <c r="AW188" s="105">
        <v>323</v>
      </c>
      <c r="AX188" s="105">
        <v>312</v>
      </c>
      <c r="AY188" s="105">
        <v>279</v>
      </c>
    </row>
    <row r="189" spans="1:51">
      <c r="A189" s="125" t="s">
        <v>133</v>
      </c>
      <c r="B189" s="122">
        <v>1</v>
      </c>
      <c r="C189" s="123"/>
      <c r="D189" s="123">
        <v>0</v>
      </c>
      <c r="E189" s="123">
        <v>0</v>
      </c>
      <c r="F189" s="123">
        <v>285.71428571428567</v>
      </c>
      <c r="G189" s="123">
        <v>53.333333333333343</v>
      </c>
      <c r="H189" s="123">
        <v>57.58983202864431</v>
      </c>
      <c r="I189" s="123">
        <v>158.04972223738019</v>
      </c>
      <c r="J189" s="123">
        <v>175.30622093269113</v>
      </c>
      <c r="K189" s="123">
        <v>55.199999999999989</v>
      </c>
      <c r="L189" s="123">
        <v>344.45649869531098</v>
      </c>
      <c r="M189" s="123">
        <v>135.19999999999999</v>
      </c>
      <c r="N189" s="123">
        <v>395.45649869531098</v>
      </c>
      <c r="O189" s="123">
        <v>443.743501304689</v>
      </c>
      <c r="P189" s="123">
        <v>340.91428571428565</v>
      </c>
      <c r="Q189" s="123">
        <v>53.333333333333343</v>
      </c>
      <c r="R189" s="123">
        <v>118.58983202864431</v>
      </c>
      <c r="S189" s="123">
        <v>107.8463307239553</v>
      </c>
      <c r="T189" s="123">
        <v>308.54350130468902</v>
      </c>
      <c r="U189" s="123">
        <v>425.93536413463607</v>
      </c>
      <c r="V189" s="123">
        <v>358.05714285714282</v>
      </c>
      <c r="W189" s="123">
        <v>441.87683463802239</v>
      </c>
      <c r="X189" s="123">
        <v>285.71428571428567</v>
      </c>
      <c r="Y189" s="123">
        <v>441.87683463802239</v>
      </c>
      <c r="Z189" s="123">
        <v>389.17078440959665</v>
      </c>
      <c r="AA189" s="123">
        <v>133.33333333333331</v>
      </c>
      <c r="AB189" s="123">
        <v>285.71428571428561</v>
      </c>
      <c r="AC189" s="123">
        <v>135.19999999999999</v>
      </c>
      <c r="AD189" s="123">
        <v>205.71428571428555</v>
      </c>
      <c r="AE189" s="123">
        <v>135.19999999999999</v>
      </c>
      <c r="AF189" s="123">
        <v>243.45649869531098</v>
      </c>
      <c r="AG189" s="123">
        <v>55.199999999999989</v>
      </c>
      <c r="AH189" s="123">
        <v>443.743501304689</v>
      </c>
      <c r="AI189" s="123">
        <v>135.19999999999999</v>
      </c>
      <c r="AJ189" s="123">
        <v>443.743501304689</v>
      </c>
      <c r="AK189" s="123">
        <v>443.743501304689</v>
      </c>
      <c r="AL189" s="123">
        <v>285.71428571428567</v>
      </c>
      <c r="AM189" s="123">
        <v>133.33333333333331</v>
      </c>
      <c r="AN189" s="123">
        <v>503</v>
      </c>
      <c r="AO189" s="123">
        <v>386.69333333333316</v>
      </c>
      <c r="AP189" s="123">
        <v>358.05714285714282</v>
      </c>
      <c r="AQ189" s="123">
        <v>55.199999999999989</v>
      </c>
      <c r="AR189" s="123">
        <v>340.9142857142856</v>
      </c>
      <c r="AS189" s="123">
        <v>53.333333333333343</v>
      </c>
      <c r="AT189" s="123">
        <v>135.19999999999999</v>
      </c>
      <c r="AU189" s="123">
        <v>53.333333333333343</v>
      </c>
      <c r="AV189" s="123">
        <v>135.19999999999999</v>
      </c>
      <c r="AW189" s="123">
        <v>0</v>
      </c>
      <c r="AX189" s="123">
        <v>0</v>
      </c>
      <c r="AY189" s="123">
        <v>133.27299739062192</v>
      </c>
    </row>
    <row r="190" spans="1:51">
      <c r="A190" s="108"/>
      <c r="B190" s="118">
        <v>2</v>
      </c>
      <c r="C190" s="105"/>
      <c r="D190" s="105">
        <v>0</v>
      </c>
      <c r="E190" s="105">
        <v>0</v>
      </c>
      <c r="F190" s="105">
        <v>0</v>
      </c>
      <c r="G190" s="105">
        <v>102.82921559040335</v>
      </c>
      <c r="H190" s="105">
        <v>390.41016797135569</v>
      </c>
      <c r="I190" s="105">
        <v>370.95027776261981</v>
      </c>
      <c r="J190" s="105">
        <v>285.69377906730887</v>
      </c>
      <c r="K190" s="105">
        <v>268.43728037199787</v>
      </c>
      <c r="L190" s="105">
        <v>308.54350130468902</v>
      </c>
      <c r="M190" s="105">
        <v>99.287002609378021</v>
      </c>
      <c r="N190" s="105">
        <v>308.54350130468902</v>
      </c>
      <c r="O190" s="105">
        <v>48.287002609378021</v>
      </c>
      <c r="P190" s="105">
        <v>0</v>
      </c>
      <c r="Q190" s="105">
        <v>102.82921559040335</v>
      </c>
      <c r="R190" s="105">
        <v>390.41016797135569</v>
      </c>
      <c r="S190" s="105">
        <v>325.1536692760447</v>
      </c>
      <c r="T190" s="105">
        <v>335.8971705807337</v>
      </c>
      <c r="U190" s="105">
        <v>0</v>
      </c>
      <c r="V190" s="105">
        <v>0</v>
      </c>
      <c r="W190" s="105">
        <v>68.0338393173094</v>
      </c>
      <c r="X190" s="105">
        <v>0</v>
      </c>
      <c r="Y190" s="105">
        <v>55.199999999999989</v>
      </c>
      <c r="Z190" s="105">
        <v>0</v>
      </c>
      <c r="AA190" s="105">
        <v>54.572716895092356</v>
      </c>
      <c r="AB190" s="105">
        <v>310.41016797135575</v>
      </c>
      <c r="AC190" s="105">
        <v>102.82921559040341</v>
      </c>
      <c r="AD190" s="105">
        <v>308.54350130468902</v>
      </c>
      <c r="AE190" s="105">
        <v>238.02921559040345</v>
      </c>
      <c r="AF190" s="105">
        <v>308.54350130468902</v>
      </c>
      <c r="AG190" s="105">
        <v>200.28700260937802</v>
      </c>
      <c r="AH190" s="105">
        <v>1.4210854715202004E-14</v>
      </c>
      <c r="AI190" s="105">
        <v>0</v>
      </c>
      <c r="AJ190" s="105">
        <v>308.54350130468902</v>
      </c>
      <c r="AK190" s="105">
        <v>0</v>
      </c>
      <c r="AL190" s="105">
        <v>0</v>
      </c>
      <c r="AM190" s="105">
        <v>158.02921559040334</v>
      </c>
      <c r="AN190" s="105">
        <v>2.8421709430404007E-14</v>
      </c>
      <c r="AO190" s="105">
        <v>206.44000000000017</v>
      </c>
      <c r="AP190" s="105">
        <v>57.050167971355847</v>
      </c>
      <c r="AQ190" s="105">
        <v>73.257666225215814</v>
      </c>
      <c r="AR190" s="105">
        <v>296.19090335603437</v>
      </c>
      <c r="AS190" s="105">
        <v>102.82921559040341</v>
      </c>
      <c r="AT190" s="105">
        <v>80</v>
      </c>
      <c r="AU190" s="105">
        <v>0</v>
      </c>
      <c r="AV190" s="105">
        <v>1.86666666666666</v>
      </c>
      <c r="AW190" s="105">
        <v>474</v>
      </c>
      <c r="AX190" s="105">
        <v>352.76</v>
      </c>
      <c r="AY190" s="105">
        <v>443.743501304689</v>
      </c>
    </row>
    <row r="191" spans="1:51">
      <c r="A191" s="108"/>
      <c r="B191" s="119">
        <v>3</v>
      </c>
      <c r="C191" s="105"/>
      <c r="D191" s="105">
        <v>0</v>
      </c>
      <c r="E191" s="105">
        <v>0</v>
      </c>
      <c r="F191" s="105">
        <v>0</v>
      </c>
      <c r="G191" s="105">
        <v>0</v>
      </c>
      <c r="H191" s="105">
        <v>0</v>
      </c>
      <c r="I191" s="105">
        <v>0</v>
      </c>
      <c r="J191" s="105">
        <v>0</v>
      </c>
      <c r="K191" s="105">
        <v>0</v>
      </c>
      <c r="L191" s="105">
        <v>0</v>
      </c>
      <c r="M191" s="105">
        <v>0</v>
      </c>
      <c r="N191" s="105">
        <v>0</v>
      </c>
      <c r="O191" s="105">
        <v>0</v>
      </c>
      <c r="P191" s="105">
        <v>0</v>
      </c>
      <c r="Q191" s="105">
        <v>0</v>
      </c>
      <c r="R191" s="105">
        <v>0</v>
      </c>
      <c r="S191" s="105">
        <v>0</v>
      </c>
      <c r="T191" s="105">
        <v>0</v>
      </c>
      <c r="U191" s="105">
        <v>0</v>
      </c>
      <c r="V191" s="105">
        <v>55.2</v>
      </c>
      <c r="W191" s="105">
        <v>0</v>
      </c>
      <c r="X191" s="105">
        <v>0</v>
      </c>
      <c r="Y191" s="105">
        <v>1.86666666666666</v>
      </c>
      <c r="Z191" s="105">
        <v>102.82921559040335</v>
      </c>
      <c r="AA191" s="105">
        <v>1.86666666666666</v>
      </c>
      <c r="AB191" s="105">
        <v>0</v>
      </c>
      <c r="AC191" s="105">
        <v>0</v>
      </c>
      <c r="AD191" s="105">
        <v>55.199999999999989</v>
      </c>
      <c r="AE191" s="105">
        <v>0</v>
      </c>
      <c r="AF191" s="105">
        <v>0</v>
      </c>
      <c r="AG191" s="105">
        <v>0</v>
      </c>
      <c r="AH191" s="105">
        <v>0</v>
      </c>
      <c r="AI191" s="105">
        <v>308.54350130468902</v>
      </c>
      <c r="AJ191" s="105">
        <v>0</v>
      </c>
      <c r="AK191" s="105">
        <v>0</v>
      </c>
      <c r="AL191" s="105">
        <v>0</v>
      </c>
      <c r="AM191" s="105">
        <v>0</v>
      </c>
      <c r="AN191" s="105">
        <v>0</v>
      </c>
      <c r="AO191" s="105">
        <v>1.86666666666666</v>
      </c>
      <c r="AP191" s="105">
        <v>0</v>
      </c>
      <c r="AQ191" s="105">
        <v>0</v>
      </c>
      <c r="AR191" s="105">
        <v>0</v>
      </c>
      <c r="AS191" s="105">
        <v>80</v>
      </c>
      <c r="AT191" s="105">
        <v>0</v>
      </c>
      <c r="AU191" s="105">
        <v>1.86666666666666</v>
      </c>
      <c r="AV191" s="105">
        <v>0</v>
      </c>
      <c r="AW191" s="105">
        <v>80</v>
      </c>
      <c r="AX191" s="105">
        <v>100.24000000000001</v>
      </c>
      <c r="AY191" s="105">
        <v>90.983501304689071</v>
      </c>
    </row>
    <row r="192" spans="1:51">
      <c r="A192" s="108"/>
      <c r="B192" s="119">
        <v>4</v>
      </c>
      <c r="C192" s="105"/>
      <c r="D192" s="105">
        <v>0</v>
      </c>
      <c r="E192" s="105">
        <v>0</v>
      </c>
      <c r="F192" s="105">
        <v>0</v>
      </c>
      <c r="G192" s="105">
        <v>0</v>
      </c>
      <c r="H192" s="105">
        <v>0</v>
      </c>
      <c r="I192" s="105">
        <v>0</v>
      </c>
      <c r="J192" s="105">
        <v>0</v>
      </c>
      <c r="K192" s="105">
        <v>0</v>
      </c>
      <c r="L192" s="105">
        <v>0</v>
      </c>
      <c r="M192" s="105">
        <v>0</v>
      </c>
      <c r="N192" s="105">
        <v>0</v>
      </c>
      <c r="O192" s="105">
        <v>0</v>
      </c>
      <c r="P192" s="105">
        <v>0</v>
      </c>
      <c r="Q192" s="105">
        <v>0</v>
      </c>
      <c r="R192" s="105">
        <v>0</v>
      </c>
      <c r="S192" s="105">
        <v>0</v>
      </c>
      <c r="T192" s="105">
        <v>0</v>
      </c>
      <c r="U192" s="105">
        <v>0</v>
      </c>
      <c r="V192" s="105">
        <v>0</v>
      </c>
      <c r="W192" s="105">
        <v>0</v>
      </c>
      <c r="X192" s="105">
        <v>0</v>
      </c>
      <c r="Y192" s="105">
        <v>0</v>
      </c>
      <c r="Z192" s="105">
        <v>0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5">
        <v>0</v>
      </c>
      <c r="AL192" s="105">
        <v>0</v>
      </c>
      <c r="AM192" s="105">
        <v>0</v>
      </c>
      <c r="AN192" s="105">
        <v>0</v>
      </c>
      <c r="AO192" s="105">
        <v>0</v>
      </c>
      <c r="AP192" s="105">
        <v>0</v>
      </c>
      <c r="AQ192" s="105">
        <v>0</v>
      </c>
      <c r="AR192" s="105">
        <v>0</v>
      </c>
      <c r="AS192" s="105">
        <v>0</v>
      </c>
      <c r="AT192" s="105">
        <v>0</v>
      </c>
      <c r="AU192" s="105">
        <v>0</v>
      </c>
      <c r="AV192" s="105">
        <v>0</v>
      </c>
      <c r="AW192" s="105">
        <v>0</v>
      </c>
      <c r="AX192" s="105">
        <v>0</v>
      </c>
      <c r="AY192" s="105">
        <v>0</v>
      </c>
    </row>
    <row r="193" spans="1:51">
      <c r="A193" s="108"/>
      <c r="B193" s="126">
        <v>5</v>
      </c>
      <c r="C193" s="105"/>
      <c r="D193" s="105">
        <v>0</v>
      </c>
      <c r="E193" s="105">
        <v>0</v>
      </c>
      <c r="F193" s="105">
        <v>0</v>
      </c>
      <c r="G193" s="105">
        <v>0</v>
      </c>
      <c r="H193" s="105">
        <v>0</v>
      </c>
      <c r="I193" s="105">
        <v>0</v>
      </c>
      <c r="J193" s="105">
        <v>0</v>
      </c>
      <c r="K193" s="105">
        <v>0</v>
      </c>
      <c r="L193" s="105">
        <v>0</v>
      </c>
      <c r="M193" s="105">
        <v>0</v>
      </c>
      <c r="N193" s="105">
        <v>0</v>
      </c>
      <c r="O193" s="105">
        <v>0</v>
      </c>
      <c r="P193" s="105">
        <v>0</v>
      </c>
      <c r="Q193" s="105">
        <v>0</v>
      </c>
      <c r="R193" s="105">
        <v>0</v>
      </c>
      <c r="S193" s="105">
        <v>0</v>
      </c>
      <c r="T193" s="105">
        <v>0</v>
      </c>
      <c r="U193" s="105">
        <v>0</v>
      </c>
      <c r="V193" s="105">
        <v>0</v>
      </c>
      <c r="W193" s="105">
        <v>0</v>
      </c>
      <c r="X193" s="105">
        <v>0</v>
      </c>
      <c r="Y193" s="105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0</v>
      </c>
      <c r="AK193" s="105">
        <v>0</v>
      </c>
      <c r="AL193" s="105">
        <v>0</v>
      </c>
      <c r="AM193" s="105">
        <v>0</v>
      </c>
      <c r="AN193" s="105">
        <v>0</v>
      </c>
      <c r="AO193" s="105">
        <v>0</v>
      </c>
      <c r="AP193" s="105">
        <v>0</v>
      </c>
      <c r="AQ193" s="105">
        <v>0</v>
      </c>
      <c r="AR193" s="105">
        <v>0</v>
      </c>
      <c r="AS193" s="105">
        <v>0</v>
      </c>
      <c r="AT193" s="105">
        <v>0</v>
      </c>
      <c r="AU193" s="105">
        <v>0</v>
      </c>
      <c r="AV193" s="105">
        <v>0</v>
      </c>
      <c r="AW193" s="105">
        <v>0</v>
      </c>
      <c r="AX193" s="105">
        <v>0</v>
      </c>
      <c r="AY193" s="105">
        <v>0</v>
      </c>
    </row>
    <row r="194" spans="1:51">
      <c r="A194" s="108"/>
      <c r="B194" s="126">
        <v>6</v>
      </c>
      <c r="C194" s="105"/>
      <c r="D194" s="105">
        <v>0</v>
      </c>
      <c r="E194" s="105">
        <v>0</v>
      </c>
      <c r="F194" s="105">
        <v>0</v>
      </c>
      <c r="G194" s="105">
        <v>0</v>
      </c>
      <c r="H194" s="105">
        <v>0</v>
      </c>
      <c r="I194" s="105">
        <v>0</v>
      </c>
      <c r="J194" s="105">
        <v>0</v>
      </c>
      <c r="K194" s="105">
        <v>0</v>
      </c>
      <c r="L194" s="105">
        <v>0</v>
      </c>
      <c r="M194" s="105">
        <v>0</v>
      </c>
      <c r="N194" s="105">
        <v>0</v>
      </c>
      <c r="O194" s="105">
        <v>0</v>
      </c>
      <c r="P194" s="105">
        <v>0</v>
      </c>
      <c r="Q194" s="105">
        <v>0</v>
      </c>
      <c r="R194" s="105">
        <v>0</v>
      </c>
      <c r="S194" s="105">
        <v>0</v>
      </c>
      <c r="T194" s="105">
        <v>0</v>
      </c>
      <c r="U194" s="105">
        <v>0</v>
      </c>
      <c r="V194" s="105">
        <v>0</v>
      </c>
      <c r="W194" s="105">
        <v>0</v>
      </c>
      <c r="X194" s="105">
        <v>0</v>
      </c>
      <c r="Y194" s="105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5">
        <v>0</v>
      </c>
      <c r="AL194" s="105">
        <v>0</v>
      </c>
      <c r="AM194" s="105">
        <v>0</v>
      </c>
      <c r="AN194" s="105">
        <v>0</v>
      </c>
      <c r="AO194" s="105">
        <v>0</v>
      </c>
      <c r="AP194" s="105">
        <v>0</v>
      </c>
      <c r="AQ194" s="105">
        <v>0</v>
      </c>
      <c r="AR194" s="105">
        <v>0</v>
      </c>
      <c r="AS194" s="105">
        <v>0</v>
      </c>
      <c r="AT194" s="105">
        <v>0</v>
      </c>
      <c r="AU194" s="105">
        <v>0</v>
      </c>
      <c r="AV194" s="105">
        <v>0</v>
      </c>
      <c r="AW194" s="105">
        <v>0</v>
      </c>
      <c r="AX194" s="105">
        <v>0</v>
      </c>
      <c r="AY194" s="105">
        <v>0</v>
      </c>
    </row>
    <row r="195" spans="1:51">
      <c r="A195" s="108"/>
      <c r="B195" s="129">
        <v>7</v>
      </c>
      <c r="C195" s="105"/>
      <c r="D195" s="105">
        <v>0</v>
      </c>
      <c r="E195" s="105">
        <v>0</v>
      </c>
      <c r="F195" s="105">
        <v>0</v>
      </c>
      <c r="G195" s="105">
        <v>0</v>
      </c>
      <c r="H195" s="105">
        <v>0</v>
      </c>
      <c r="I195" s="105">
        <v>0</v>
      </c>
      <c r="J195" s="105">
        <v>0</v>
      </c>
      <c r="K195" s="105">
        <v>0</v>
      </c>
      <c r="L195" s="105">
        <v>0</v>
      </c>
      <c r="M195" s="105">
        <v>0</v>
      </c>
      <c r="N195" s="105">
        <v>0</v>
      </c>
      <c r="O195" s="105">
        <v>0</v>
      </c>
      <c r="P195" s="105">
        <v>0</v>
      </c>
      <c r="Q195" s="105">
        <v>0</v>
      </c>
      <c r="R195" s="105">
        <v>0</v>
      </c>
      <c r="S195" s="105">
        <v>0</v>
      </c>
      <c r="T195" s="105">
        <v>0</v>
      </c>
      <c r="U195" s="105">
        <v>0</v>
      </c>
      <c r="V195" s="105">
        <v>0</v>
      </c>
      <c r="W195" s="105">
        <v>0</v>
      </c>
      <c r="X195" s="105">
        <v>0</v>
      </c>
      <c r="Y195" s="105">
        <v>0</v>
      </c>
      <c r="Z195" s="105">
        <v>0</v>
      </c>
      <c r="AA195" s="105">
        <v>0</v>
      </c>
      <c r="AB195" s="105">
        <v>0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5">
        <v>0</v>
      </c>
      <c r="AL195" s="105">
        <v>0</v>
      </c>
      <c r="AM195" s="105">
        <v>0</v>
      </c>
      <c r="AN195" s="105">
        <v>0</v>
      </c>
      <c r="AO195" s="105">
        <v>0</v>
      </c>
      <c r="AP195" s="105">
        <v>0</v>
      </c>
      <c r="AQ195" s="105">
        <v>0</v>
      </c>
      <c r="AR195" s="105">
        <v>0</v>
      </c>
      <c r="AS195" s="105">
        <v>0</v>
      </c>
      <c r="AT195" s="105">
        <v>0</v>
      </c>
      <c r="AU195" s="105">
        <v>0</v>
      </c>
      <c r="AV195" s="105">
        <v>0</v>
      </c>
      <c r="AW195" s="105">
        <v>0</v>
      </c>
      <c r="AX195" s="105">
        <v>0</v>
      </c>
      <c r="AY195" s="105">
        <v>0</v>
      </c>
    </row>
    <row r="196" spans="1:51">
      <c r="A196" s="127"/>
      <c r="B196" s="128">
        <v>8</v>
      </c>
      <c r="C196" s="113"/>
      <c r="D196" s="113">
        <v>0</v>
      </c>
      <c r="E196" s="113">
        <v>0</v>
      </c>
      <c r="F196" s="113">
        <v>0</v>
      </c>
      <c r="G196" s="113">
        <v>0</v>
      </c>
      <c r="H196" s="113">
        <v>0</v>
      </c>
      <c r="I196" s="113">
        <v>0</v>
      </c>
      <c r="J196" s="113">
        <v>0</v>
      </c>
      <c r="K196" s="113">
        <v>0</v>
      </c>
      <c r="L196" s="113">
        <v>0</v>
      </c>
      <c r="M196" s="113">
        <v>0</v>
      </c>
      <c r="N196" s="113">
        <v>0</v>
      </c>
      <c r="O196" s="113">
        <v>0</v>
      </c>
      <c r="P196" s="113">
        <v>0</v>
      </c>
      <c r="Q196" s="113">
        <v>0</v>
      </c>
      <c r="R196" s="113">
        <v>0</v>
      </c>
      <c r="S196" s="113">
        <v>0</v>
      </c>
      <c r="T196" s="113">
        <v>0</v>
      </c>
      <c r="U196" s="113">
        <v>0</v>
      </c>
      <c r="V196" s="113">
        <v>0</v>
      </c>
      <c r="W196" s="113">
        <v>0</v>
      </c>
      <c r="X196" s="113">
        <v>0</v>
      </c>
      <c r="Y196" s="113">
        <v>0</v>
      </c>
      <c r="Z196" s="113">
        <v>0</v>
      </c>
      <c r="AA196" s="113">
        <v>0</v>
      </c>
      <c r="AB196" s="113">
        <v>0</v>
      </c>
      <c r="AC196" s="113">
        <v>0</v>
      </c>
      <c r="AD196" s="113">
        <v>0</v>
      </c>
      <c r="AE196" s="113">
        <v>0</v>
      </c>
      <c r="AF196" s="113">
        <v>0</v>
      </c>
      <c r="AG196" s="113">
        <v>0</v>
      </c>
      <c r="AH196" s="113">
        <v>0</v>
      </c>
      <c r="AI196" s="113">
        <v>0</v>
      </c>
      <c r="AJ196" s="113">
        <v>0</v>
      </c>
      <c r="AK196" s="113">
        <v>0</v>
      </c>
      <c r="AL196" s="113">
        <v>0</v>
      </c>
      <c r="AM196" s="113">
        <v>0</v>
      </c>
      <c r="AN196" s="113">
        <v>0</v>
      </c>
      <c r="AO196" s="113">
        <v>0</v>
      </c>
      <c r="AP196" s="113">
        <v>0</v>
      </c>
      <c r="AQ196" s="113">
        <v>0</v>
      </c>
      <c r="AR196" s="113">
        <v>0</v>
      </c>
      <c r="AS196" s="113">
        <v>0</v>
      </c>
      <c r="AT196" s="113">
        <v>0</v>
      </c>
      <c r="AU196" s="113">
        <v>0</v>
      </c>
      <c r="AV196" s="113">
        <v>0</v>
      </c>
      <c r="AW196" s="113">
        <v>0</v>
      </c>
      <c r="AX196" s="113">
        <v>0</v>
      </c>
      <c r="AY196" s="113">
        <v>0</v>
      </c>
    </row>
    <row r="197" spans="1:51">
      <c r="A197" s="130" t="s">
        <v>134</v>
      </c>
      <c r="B197" s="118">
        <v>1</v>
      </c>
      <c r="C197" s="105"/>
      <c r="D197" s="105">
        <v>0</v>
      </c>
      <c r="E197" s="105">
        <v>0</v>
      </c>
      <c r="F197" s="105">
        <v>0</v>
      </c>
      <c r="G197" s="105">
        <v>20.428571428571423</v>
      </c>
      <c r="H197" s="105">
        <v>14.378857835946917</v>
      </c>
      <c r="I197" s="105">
        <v>31.137302082764904</v>
      </c>
      <c r="J197" s="105">
        <v>20.798847676809626</v>
      </c>
      <c r="K197" s="105">
        <v>14.187047965592502</v>
      </c>
      <c r="L197" s="105">
        <v>6.9</v>
      </c>
      <c r="M197" s="105">
        <v>25.640762597851673</v>
      </c>
      <c r="N197" s="105">
        <v>22.319302211101235</v>
      </c>
      <c r="O197" s="105">
        <v>36.839011428247311</v>
      </c>
      <c r="P197" s="105">
        <v>38.313767041766027</v>
      </c>
      <c r="Q197" s="105">
        <v>34.984287967465569</v>
      </c>
      <c r="R197" s="105">
        <v>12.361541886380785</v>
      </c>
      <c r="S197" s="105">
        <v>31.707429264518339</v>
      </c>
      <c r="T197" s="105">
        <v>26.071488132276556</v>
      </c>
      <c r="U197" s="105">
        <v>11.570381298925836</v>
      </c>
      <c r="V197" s="105">
        <v>16.852576155048848</v>
      </c>
      <c r="W197" s="105">
        <v>21.337228572934745</v>
      </c>
      <c r="X197" s="105">
        <v>28.201256171724392</v>
      </c>
      <c r="Y197" s="105">
        <v>22.43483715743794</v>
      </c>
      <c r="Z197" s="105">
        <v>20.970381298925833</v>
      </c>
      <c r="AA197" s="105">
        <v>21.37647688356596</v>
      </c>
      <c r="AB197" s="105">
        <v>5.950000000000002</v>
      </c>
      <c r="AC197" s="105">
        <v>21.901333679878213</v>
      </c>
      <c r="AD197" s="105">
        <v>18.606377822754769</v>
      </c>
      <c r="AE197" s="105">
        <v>24.277291316816886</v>
      </c>
      <c r="AF197" s="105">
        <v>27.165785006218499</v>
      </c>
      <c r="AG197" s="105">
        <v>35.668219548445016</v>
      </c>
      <c r="AH197" s="105">
        <v>19.792072094177925</v>
      </c>
      <c r="AI197" s="105">
        <v>17.520381298925837</v>
      </c>
      <c r="AJ197" s="105">
        <v>17.520381298925834</v>
      </c>
      <c r="AK197" s="105">
        <v>29.090762597851672</v>
      </c>
      <c r="AL197" s="105">
        <v>30.209895849425735</v>
      </c>
      <c r="AM197" s="105">
        <v>25.933581463860801</v>
      </c>
      <c r="AN197" s="105">
        <v>23.977602060309607</v>
      </c>
      <c r="AO197" s="105">
        <v>30.628814256916598</v>
      </c>
      <c r="AP197" s="105">
        <v>23.686953132614036</v>
      </c>
      <c r="AQ197" s="105">
        <v>14.307142857142857</v>
      </c>
      <c r="AR197" s="105">
        <v>6.197162483445589</v>
      </c>
      <c r="AS197" s="105">
        <v>24.771444590136998</v>
      </c>
      <c r="AT197" s="105">
        <v>19.657027914684967</v>
      </c>
      <c r="AU197" s="105">
        <v>10.370770849549032</v>
      </c>
      <c r="AV197" s="105">
        <v>3.45</v>
      </c>
      <c r="AW197" s="105">
        <v>6.0666666666666664</v>
      </c>
      <c r="AX197" s="105">
        <v>27.367333333333331</v>
      </c>
      <c r="AY197" s="105">
        <v>25.930568728119866</v>
      </c>
    </row>
    <row r="198" spans="1:51">
      <c r="A198" s="108"/>
      <c r="B198" s="118">
        <v>2</v>
      </c>
      <c r="C198" s="105"/>
      <c r="D198" s="105">
        <v>0</v>
      </c>
      <c r="E198" s="105">
        <v>0</v>
      </c>
      <c r="F198" s="105">
        <v>0</v>
      </c>
      <c r="G198" s="105">
        <v>0</v>
      </c>
      <c r="H198" s="105">
        <v>0</v>
      </c>
      <c r="I198" s="105">
        <v>0</v>
      </c>
      <c r="J198" s="105">
        <v>0</v>
      </c>
      <c r="K198" s="105">
        <v>0</v>
      </c>
      <c r="L198" s="105">
        <v>0</v>
      </c>
      <c r="M198" s="105">
        <v>0</v>
      </c>
      <c r="N198" s="105">
        <v>0</v>
      </c>
      <c r="O198" s="105">
        <v>0</v>
      </c>
      <c r="P198" s="105">
        <v>0</v>
      </c>
      <c r="Q198" s="105">
        <v>0</v>
      </c>
      <c r="R198" s="105">
        <v>0</v>
      </c>
      <c r="S198" s="105">
        <v>0</v>
      </c>
      <c r="T198" s="105">
        <v>0</v>
      </c>
      <c r="U198" s="105">
        <v>0</v>
      </c>
      <c r="V198" s="105">
        <v>0</v>
      </c>
      <c r="W198" s="105">
        <v>0</v>
      </c>
      <c r="X198" s="105">
        <v>0</v>
      </c>
      <c r="Y198" s="105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5">
        <v>0</v>
      </c>
      <c r="AL198" s="105">
        <v>0</v>
      </c>
      <c r="AM198" s="105">
        <v>0</v>
      </c>
      <c r="AN198" s="105">
        <v>0</v>
      </c>
      <c r="AO198" s="105">
        <v>0</v>
      </c>
      <c r="AP198" s="105">
        <v>0</v>
      </c>
      <c r="AQ198" s="105">
        <v>0</v>
      </c>
      <c r="AR198" s="105">
        <v>0</v>
      </c>
      <c r="AS198" s="105">
        <v>0</v>
      </c>
      <c r="AT198" s="105">
        <v>0</v>
      </c>
      <c r="AU198" s="105">
        <v>0</v>
      </c>
      <c r="AV198" s="105">
        <v>0</v>
      </c>
      <c r="AW198" s="105">
        <v>0</v>
      </c>
      <c r="AX198" s="105">
        <v>0</v>
      </c>
      <c r="AY198" s="105">
        <v>0</v>
      </c>
    </row>
    <row r="199" spans="1:51">
      <c r="A199" s="108"/>
      <c r="B199" s="118">
        <v>3</v>
      </c>
      <c r="C199" s="105"/>
      <c r="D199" s="105">
        <v>0</v>
      </c>
      <c r="E199" s="105">
        <v>0</v>
      </c>
      <c r="F199" s="105">
        <v>0</v>
      </c>
      <c r="G199" s="105">
        <v>0</v>
      </c>
      <c r="H199" s="105">
        <v>0</v>
      </c>
      <c r="I199" s="105">
        <v>0</v>
      </c>
      <c r="J199" s="105">
        <v>0</v>
      </c>
      <c r="K199" s="105">
        <v>0</v>
      </c>
      <c r="L199" s="105">
        <v>0</v>
      </c>
      <c r="M199" s="105">
        <v>0</v>
      </c>
      <c r="N199" s="105">
        <v>0</v>
      </c>
      <c r="O199" s="105">
        <v>0</v>
      </c>
      <c r="P199" s="105">
        <v>0</v>
      </c>
      <c r="Q199" s="105">
        <v>0</v>
      </c>
      <c r="R199" s="105">
        <v>0</v>
      </c>
      <c r="S199" s="105">
        <v>0</v>
      </c>
      <c r="T199" s="105">
        <v>0</v>
      </c>
      <c r="U199" s="105">
        <v>0</v>
      </c>
      <c r="V199" s="105">
        <v>0</v>
      </c>
      <c r="W199" s="105">
        <v>0</v>
      </c>
      <c r="X199" s="105">
        <v>0</v>
      </c>
      <c r="Y199" s="105">
        <v>0</v>
      </c>
      <c r="Z199" s="105">
        <v>0</v>
      </c>
      <c r="AA199" s="105">
        <v>0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5">
        <v>0</v>
      </c>
      <c r="AL199" s="105">
        <v>0</v>
      </c>
      <c r="AM199" s="105">
        <v>0</v>
      </c>
      <c r="AN199" s="105">
        <v>0</v>
      </c>
      <c r="AO199" s="105">
        <v>0</v>
      </c>
      <c r="AP199" s="105">
        <v>0</v>
      </c>
      <c r="AQ199" s="105">
        <v>0</v>
      </c>
      <c r="AR199" s="105">
        <v>0</v>
      </c>
      <c r="AS199" s="105">
        <v>0</v>
      </c>
      <c r="AT199" s="105">
        <v>0</v>
      </c>
      <c r="AU199" s="105">
        <v>0</v>
      </c>
      <c r="AV199" s="105">
        <v>0</v>
      </c>
      <c r="AW199" s="105">
        <v>0</v>
      </c>
      <c r="AX199" s="105">
        <v>0</v>
      </c>
      <c r="AY199" s="105">
        <v>0</v>
      </c>
    </row>
    <row r="200" spans="1:51">
      <c r="A200" s="108"/>
      <c r="B200" s="119">
        <v>4</v>
      </c>
      <c r="C200" s="105"/>
      <c r="D200" s="105">
        <v>0</v>
      </c>
      <c r="E200" s="105">
        <v>0</v>
      </c>
      <c r="F200" s="105">
        <v>0</v>
      </c>
      <c r="G200" s="105">
        <v>0</v>
      </c>
      <c r="H200" s="105">
        <v>0</v>
      </c>
      <c r="I200" s="105">
        <v>0</v>
      </c>
      <c r="J200" s="105">
        <v>0</v>
      </c>
      <c r="K200" s="105">
        <v>0</v>
      </c>
      <c r="L200" s="105">
        <v>0</v>
      </c>
      <c r="M200" s="105">
        <v>0</v>
      </c>
      <c r="N200" s="105">
        <v>0</v>
      </c>
      <c r="O200" s="105">
        <v>0</v>
      </c>
      <c r="P200" s="105">
        <v>0</v>
      </c>
      <c r="Q200" s="105">
        <v>0</v>
      </c>
      <c r="R200" s="105">
        <v>0</v>
      </c>
      <c r="S200" s="105">
        <v>0</v>
      </c>
      <c r="T200" s="105">
        <v>0</v>
      </c>
      <c r="U200" s="105">
        <v>0</v>
      </c>
      <c r="V200" s="105">
        <v>0</v>
      </c>
      <c r="W200" s="105">
        <v>0</v>
      </c>
      <c r="X200" s="105">
        <v>0</v>
      </c>
      <c r="Y200" s="105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5">
        <v>0</v>
      </c>
      <c r="AL200" s="105">
        <v>0</v>
      </c>
      <c r="AM200" s="105">
        <v>0</v>
      </c>
      <c r="AN200" s="105">
        <v>0</v>
      </c>
      <c r="AO200" s="105">
        <v>0</v>
      </c>
      <c r="AP200" s="105">
        <v>0</v>
      </c>
      <c r="AQ200" s="105">
        <v>0</v>
      </c>
      <c r="AR200" s="105">
        <v>0</v>
      </c>
      <c r="AS200" s="105">
        <v>0</v>
      </c>
      <c r="AT200" s="105">
        <v>0</v>
      </c>
      <c r="AU200" s="105">
        <v>0</v>
      </c>
      <c r="AV200" s="105">
        <v>0</v>
      </c>
      <c r="AW200" s="105">
        <v>0</v>
      </c>
      <c r="AX200" s="105">
        <v>0</v>
      </c>
      <c r="AY200" s="105">
        <v>0</v>
      </c>
    </row>
    <row r="201" spans="1:51">
      <c r="A201" s="108"/>
      <c r="B201" s="119">
        <v>5</v>
      </c>
      <c r="C201" s="105"/>
      <c r="D201" s="105">
        <v>0</v>
      </c>
      <c r="E201" s="105">
        <v>0</v>
      </c>
      <c r="F201" s="105">
        <v>0</v>
      </c>
      <c r="G201" s="105">
        <v>0</v>
      </c>
      <c r="H201" s="105">
        <v>0</v>
      </c>
      <c r="I201" s="105">
        <v>0</v>
      </c>
      <c r="J201" s="105">
        <v>0</v>
      </c>
      <c r="K201" s="105">
        <v>0</v>
      </c>
      <c r="L201" s="105">
        <v>0</v>
      </c>
      <c r="M201" s="105">
        <v>0</v>
      </c>
      <c r="N201" s="105">
        <v>0</v>
      </c>
      <c r="O201" s="105">
        <v>0</v>
      </c>
      <c r="P201" s="105">
        <v>0</v>
      </c>
      <c r="Q201" s="105">
        <v>0</v>
      </c>
      <c r="R201" s="105">
        <v>0</v>
      </c>
      <c r="S201" s="105">
        <v>0</v>
      </c>
      <c r="T201" s="105">
        <v>0</v>
      </c>
      <c r="U201" s="105">
        <v>0</v>
      </c>
      <c r="V201" s="105">
        <v>0</v>
      </c>
      <c r="W201" s="105">
        <v>0</v>
      </c>
      <c r="X201" s="105">
        <v>0</v>
      </c>
      <c r="Y201" s="105">
        <v>0</v>
      </c>
      <c r="Z201" s="105">
        <v>0</v>
      </c>
      <c r="AA201" s="105">
        <v>0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5">
        <v>0</v>
      </c>
      <c r="AL201" s="105">
        <v>0</v>
      </c>
      <c r="AM201" s="105">
        <v>0</v>
      </c>
      <c r="AN201" s="105">
        <v>0</v>
      </c>
      <c r="AO201" s="105">
        <v>0</v>
      </c>
      <c r="AP201" s="105">
        <v>0</v>
      </c>
      <c r="AQ201" s="105">
        <v>0</v>
      </c>
      <c r="AR201" s="105">
        <v>0</v>
      </c>
      <c r="AS201" s="105">
        <v>0</v>
      </c>
      <c r="AT201" s="105">
        <v>0</v>
      </c>
      <c r="AU201" s="105">
        <v>0</v>
      </c>
      <c r="AV201" s="105">
        <v>0</v>
      </c>
      <c r="AW201" s="105">
        <v>0</v>
      </c>
      <c r="AX201" s="105">
        <v>0</v>
      </c>
      <c r="AY201" s="105">
        <v>0</v>
      </c>
    </row>
    <row r="202" spans="1:51">
      <c r="A202" s="108"/>
      <c r="B202" s="119">
        <v>6</v>
      </c>
      <c r="C202" s="105"/>
      <c r="D202" s="105">
        <v>0</v>
      </c>
      <c r="E202" s="105">
        <v>0</v>
      </c>
      <c r="F202" s="105">
        <v>0</v>
      </c>
      <c r="G202" s="105">
        <v>0</v>
      </c>
      <c r="H202" s="105">
        <v>0</v>
      </c>
      <c r="I202" s="105">
        <v>0</v>
      </c>
      <c r="J202" s="105">
        <v>0</v>
      </c>
      <c r="K202" s="105">
        <v>0</v>
      </c>
      <c r="L202" s="105">
        <v>0</v>
      </c>
      <c r="M202" s="105">
        <v>0</v>
      </c>
      <c r="N202" s="105">
        <v>0</v>
      </c>
      <c r="O202" s="105">
        <v>0</v>
      </c>
      <c r="P202" s="105">
        <v>0</v>
      </c>
      <c r="Q202" s="105">
        <v>0</v>
      </c>
      <c r="R202" s="105">
        <v>0</v>
      </c>
      <c r="S202" s="105">
        <v>0</v>
      </c>
      <c r="T202" s="105">
        <v>0</v>
      </c>
      <c r="U202" s="105">
        <v>0</v>
      </c>
      <c r="V202" s="105">
        <v>0</v>
      </c>
      <c r="W202" s="105">
        <v>0</v>
      </c>
      <c r="X202" s="105">
        <v>0</v>
      </c>
      <c r="Y202" s="105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5">
        <v>0</v>
      </c>
      <c r="AL202" s="105">
        <v>0</v>
      </c>
      <c r="AM202" s="105">
        <v>0</v>
      </c>
      <c r="AN202" s="105">
        <v>0</v>
      </c>
      <c r="AO202" s="105">
        <v>0</v>
      </c>
      <c r="AP202" s="105">
        <v>0</v>
      </c>
      <c r="AQ202" s="105">
        <v>0</v>
      </c>
      <c r="AR202" s="105">
        <v>0</v>
      </c>
      <c r="AS202" s="105">
        <v>0</v>
      </c>
      <c r="AT202" s="105">
        <v>0</v>
      </c>
      <c r="AU202" s="105">
        <v>0</v>
      </c>
      <c r="AV202" s="105">
        <v>0</v>
      </c>
      <c r="AW202" s="105">
        <v>0</v>
      </c>
      <c r="AX202" s="105">
        <v>0</v>
      </c>
      <c r="AY202" s="105">
        <v>0</v>
      </c>
    </row>
    <row r="203" spans="1:51">
      <c r="A203" s="108"/>
      <c r="B203" s="126">
        <v>7</v>
      </c>
      <c r="C203" s="105"/>
      <c r="D203" s="105">
        <v>0</v>
      </c>
      <c r="E203" s="105">
        <v>0</v>
      </c>
      <c r="F203" s="105">
        <v>0</v>
      </c>
      <c r="G203" s="105">
        <v>0</v>
      </c>
      <c r="H203" s="105">
        <v>0</v>
      </c>
      <c r="I203" s="105">
        <v>0</v>
      </c>
      <c r="J203" s="105">
        <v>0</v>
      </c>
      <c r="K203" s="105">
        <v>0</v>
      </c>
      <c r="L203" s="105">
        <v>0</v>
      </c>
      <c r="M203" s="105">
        <v>0</v>
      </c>
      <c r="N203" s="105">
        <v>0</v>
      </c>
      <c r="O203" s="105">
        <v>0</v>
      </c>
      <c r="P203" s="105">
        <v>0</v>
      </c>
      <c r="Q203" s="105">
        <v>0</v>
      </c>
      <c r="R203" s="105">
        <v>0</v>
      </c>
      <c r="S203" s="105">
        <v>0</v>
      </c>
      <c r="T203" s="105">
        <v>0</v>
      </c>
      <c r="U203" s="105">
        <v>0</v>
      </c>
      <c r="V203" s="105">
        <v>0</v>
      </c>
      <c r="W203" s="105">
        <v>0</v>
      </c>
      <c r="X203" s="105">
        <v>0</v>
      </c>
      <c r="Y203" s="105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5">
        <v>0</v>
      </c>
      <c r="AL203" s="105">
        <v>0</v>
      </c>
      <c r="AM203" s="105">
        <v>0</v>
      </c>
      <c r="AN203" s="105">
        <v>0</v>
      </c>
      <c r="AO203" s="105">
        <v>0</v>
      </c>
      <c r="AP203" s="105">
        <v>0</v>
      </c>
      <c r="AQ203" s="105">
        <v>0</v>
      </c>
      <c r="AR203" s="105">
        <v>0</v>
      </c>
      <c r="AS203" s="105">
        <v>0</v>
      </c>
      <c r="AT203" s="105">
        <v>0</v>
      </c>
      <c r="AU203" s="105">
        <v>0</v>
      </c>
      <c r="AV203" s="105">
        <v>0</v>
      </c>
      <c r="AW203" s="105">
        <v>0</v>
      </c>
      <c r="AX203" s="105">
        <v>0</v>
      </c>
      <c r="AY203" s="105">
        <v>0</v>
      </c>
    </row>
    <row r="204" spans="1:51">
      <c r="A204" s="108"/>
      <c r="B204" s="126">
        <v>8</v>
      </c>
      <c r="C204" s="105"/>
      <c r="D204" s="105">
        <v>0</v>
      </c>
      <c r="E204" s="105">
        <v>0</v>
      </c>
      <c r="F204" s="105">
        <v>0</v>
      </c>
      <c r="G204" s="105">
        <v>0</v>
      </c>
      <c r="H204" s="105">
        <v>0</v>
      </c>
      <c r="I204" s="105">
        <v>0</v>
      </c>
      <c r="J204" s="105">
        <v>0</v>
      </c>
      <c r="K204" s="105">
        <v>0</v>
      </c>
      <c r="L204" s="105">
        <v>0</v>
      </c>
      <c r="M204" s="105">
        <v>0</v>
      </c>
      <c r="N204" s="105">
        <v>0</v>
      </c>
      <c r="O204" s="105">
        <v>0</v>
      </c>
      <c r="P204" s="105">
        <v>0</v>
      </c>
      <c r="Q204" s="105">
        <v>0</v>
      </c>
      <c r="R204" s="105">
        <v>0</v>
      </c>
      <c r="S204" s="105">
        <v>0</v>
      </c>
      <c r="T204" s="105">
        <v>0</v>
      </c>
      <c r="U204" s="105">
        <v>0</v>
      </c>
      <c r="V204" s="105">
        <v>0</v>
      </c>
      <c r="W204" s="105">
        <v>0</v>
      </c>
      <c r="X204" s="105">
        <v>0</v>
      </c>
      <c r="Y204" s="105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5">
        <v>0</v>
      </c>
      <c r="AL204" s="105">
        <v>0</v>
      </c>
      <c r="AM204" s="105">
        <v>0</v>
      </c>
      <c r="AN204" s="105">
        <v>0</v>
      </c>
      <c r="AO204" s="105">
        <v>0</v>
      </c>
      <c r="AP204" s="105">
        <v>0</v>
      </c>
      <c r="AQ204" s="105">
        <v>0</v>
      </c>
      <c r="AR204" s="105">
        <v>0</v>
      </c>
      <c r="AS204" s="105">
        <v>0</v>
      </c>
      <c r="AT204" s="105">
        <v>0</v>
      </c>
      <c r="AU204" s="105">
        <v>0</v>
      </c>
      <c r="AV204" s="105">
        <v>0</v>
      </c>
      <c r="AW204" s="105">
        <v>0</v>
      </c>
      <c r="AX204" s="105">
        <v>0</v>
      </c>
      <c r="AY204" s="105">
        <v>0</v>
      </c>
    </row>
    <row r="205" spans="1:51">
      <c r="A205" s="108"/>
      <c r="B205" s="126">
        <v>9</v>
      </c>
      <c r="C205" s="105"/>
      <c r="D205" s="105">
        <v>0</v>
      </c>
      <c r="E205" s="105">
        <v>0</v>
      </c>
      <c r="F205" s="105">
        <v>0</v>
      </c>
      <c r="G205" s="105">
        <v>0</v>
      </c>
      <c r="H205" s="105">
        <v>0</v>
      </c>
      <c r="I205" s="105">
        <v>0</v>
      </c>
      <c r="J205" s="105">
        <v>0</v>
      </c>
      <c r="K205" s="105">
        <v>0</v>
      </c>
      <c r="L205" s="105">
        <v>0</v>
      </c>
      <c r="M205" s="105">
        <v>0</v>
      </c>
      <c r="N205" s="105">
        <v>0</v>
      </c>
      <c r="O205" s="105">
        <v>0</v>
      </c>
      <c r="P205" s="105">
        <v>0</v>
      </c>
      <c r="Q205" s="105">
        <v>0</v>
      </c>
      <c r="R205" s="105">
        <v>0</v>
      </c>
      <c r="S205" s="105">
        <v>0</v>
      </c>
      <c r="T205" s="105">
        <v>0</v>
      </c>
      <c r="U205" s="105">
        <v>0</v>
      </c>
      <c r="V205" s="105">
        <v>0</v>
      </c>
      <c r="W205" s="105">
        <v>0</v>
      </c>
      <c r="X205" s="105">
        <v>0</v>
      </c>
      <c r="Y205" s="105">
        <v>0</v>
      </c>
      <c r="Z205" s="105">
        <v>0</v>
      </c>
      <c r="AA205" s="105">
        <v>0</v>
      </c>
      <c r="AB205" s="105">
        <v>0</v>
      </c>
      <c r="AC205" s="105">
        <v>0</v>
      </c>
      <c r="AD205" s="105">
        <v>0</v>
      </c>
      <c r="AE205" s="105">
        <v>0</v>
      </c>
      <c r="AF205" s="105">
        <v>0</v>
      </c>
      <c r="AG205" s="105">
        <v>0</v>
      </c>
      <c r="AH205" s="105">
        <v>0</v>
      </c>
      <c r="AI205" s="105">
        <v>0</v>
      </c>
      <c r="AJ205" s="105">
        <v>0</v>
      </c>
      <c r="AK205" s="105">
        <v>0</v>
      </c>
      <c r="AL205" s="105">
        <v>0</v>
      </c>
      <c r="AM205" s="105">
        <v>0</v>
      </c>
      <c r="AN205" s="105">
        <v>0</v>
      </c>
      <c r="AO205" s="105">
        <v>0</v>
      </c>
      <c r="AP205" s="105">
        <v>0</v>
      </c>
      <c r="AQ205" s="105">
        <v>0</v>
      </c>
      <c r="AR205" s="105">
        <v>0</v>
      </c>
      <c r="AS205" s="105">
        <v>0</v>
      </c>
      <c r="AT205" s="105">
        <v>0</v>
      </c>
      <c r="AU205" s="105">
        <v>0</v>
      </c>
      <c r="AV205" s="105">
        <v>0</v>
      </c>
      <c r="AW205" s="105">
        <v>0</v>
      </c>
      <c r="AX205" s="105">
        <v>0</v>
      </c>
      <c r="AY205" s="105">
        <v>0</v>
      </c>
    </row>
    <row r="206" spans="1:51">
      <c r="A206" s="108"/>
      <c r="B206" s="129">
        <v>10</v>
      </c>
      <c r="C206" s="105"/>
      <c r="D206" s="105">
        <v>0</v>
      </c>
      <c r="E206" s="105">
        <v>0</v>
      </c>
      <c r="F206" s="105">
        <v>0</v>
      </c>
      <c r="G206" s="105">
        <v>0</v>
      </c>
      <c r="H206" s="105">
        <v>0</v>
      </c>
      <c r="I206" s="105">
        <v>0</v>
      </c>
      <c r="J206" s="105">
        <v>0</v>
      </c>
      <c r="K206" s="105">
        <v>0</v>
      </c>
      <c r="L206" s="105">
        <v>0</v>
      </c>
      <c r="M206" s="105">
        <v>0</v>
      </c>
      <c r="N206" s="105">
        <v>0</v>
      </c>
      <c r="O206" s="105">
        <v>0</v>
      </c>
      <c r="P206" s="105">
        <v>0</v>
      </c>
      <c r="Q206" s="105">
        <v>0</v>
      </c>
      <c r="R206" s="105">
        <v>0</v>
      </c>
      <c r="S206" s="105">
        <v>0</v>
      </c>
      <c r="T206" s="105">
        <v>0</v>
      </c>
      <c r="U206" s="105">
        <v>0</v>
      </c>
      <c r="V206" s="105">
        <v>0</v>
      </c>
      <c r="W206" s="105">
        <v>0</v>
      </c>
      <c r="X206" s="105">
        <v>0</v>
      </c>
      <c r="Y206" s="105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5">
        <v>0</v>
      </c>
      <c r="AL206" s="105">
        <v>0</v>
      </c>
      <c r="AM206" s="105">
        <v>0</v>
      </c>
      <c r="AN206" s="105">
        <v>0</v>
      </c>
      <c r="AO206" s="105">
        <v>0</v>
      </c>
      <c r="AP206" s="105">
        <v>0</v>
      </c>
      <c r="AQ206" s="105">
        <v>0</v>
      </c>
      <c r="AR206" s="105">
        <v>0</v>
      </c>
      <c r="AS206" s="105">
        <v>0</v>
      </c>
      <c r="AT206" s="105">
        <v>0</v>
      </c>
      <c r="AU206" s="105">
        <v>0</v>
      </c>
      <c r="AV206" s="105">
        <v>0</v>
      </c>
      <c r="AW206" s="105">
        <v>0</v>
      </c>
      <c r="AX206" s="105">
        <v>0</v>
      </c>
      <c r="AY206" s="105">
        <v>0</v>
      </c>
    </row>
    <row r="207" spans="1:51">
      <c r="A207" s="108"/>
      <c r="B207" s="129">
        <v>11</v>
      </c>
      <c r="C207" s="105"/>
      <c r="D207" s="105">
        <v>0</v>
      </c>
      <c r="E207" s="105">
        <v>0</v>
      </c>
      <c r="F207" s="105">
        <v>0</v>
      </c>
      <c r="G207" s="105">
        <v>0</v>
      </c>
      <c r="H207" s="105">
        <v>0</v>
      </c>
      <c r="I207" s="105">
        <v>0</v>
      </c>
      <c r="J207" s="105">
        <v>0</v>
      </c>
      <c r="K207" s="105">
        <v>0</v>
      </c>
      <c r="L207" s="105">
        <v>0</v>
      </c>
      <c r="M207" s="105">
        <v>0</v>
      </c>
      <c r="N207" s="105">
        <v>0</v>
      </c>
      <c r="O207" s="105">
        <v>0</v>
      </c>
      <c r="P207" s="105">
        <v>0</v>
      </c>
      <c r="Q207" s="105">
        <v>0</v>
      </c>
      <c r="R207" s="105">
        <v>0</v>
      </c>
      <c r="S207" s="105">
        <v>0</v>
      </c>
      <c r="T207" s="105">
        <v>0</v>
      </c>
      <c r="U207" s="105">
        <v>0</v>
      </c>
      <c r="V207" s="105">
        <v>0</v>
      </c>
      <c r="W207" s="105">
        <v>0</v>
      </c>
      <c r="X207" s="105">
        <v>0</v>
      </c>
      <c r="Y207" s="105">
        <v>0</v>
      </c>
      <c r="Z207" s="105">
        <v>0</v>
      </c>
      <c r="AA207" s="105">
        <v>0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5">
        <v>0</v>
      </c>
      <c r="AL207" s="105">
        <v>0</v>
      </c>
      <c r="AM207" s="105">
        <v>0</v>
      </c>
      <c r="AN207" s="105">
        <v>0</v>
      </c>
      <c r="AO207" s="105">
        <v>0</v>
      </c>
      <c r="AP207" s="105">
        <v>0</v>
      </c>
      <c r="AQ207" s="105">
        <v>0</v>
      </c>
      <c r="AR207" s="105">
        <v>0</v>
      </c>
      <c r="AS207" s="105">
        <v>0</v>
      </c>
      <c r="AT207" s="105">
        <v>0</v>
      </c>
      <c r="AU207" s="105">
        <v>0</v>
      </c>
      <c r="AV207" s="105">
        <v>0</v>
      </c>
      <c r="AW207" s="105">
        <v>0</v>
      </c>
      <c r="AX207" s="105">
        <v>0</v>
      </c>
      <c r="AY207" s="105">
        <v>0</v>
      </c>
    </row>
    <row r="208" spans="1:51">
      <c r="A208" s="108"/>
      <c r="B208" s="129">
        <v>12</v>
      </c>
      <c r="C208" s="105"/>
      <c r="D208" s="105">
        <v>0</v>
      </c>
      <c r="E208" s="105">
        <v>0</v>
      </c>
      <c r="F208" s="105">
        <v>0</v>
      </c>
      <c r="G208" s="105">
        <v>0</v>
      </c>
      <c r="H208" s="105">
        <v>0</v>
      </c>
      <c r="I208" s="105">
        <v>0</v>
      </c>
      <c r="J208" s="105">
        <v>0</v>
      </c>
      <c r="K208" s="105">
        <v>0</v>
      </c>
      <c r="L208" s="105">
        <v>0</v>
      </c>
      <c r="M208" s="105">
        <v>0</v>
      </c>
      <c r="N208" s="105">
        <v>0</v>
      </c>
      <c r="O208" s="105">
        <v>0</v>
      </c>
      <c r="P208" s="105">
        <v>0</v>
      </c>
      <c r="Q208" s="105">
        <v>0</v>
      </c>
      <c r="R208" s="105">
        <v>0</v>
      </c>
      <c r="S208" s="105">
        <v>0</v>
      </c>
      <c r="T208" s="105">
        <v>0</v>
      </c>
      <c r="U208" s="105">
        <v>0</v>
      </c>
      <c r="V208" s="105">
        <v>0</v>
      </c>
      <c r="W208" s="105">
        <v>0</v>
      </c>
      <c r="X208" s="105">
        <v>0</v>
      </c>
      <c r="Y208" s="105">
        <v>0</v>
      </c>
      <c r="Z208" s="105">
        <v>0</v>
      </c>
      <c r="AA208" s="105">
        <v>0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0</v>
      </c>
      <c r="AK208" s="105">
        <v>0</v>
      </c>
      <c r="AL208" s="105">
        <v>0</v>
      </c>
      <c r="AM208" s="105">
        <v>0</v>
      </c>
      <c r="AN208" s="105">
        <v>0</v>
      </c>
      <c r="AO208" s="105">
        <v>0</v>
      </c>
      <c r="AP208" s="105">
        <v>0</v>
      </c>
      <c r="AQ208" s="105">
        <v>0</v>
      </c>
      <c r="AR208" s="105">
        <v>0</v>
      </c>
      <c r="AS208" s="105">
        <v>0</v>
      </c>
      <c r="AT208" s="105">
        <v>0</v>
      </c>
      <c r="AU208" s="105">
        <v>0</v>
      </c>
      <c r="AV208" s="105">
        <v>0</v>
      </c>
      <c r="AW208" s="105">
        <v>0</v>
      </c>
      <c r="AX208" s="105">
        <v>0</v>
      </c>
      <c r="AY208" s="105">
        <v>0</v>
      </c>
    </row>
    <row r="209" spans="1:51">
      <c r="A209" s="125" t="s">
        <v>123</v>
      </c>
      <c r="B209" s="122">
        <v>1</v>
      </c>
      <c r="C209" s="123"/>
      <c r="D209" s="123">
        <v>0</v>
      </c>
      <c r="E209" s="123">
        <v>0</v>
      </c>
      <c r="F209" s="123">
        <v>183.8571428571428</v>
      </c>
      <c r="G209" s="123">
        <v>59.999999999999986</v>
      </c>
      <c r="H209" s="123">
        <v>254.15216733526648</v>
      </c>
      <c r="I209" s="123">
        <v>330.67057801292412</v>
      </c>
      <c r="J209" s="123">
        <v>267.33724467959087</v>
      </c>
      <c r="K209" s="123">
        <v>65.549999999999983</v>
      </c>
      <c r="L209" s="123">
        <v>8.9512004575662161</v>
      </c>
      <c r="M209" s="123">
        <v>0</v>
      </c>
      <c r="N209" s="123">
        <v>0</v>
      </c>
      <c r="O209" s="123">
        <v>0</v>
      </c>
      <c r="P209" s="123">
        <v>156.17916920328196</v>
      </c>
      <c r="Q209" s="123">
        <v>63.333333333333314</v>
      </c>
      <c r="R209" s="123">
        <v>161.8651080125764</v>
      </c>
      <c r="S209" s="123">
        <v>332.88724467959082</v>
      </c>
      <c r="T209" s="123">
        <v>219.83724467959087</v>
      </c>
      <c r="U209" s="123">
        <v>248.59723263009036</v>
      </c>
      <c r="V209" s="123">
        <v>106.91026298439174</v>
      </c>
      <c r="W209" s="123">
        <v>86.259549149879518</v>
      </c>
      <c r="X209" s="123">
        <v>194.07142857142844</v>
      </c>
      <c r="Y209" s="123">
        <v>330.67057801292412</v>
      </c>
      <c r="Z209" s="123">
        <v>332.88724467959082</v>
      </c>
      <c r="AA209" s="123">
        <v>110.8333333333333</v>
      </c>
      <c r="AB209" s="123">
        <v>18.065783809135553</v>
      </c>
      <c r="AC209" s="123">
        <v>82.197513927893226</v>
      </c>
      <c r="AD209" s="123">
        <v>0</v>
      </c>
      <c r="AE209" s="123">
        <v>0</v>
      </c>
      <c r="AF209" s="123">
        <v>9.9018983806724918</v>
      </c>
      <c r="AG209" s="123">
        <v>65.549999999999955</v>
      </c>
      <c r="AH209" s="123">
        <v>332.88724467959088</v>
      </c>
      <c r="AI209" s="123">
        <v>113.04999999999995</v>
      </c>
      <c r="AJ209" s="123">
        <v>79.096953669592949</v>
      </c>
      <c r="AK209" s="123">
        <v>18.501329688089129</v>
      </c>
      <c r="AL209" s="123">
        <v>0</v>
      </c>
      <c r="AM209" s="123">
        <v>0</v>
      </c>
      <c r="AN209" s="123">
        <v>404.64789665956926</v>
      </c>
      <c r="AO209" s="123">
        <v>332.88724467959082</v>
      </c>
      <c r="AP209" s="123">
        <v>271.83571428571423</v>
      </c>
      <c r="AQ209" s="123">
        <v>65.549999999999983</v>
      </c>
      <c r="AR209" s="123">
        <v>60.269448637198366</v>
      </c>
      <c r="AS209" s="123">
        <v>24.917916342352612</v>
      </c>
      <c r="AT209" s="123">
        <v>113.04999999999995</v>
      </c>
      <c r="AU209" s="123">
        <v>63.333333333333321</v>
      </c>
      <c r="AV209" s="123">
        <v>113.04999999999997</v>
      </c>
      <c r="AW209" s="123">
        <v>57.537210727969409</v>
      </c>
      <c r="AX209" s="123">
        <v>267.33724467959075</v>
      </c>
      <c r="AY209" s="123">
        <v>332.88724467959071</v>
      </c>
    </row>
    <row r="210" spans="1:51">
      <c r="A210" s="108"/>
      <c r="B210" s="118">
        <v>2</v>
      </c>
      <c r="C210" s="105"/>
      <c r="D210" s="109">
        <v>0</v>
      </c>
      <c r="E210" s="109">
        <v>0</v>
      </c>
      <c r="F210" s="109">
        <v>0</v>
      </c>
      <c r="G210" s="109">
        <v>69.409720523522267</v>
      </c>
      <c r="H210" s="109">
        <v>269.55391134625751</v>
      </c>
      <c r="I210" s="109">
        <v>64.507527846458672</v>
      </c>
      <c r="J210" s="109">
        <v>2.2166666666666486</v>
      </c>
      <c r="K210" s="109">
        <v>65.55</v>
      </c>
      <c r="L210" s="109">
        <v>219.8372446795909</v>
      </c>
      <c r="M210" s="109">
        <v>269.10176540301069</v>
      </c>
      <c r="N210" s="109">
        <v>244.25427450237785</v>
      </c>
      <c r="O210" s="109">
        <v>222.73008206160489</v>
      </c>
      <c r="P210" s="109">
        <v>316.24288244561126</v>
      </c>
      <c r="Q210" s="109">
        <v>171.53596250790159</v>
      </c>
      <c r="R210" s="109">
        <v>269.55391134625751</v>
      </c>
      <c r="S210" s="109">
        <v>162.47102983366375</v>
      </c>
      <c r="T210" s="109">
        <v>0</v>
      </c>
      <c r="U210" s="109">
        <v>0</v>
      </c>
      <c r="V210" s="109">
        <v>68.021628600045872</v>
      </c>
      <c r="W210" s="109">
        <v>205.15328924983922</v>
      </c>
      <c r="X210" s="109">
        <v>232.19047741989237</v>
      </c>
      <c r="Y210" s="109">
        <v>65.55</v>
      </c>
      <c r="Z210" s="109">
        <v>0</v>
      </c>
      <c r="AA210" s="109">
        <v>5.4001247917767612E-14</v>
      </c>
      <c r="AB210" s="109">
        <v>222.05391134625751</v>
      </c>
      <c r="AC210" s="109">
        <v>240.47117863234064</v>
      </c>
      <c r="AD210" s="109">
        <v>167.52474658795325</v>
      </c>
      <c r="AE210" s="109">
        <v>229.93762254634993</v>
      </c>
      <c r="AF210" s="109">
        <v>327.23474467959079</v>
      </c>
      <c r="AG210" s="109">
        <v>310.49936978938058</v>
      </c>
      <c r="AH210" s="109">
        <v>2.7000623958883806E-14</v>
      </c>
      <c r="AI210" s="109">
        <v>0</v>
      </c>
      <c r="AJ210" s="109">
        <v>219.83724467959087</v>
      </c>
      <c r="AK210" s="109">
        <v>241.10077645949804</v>
      </c>
      <c r="AL210" s="109">
        <v>275.97458496663211</v>
      </c>
      <c r="AM210" s="109">
        <v>302.12072144602058</v>
      </c>
      <c r="AN210" s="109">
        <v>105.29166666666661</v>
      </c>
      <c r="AO210" s="109">
        <v>114.94819817340917</v>
      </c>
      <c r="AP210" s="109">
        <v>0</v>
      </c>
      <c r="AQ210" s="109">
        <v>52.196087185466197</v>
      </c>
      <c r="AR210" s="109">
        <v>211.03601864117439</v>
      </c>
      <c r="AS210" s="109">
        <v>262.65019704568101</v>
      </c>
      <c r="AT210" s="109">
        <v>83.994646141431645</v>
      </c>
      <c r="AU210" s="109">
        <v>1.3500311979441903E-14</v>
      </c>
      <c r="AV210" s="109">
        <v>2.216666666666669</v>
      </c>
      <c r="AW210" s="109">
        <v>409.14599999999996</v>
      </c>
      <c r="AX210" s="109">
        <v>225.34356115468657</v>
      </c>
      <c r="AY210" s="109">
        <v>65.550000000000111</v>
      </c>
    </row>
    <row r="211" spans="1:51">
      <c r="A211" s="108"/>
      <c r="B211" s="118">
        <v>3</v>
      </c>
      <c r="C211" s="105"/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  <c r="K211" s="109">
        <v>0</v>
      </c>
      <c r="L211" s="109">
        <v>0</v>
      </c>
      <c r="M211" s="109">
        <v>0</v>
      </c>
      <c r="N211" s="109">
        <v>39.819227777517121</v>
      </c>
      <c r="O211" s="109">
        <v>78.831446668352285</v>
      </c>
      <c r="P211" s="109">
        <v>88.837160364806095</v>
      </c>
      <c r="Q211" s="109">
        <v>0</v>
      </c>
      <c r="R211" s="109">
        <v>0</v>
      </c>
      <c r="S211" s="109">
        <v>0</v>
      </c>
      <c r="T211" s="109">
        <v>0</v>
      </c>
      <c r="U211" s="109">
        <v>0</v>
      </c>
      <c r="V211" s="109">
        <v>65.549999999999983</v>
      </c>
      <c r="W211" s="109">
        <v>0</v>
      </c>
      <c r="X211" s="109">
        <v>0</v>
      </c>
      <c r="Y211" s="109">
        <v>2.2166666666666486</v>
      </c>
      <c r="Z211" s="109">
        <v>73.265816108162369</v>
      </c>
      <c r="AA211" s="109">
        <v>2.2166666666666619</v>
      </c>
      <c r="AB211" s="109">
        <v>0</v>
      </c>
      <c r="AC211" s="109">
        <v>0</v>
      </c>
      <c r="AD211" s="109">
        <v>65.55</v>
      </c>
      <c r="AE211" s="109">
        <v>77.541241867132044</v>
      </c>
      <c r="AF211" s="109">
        <v>90.839998169436001</v>
      </c>
      <c r="AG211" s="109">
        <v>0</v>
      </c>
      <c r="AH211" s="109">
        <v>0</v>
      </c>
      <c r="AI211" s="109">
        <v>219.83724467959087</v>
      </c>
      <c r="AJ211" s="109">
        <v>0</v>
      </c>
      <c r="AK211" s="109">
        <v>0</v>
      </c>
      <c r="AL211" s="109">
        <v>0</v>
      </c>
      <c r="AM211" s="109">
        <v>21.557432561529751</v>
      </c>
      <c r="AN211" s="109">
        <v>20.009804214748875</v>
      </c>
      <c r="AO211" s="109">
        <v>2.2166666666666619</v>
      </c>
      <c r="AP211" s="109">
        <v>0</v>
      </c>
      <c r="AQ211" s="109">
        <v>0</v>
      </c>
      <c r="AR211" s="109">
        <v>0</v>
      </c>
      <c r="AS211" s="109">
        <v>47.5</v>
      </c>
      <c r="AT211" s="109">
        <v>0</v>
      </c>
      <c r="AU211" s="109">
        <v>2.2166666666666619</v>
      </c>
      <c r="AV211" s="109">
        <v>0</v>
      </c>
      <c r="AW211" s="109">
        <v>47.499999999999979</v>
      </c>
      <c r="AX211" s="109">
        <v>0</v>
      </c>
      <c r="AY211" s="109">
        <v>49.716666666666619</v>
      </c>
    </row>
    <row r="212" spans="1:51">
      <c r="A212" s="108"/>
      <c r="B212" s="118">
        <v>4</v>
      </c>
      <c r="C212" s="105"/>
      <c r="D212" s="109">
        <v>0</v>
      </c>
      <c r="E212" s="109">
        <v>0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  <c r="K212" s="109">
        <v>0</v>
      </c>
      <c r="L212" s="109">
        <v>0</v>
      </c>
      <c r="M212" s="109">
        <v>0</v>
      </c>
      <c r="N212" s="109">
        <v>0</v>
      </c>
      <c r="O212" s="109">
        <v>0</v>
      </c>
      <c r="P212" s="109">
        <v>0</v>
      </c>
      <c r="Q212" s="109">
        <v>0</v>
      </c>
      <c r="R212" s="109">
        <v>0</v>
      </c>
      <c r="S212" s="109">
        <v>0</v>
      </c>
      <c r="T212" s="109">
        <v>0</v>
      </c>
      <c r="U212" s="109">
        <v>0</v>
      </c>
      <c r="V212" s="109">
        <v>0</v>
      </c>
      <c r="W212" s="109">
        <v>0</v>
      </c>
      <c r="X212" s="109">
        <v>0</v>
      </c>
      <c r="Y212" s="109">
        <v>0</v>
      </c>
      <c r="Z212" s="109">
        <v>0</v>
      </c>
      <c r="AA212" s="109">
        <v>0</v>
      </c>
      <c r="AB212" s="109">
        <v>0</v>
      </c>
      <c r="AC212" s="109">
        <v>0</v>
      </c>
      <c r="AD212" s="109">
        <v>0</v>
      </c>
      <c r="AE212" s="109">
        <v>0</v>
      </c>
      <c r="AF212" s="109">
        <v>0</v>
      </c>
      <c r="AG212" s="109">
        <v>0</v>
      </c>
      <c r="AH212" s="109">
        <v>0</v>
      </c>
      <c r="AI212" s="109">
        <v>0</v>
      </c>
      <c r="AJ212" s="109">
        <v>0</v>
      </c>
      <c r="AK212" s="109">
        <v>0</v>
      </c>
      <c r="AL212" s="109">
        <v>0</v>
      </c>
      <c r="AM212" s="109">
        <v>0</v>
      </c>
      <c r="AN212" s="109">
        <v>0</v>
      </c>
      <c r="AO212" s="109">
        <v>0</v>
      </c>
      <c r="AP212" s="109">
        <v>0</v>
      </c>
      <c r="AQ212" s="109">
        <v>0</v>
      </c>
      <c r="AR212" s="109">
        <v>0</v>
      </c>
      <c r="AS212" s="109">
        <v>0</v>
      </c>
      <c r="AT212" s="109">
        <v>0</v>
      </c>
      <c r="AU212" s="109">
        <v>0</v>
      </c>
      <c r="AV212" s="109">
        <v>0</v>
      </c>
      <c r="AW212" s="109">
        <v>0</v>
      </c>
      <c r="AX212" s="109">
        <v>0</v>
      </c>
      <c r="AY212" s="109">
        <v>0</v>
      </c>
    </row>
    <row r="213" spans="1:51">
      <c r="A213" s="108"/>
      <c r="B213" s="118">
        <v>5</v>
      </c>
      <c r="C213" s="105"/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>
        <v>0</v>
      </c>
      <c r="T213" s="109">
        <v>0</v>
      </c>
      <c r="U213" s="109">
        <v>0</v>
      </c>
      <c r="V213" s="109">
        <v>0</v>
      </c>
      <c r="W213" s="109">
        <v>0</v>
      </c>
      <c r="X213" s="109">
        <v>0</v>
      </c>
      <c r="Y213" s="109">
        <v>0</v>
      </c>
      <c r="Z213" s="109">
        <v>0</v>
      </c>
      <c r="AA213" s="109">
        <v>0</v>
      </c>
      <c r="AB213" s="109">
        <v>0</v>
      </c>
      <c r="AC213" s="109">
        <v>0</v>
      </c>
      <c r="AD213" s="109">
        <v>0</v>
      </c>
      <c r="AE213" s="109">
        <v>0</v>
      </c>
      <c r="AF213" s="109">
        <v>0</v>
      </c>
      <c r="AG213" s="109">
        <v>0</v>
      </c>
      <c r="AH213" s="109">
        <v>0</v>
      </c>
      <c r="AI213" s="109">
        <v>0</v>
      </c>
      <c r="AJ213" s="109">
        <v>0</v>
      </c>
      <c r="AK213" s="109">
        <v>0</v>
      </c>
      <c r="AL213" s="109">
        <v>0</v>
      </c>
      <c r="AM213" s="109">
        <v>0</v>
      </c>
      <c r="AN213" s="109">
        <v>0</v>
      </c>
      <c r="AO213" s="109">
        <v>0</v>
      </c>
      <c r="AP213" s="109">
        <v>0</v>
      </c>
      <c r="AQ213" s="109">
        <v>0</v>
      </c>
      <c r="AR213" s="109">
        <v>0</v>
      </c>
      <c r="AS213" s="109">
        <v>0</v>
      </c>
      <c r="AT213" s="109">
        <v>0</v>
      </c>
      <c r="AU213" s="109">
        <v>0</v>
      </c>
      <c r="AV213" s="109">
        <v>0</v>
      </c>
      <c r="AW213" s="109">
        <v>0</v>
      </c>
      <c r="AX213" s="109">
        <v>0</v>
      </c>
      <c r="AY213" s="109">
        <v>0</v>
      </c>
    </row>
    <row r="214" spans="1:51">
      <c r="A214" s="108"/>
      <c r="B214" s="118">
        <v>6</v>
      </c>
      <c r="C214" s="105"/>
      <c r="D214" s="109">
        <v>0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9">
        <v>0</v>
      </c>
      <c r="L214" s="109">
        <v>0</v>
      </c>
      <c r="M214" s="109">
        <v>0</v>
      </c>
      <c r="N214" s="109">
        <v>0</v>
      </c>
      <c r="O214" s="109">
        <v>0</v>
      </c>
      <c r="P214" s="109">
        <v>0</v>
      </c>
      <c r="Q214" s="109">
        <v>0</v>
      </c>
      <c r="R214" s="109">
        <v>0</v>
      </c>
      <c r="S214" s="109">
        <v>0</v>
      </c>
      <c r="T214" s="109">
        <v>0</v>
      </c>
      <c r="U214" s="109">
        <v>0</v>
      </c>
      <c r="V214" s="109">
        <v>0</v>
      </c>
      <c r="W214" s="109">
        <v>0</v>
      </c>
      <c r="X214" s="109">
        <v>0</v>
      </c>
      <c r="Y214" s="109">
        <v>0</v>
      </c>
      <c r="Z214" s="109">
        <v>0</v>
      </c>
      <c r="AA214" s="109">
        <v>0</v>
      </c>
      <c r="AB214" s="109">
        <v>0</v>
      </c>
      <c r="AC214" s="109">
        <v>0</v>
      </c>
      <c r="AD214" s="109">
        <v>0</v>
      </c>
      <c r="AE214" s="109">
        <v>0</v>
      </c>
      <c r="AF214" s="109">
        <v>0</v>
      </c>
      <c r="AG214" s="109">
        <v>0</v>
      </c>
      <c r="AH214" s="109">
        <v>0</v>
      </c>
      <c r="AI214" s="109">
        <v>0</v>
      </c>
      <c r="AJ214" s="109">
        <v>0</v>
      </c>
      <c r="AK214" s="109">
        <v>0</v>
      </c>
      <c r="AL214" s="109">
        <v>0</v>
      </c>
      <c r="AM214" s="109">
        <v>0</v>
      </c>
      <c r="AN214" s="109">
        <v>0</v>
      </c>
      <c r="AO214" s="109">
        <v>0</v>
      </c>
      <c r="AP214" s="109">
        <v>0</v>
      </c>
      <c r="AQ214" s="109">
        <v>0</v>
      </c>
      <c r="AR214" s="109">
        <v>0</v>
      </c>
      <c r="AS214" s="109">
        <v>0</v>
      </c>
      <c r="AT214" s="109">
        <v>0</v>
      </c>
      <c r="AU214" s="109">
        <v>0</v>
      </c>
      <c r="AV214" s="109">
        <v>0</v>
      </c>
      <c r="AW214" s="109">
        <v>0</v>
      </c>
      <c r="AX214" s="109">
        <v>0</v>
      </c>
      <c r="AY214" s="109">
        <v>0</v>
      </c>
    </row>
    <row r="215" spans="1:51">
      <c r="A215" s="108"/>
      <c r="B215" s="118">
        <v>7</v>
      </c>
      <c r="C215" s="105"/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9">
        <v>0</v>
      </c>
      <c r="L215" s="109">
        <v>0</v>
      </c>
      <c r="M215" s="109">
        <v>0</v>
      </c>
      <c r="N215" s="109">
        <v>0</v>
      </c>
      <c r="O215" s="109">
        <v>0</v>
      </c>
      <c r="P215" s="109">
        <v>0</v>
      </c>
      <c r="Q215" s="109">
        <v>0</v>
      </c>
      <c r="R215" s="109">
        <v>0</v>
      </c>
      <c r="S215" s="109">
        <v>0</v>
      </c>
      <c r="T215" s="109">
        <v>0</v>
      </c>
      <c r="U215" s="109">
        <v>0</v>
      </c>
      <c r="V215" s="109">
        <v>0</v>
      </c>
      <c r="W215" s="109">
        <v>0</v>
      </c>
      <c r="X215" s="109">
        <v>0</v>
      </c>
      <c r="Y215" s="109">
        <v>0</v>
      </c>
      <c r="Z215" s="109">
        <v>0</v>
      </c>
      <c r="AA215" s="109">
        <v>0</v>
      </c>
      <c r="AB215" s="109">
        <v>0</v>
      </c>
      <c r="AC215" s="109">
        <v>0</v>
      </c>
      <c r="AD215" s="109">
        <v>0</v>
      </c>
      <c r="AE215" s="109">
        <v>0</v>
      </c>
      <c r="AF215" s="109">
        <v>0</v>
      </c>
      <c r="AG215" s="109">
        <v>0</v>
      </c>
      <c r="AH215" s="109">
        <v>0</v>
      </c>
      <c r="AI215" s="109">
        <v>0</v>
      </c>
      <c r="AJ215" s="109">
        <v>0</v>
      </c>
      <c r="AK215" s="109">
        <v>0</v>
      </c>
      <c r="AL215" s="109">
        <v>0</v>
      </c>
      <c r="AM215" s="109">
        <v>0</v>
      </c>
      <c r="AN215" s="109">
        <v>0</v>
      </c>
      <c r="AO215" s="109">
        <v>0</v>
      </c>
      <c r="AP215" s="109">
        <v>0</v>
      </c>
      <c r="AQ215" s="109">
        <v>0</v>
      </c>
      <c r="AR215" s="109">
        <v>0</v>
      </c>
      <c r="AS215" s="109">
        <v>0</v>
      </c>
      <c r="AT215" s="109">
        <v>0</v>
      </c>
      <c r="AU215" s="109">
        <v>0</v>
      </c>
      <c r="AV215" s="109">
        <v>0</v>
      </c>
      <c r="AW215" s="109">
        <v>0</v>
      </c>
      <c r="AX215" s="109">
        <v>0</v>
      </c>
      <c r="AY215" s="109">
        <v>0</v>
      </c>
    </row>
    <row r="216" spans="1:51">
      <c r="A216" s="108"/>
      <c r="B216" s="118">
        <v>8</v>
      </c>
      <c r="C216" s="105"/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9">
        <v>0</v>
      </c>
      <c r="L216" s="109">
        <v>0</v>
      </c>
      <c r="M216" s="109">
        <v>0</v>
      </c>
      <c r="N216" s="109">
        <v>0</v>
      </c>
      <c r="O216" s="109">
        <v>0</v>
      </c>
      <c r="P216" s="109">
        <v>0</v>
      </c>
      <c r="Q216" s="109">
        <v>0</v>
      </c>
      <c r="R216" s="109">
        <v>0</v>
      </c>
      <c r="S216" s="109">
        <v>0</v>
      </c>
      <c r="T216" s="109">
        <v>0</v>
      </c>
      <c r="U216" s="109">
        <v>0</v>
      </c>
      <c r="V216" s="109">
        <v>0</v>
      </c>
      <c r="W216" s="109">
        <v>0</v>
      </c>
      <c r="X216" s="109">
        <v>0</v>
      </c>
      <c r="Y216" s="109">
        <v>0</v>
      </c>
      <c r="Z216" s="109">
        <v>0</v>
      </c>
      <c r="AA216" s="109">
        <v>0</v>
      </c>
      <c r="AB216" s="109">
        <v>0</v>
      </c>
      <c r="AC216" s="109">
        <v>0</v>
      </c>
      <c r="AD216" s="109">
        <v>0</v>
      </c>
      <c r="AE216" s="109">
        <v>0</v>
      </c>
      <c r="AF216" s="109">
        <v>0</v>
      </c>
      <c r="AG216" s="109">
        <v>0</v>
      </c>
      <c r="AH216" s="109">
        <v>0</v>
      </c>
      <c r="AI216" s="109">
        <v>0</v>
      </c>
      <c r="AJ216" s="109">
        <v>0</v>
      </c>
      <c r="AK216" s="109">
        <v>0</v>
      </c>
      <c r="AL216" s="109">
        <v>0</v>
      </c>
      <c r="AM216" s="109">
        <v>0</v>
      </c>
      <c r="AN216" s="109">
        <v>0</v>
      </c>
      <c r="AO216" s="109">
        <v>0</v>
      </c>
      <c r="AP216" s="109">
        <v>0</v>
      </c>
      <c r="AQ216" s="109">
        <v>0</v>
      </c>
      <c r="AR216" s="109">
        <v>0</v>
      </c>
      <c r="AS216" s="109">
        <v>0</v>
      </c>
      <c r="AT216" s="109">
        <v>0</v>
      </c>
      <c r="AU216" s="109">
        <v>0</v>
      </c>
      <c r="AV216" s="109">
        <v>0</v>
      </c>
      <c r="AW216" s="109">
        <v>0</v>
      </c>
      <c r="AX216" s="109">
        <v>0</v>
      </c>
      <c r="AY216" s="109">
        <v>0</v>
      </c>
    </row>
    <row r="217" spans="1:51">
      <c r="A217" s="108"/>
      <c r="B217" s="118">
        <v>9</v>
      </c>
      <c r="C217" s="105"/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9">
        <v>0</v>
      </c>
      <c r="L217" s="109">
        <v>0</v>
      </c>
      <c r="M217" s="109">
        <v>0</v>
      </c>
      <c r="N217" s="109">
        <v>0</v>
      </c>
      <c r="O217" s="109">
        <v>0</v>
      </c>
      <c r="P217" s="109">
        <v>0</v>
      </c>
      <c r="Q217" s="109">
        <v>0</v>
      </c>
      <c r="R217" s="109">
        <v>0</v>
      </c>
      <c r="S217" s="109">
        <v>0</v>
      </c>
      <c r="T217" s="109">
        <v>0</v>
      </c>
      <c r="U217" s="109">
        <v>0</v>
      </c>
      <c r="V217" s="109">
        <v>0</v>
      </c>
      <c r="W217" s="109">
        <v>0</v>
      </c>
      <c r="X217" s="109">
        <v>0</v>
      </c>
      <c r="Y217" s="109">
        <v>0</v>
      </c>
      <c r="Z217" s="109">
        <v>0</v>
      </c>
      <c r="AA217" s="109">
        <v>0</v>
      </c>
      <c r="AB217" s="109">
        <v>0</v>
      </c>
      <c r="AC217" s="109">
        <v>0</v>
      </c>
      <c r="AD217" s="109">
        <v>0</v>
      </c>
      <c r="AE217" s="109">
        <v>0</v>
      </c>
      <c r="AF217" s="109">
        <v>0</v>
      </c>
      <c r="AG217" s="109">
        <v>0</v>
      </c>
      <c r="AH217" s="109">
        <v>0</v>
      </c>
      <c r="AI217" s="109">
        <v>0</v>
      </c>
      <c r="AJ217" s="109">
        <v>0</v>
      </c>
      <c r="AK217" s="109">
        <v>0</v>
      </c>
      <c r="AL217" s="109">
        <v>0</v>
      </c>
      <c r="AM217" s="109">
        <v>0</v>
      </c>
      <c r="AN217" s="109">
        <v>0</v>
      </c>
      <c r="AO217" s="109">
        <v>0</v>
      </c>
      <c r="AP217" s="109">
        <v>0</v>
      </c>
      <c r="AQ217" s="109">
        <v>0</v>
      </c>
      <c r="AR217" s="109">
        <v>0</v>
      </c>
      <c r="AS217" s="109">
        <v>0</v>
      </c>
      <c r="AT217" s="109">
        <v>0</v>
      </c>
      <c r="AU217" s="109">
        <v>0</v>
      </c>
      <c r="AV217" s="109">
        <v>0</v>
      </c>
      <c r="AW217" s="109">
        <v>0</v>
      </c>
      <c r="AX217" s="109">
        <v>0</v>
      </c>
      <c r="AY217" s="109">
        <v>0</v>
      </c>
    </row>
    <row r="218" spans="1:51">
      <c r="A218" s="108"/>
      <c r="B218" s="118">
        <v>10</v>
      </c>
      <c r="C218" s="105"/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9">
        <v>0</v>
      </c>
      <c r="L218" s="109">
        <v>0</v>
      </c>
      <c r="M218" s="109">
        <v>0</v>
      </c>
      <c r="N218" s="109">
        <v>0</v>
      </c>
      <c r="O218" s="109">
        <v>0</v>
      </c>
      <c r="P218" s="109">
        <v>0</v>
      </c>
      <c r="Q218" s="109">
        <v>0</v>
      </c>
      <c r="R218" s="109">
        <v>0</v>
      </c>
      <c r="S218" s="109">
        <v>0</v>
      </c>
      <c r="T218" s="109">
        <v>0</v>
      </c>
      <c r="U218" s="109">
        <v>0</v>
      </c>
      <c r="V218" s="109">
        <v>0</v>
      </c>
      <c r="W218" s="109">
        <v>0</v>
      </c>
      <c r="X218" s="109">
        <v>0</v>
      </c>
      <c r="Y218" s="109">
        <v>0</v>
      </c>
      <c r="Z218" s="109">
        <v>0</v>
      </c>
      <c r="AA218" s="109">
        <v>0</v>
      </c>
      <c r="AB218" s="109">
        <v>0</v>
      </c>
      <c r="AC218" s="109">
        <v>0</v>
      </c>
      <c r="AD218" s="109">
        <v>0</v>
      </c>
      <c r="AE218" s="109">
        <v>0</v>
      </c>
      <c r="AF218" s="109">
        <v>0</v>
      </c>
      <c r="AG218" s="109">
        <v>0</v>
      </c>
      <c r="AH218" s="109">
        <v>0</v>
      </c>
      <c r="AI218" s="109">
        <v>0</v>
      </c>
      <c r="AJ218" s="109">
        <v>0</v>
      </c>
      <c r="AK218" s="109">
        <v>0</v>
      </c>
      <c r="AL218" s="109">
        <v>0</v>
      </c>
      <c r="AM218" s="109">
        <v>0</v>
      </c>
      <c r="AN218" s="109">
        <v>0</v>
      </c>
      <c r="AO218" s="109">
        <v>0</v>
      </c>
      <c r="AP218" s="109">
        <v>0</v>
      </c>
      <c r="AQ218" s="109">
        <v>0</v>
      </c>
      <c r="AR218" s="109">
        <v>0</v>
      </c>
      <c r="AS218" s="109">
        <v>0</v>
      </c>
      <c r="AT218" s="109">
        <v>0</v>
      </c>
      <c r="AU218" s="109">
        <v>0</v>
      </c>
      <c r="AV218" s="109">
        <v>0</v>
      </c>
      <c r="AW218" s="109">
        <v>0</v>
      </c>
      <c r="AX218" s="109">
        <v>0</v>
      </c>
      <c r="AY218" s="109">
        <v>0</v>
      </c>
    </row>
    <row r="219" spans="1:51">
      <c r="A219" s="108"/>
      <c r="B219" s="118">
        <v>11</v>
      </c>
      <c r="C219" s="105"/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0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0</v>
      </c>
      <c r="X219" s="109">
        <v>0</v>
      </c>
      <c r="Y219" s="109">
        <v>0</v>
      </c>
      <c r="Z219" s="109">
        <v>0</v>
      </c>
      <c r="AA219" s="109">
        <v>0</v>
      </c>
      <c r="AB219" s="109">
        <v>0</v>
      </c>
      <c r="AC219" s="109">
        <v>0</v>
      </c>
      <c r="AD219" s="109">
        <v>0</v>
      </c>
      <c r="AE219" s="109">
        <v>0</v>
      </c>
      <c r="AF219" s="109">
        <v>0</v>
      </c>
      <c r="AG219" s="109">
        <v>0</v>
      </c>
      <c r="AH219" s="109">
        <v>0</v>
      </c>
      <c r="AI219" s="109">
        <v>0</v>
      </c>
      <c r="AJ219" s="109">
        <v>0</v>
      </c>
      <c r="AK219" s="109">
        <v>0</v>
      </c>
      <c r="AL219" s="109">
        <v>0</v>
      </c>
      <c r="AM219" s="109">
        <v>0</v>
      </c>
      <c r="AN219" s="109">
        <v>0</v>
      </c>
      <c r="AO219" s="109">
        <v>0</v>
      </c>
      <c r="AP219" s="109">
        <v>0</v>
      </c>
      <c r="AQ219" s="109">
        <v>0</v>
      </c>
      <c r="AR219" s="109">
        <v>0</v>
      </c>
      <c r="AS219" s="109">
        <v>0</v>
      </c>
      <c r="AT219" s="109">
        <v>0</v>
      </c>
      <c r="AU219" s="109">
        <v>0</v>
      </c>
      <c r="AV219" s="109">
        <v>0</v>
      </c>
      <c r="AW219" s="109">
        <v>0</v>
      </c>
      <c r="AX219" s="109">
        <v>0</v>
      </c>
      <c r="AY219" s="109">
        <v>0</v>
      </c>
    </row>
    <row r="220" spans="1:51">
      <c r="A220" s="108"/>
      <c r="B220" s="118">
        <v>12</v>
      </c>
      <c r="C220" s="105"/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9">
        <v>0</v>
      </c>
      <c r="L220" s="109">
        <v>0</v>
      </c>
      <c r="M220" s="109">
        <v>0</v>
      </c>
      <c r="N220" s="109">
        <v>0</v>
      </c>
      <c r="O220" s="109">
        <v>0</v>
      </c>
      <c r="P220" s="109">
        <v>0</v>
      </c>
      <c r="Q220" s="109">
        <v>0</v>
      </c>
      <c r="R220" s="109">
        <v>0</v>
      </c>
      <c r="S220" s="109">
        <v>0</v>
      </c>
      <c r="T220" s="109">
        <v>0</v>
      </c>
      <c r="U220" s="109">
        <v>0</v>
      </c>
      <c r="V220" s="109">
        <v>0</v>
      </c>
      <c r="W220" s="109">
        <v>0</v>
      </c>
      <c r="X220" s="109">
        <v>0</v>
      </c>
      <c r="Y220" s="109">
        <v>0</v>
      </c>
      <c r="Z220" s="109">
        <v>0</v>
      </c>
      <c r="AA220" s="109">
        <v>0</v>
      </c>
      <c r="AB220" s="109">
        <v>0</v>
      </c>
      <c r="AC220" s="109">
        <v>0</v>
      </c>
      <c r="AD220" s="109">
        <v>0</v>
      </c>
      <c r="AE220" s="109">
        <v>0</v>
      </c>
      <c r="AF220" s="109">
        <v>0</v>
      </c>
      <c r="AG220" s="109">
        <v>0</v>
      </c>
      <c r="AH220" s="109">
        <v>0</v>
      </c>
      <c r="AI220" s="109">
        <v>0</v>
      </c>
      <c r="AJ220" s="109">
        <v>0</v>
      </c>
      <c r="AK220" s="109">
        <v>0</v>
      </c>
      <c r="AL220" s="109">
        <v>0</v>
      </c>
      <c r="AM220" s="109">
        <v>0</v>
      </c>
      <c r="AN220" s="109">
        <v>0</v>
      </c>
      <c r="AO220" s="109">
        <v>0</v>
      </c>
      <c r="AP220" s="109">
        <v>0</v>
      </c>
      <c r="AQ220" s="109">
        <v>0</v>
      </c>
      <c r="AR220" s="109">
        <v>0</v>
      </c>
      <c r="AS220" s="109">
        <v>0</v>
      </c>
      <c r="AT220" s="109">
        <v>0</v>
      </c>
      <c r="AU220" s="109">
        <v>0</v>
      </c>
      <c r="AV220" s="109">
        <v>0</v>
      </c>
      <c r="AW220" s="109">
        <v>0</v>
      </c>
      <c r="AX220" s="109">
        <v>0</v>
      </c>
      <c r="AY220" s="109">
        <v>0</v>
      </c>
    </row>
    <row r="221" spans="1:51">
      <c r="A221" s="108"/>
      <c r="B221" s="119">
        <v>13</v>
      </c>
      <c r="C221" s="105"/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9">
        <v>0</v>
      </c>
      <c r="L221" s="109">
        <v>0</v>
      </c>
      <c r="M221" s="109">
        <v>0</v>
      </c>
      <c r="N221" s="109">
        <v>0</v>
      </c>
      <c r="O221" s="109">
        <v>0</v>
      </c>
      <c r="P221" s="109">
        <v>0</v>
      </c>
      <c r="Q221" s="109">
        <v>0</v>
      </c>
      <c r="R221" s="109">
        <v>0</v>
      </c>
      <c r="S221" s="109">
        <v>0</v>
      </c>
      <c r="T221" s="109">
        <v>0</v>
      </c>
      <c r="U221" s="109">
        <v>0</v>
      </c>
      <c r="V221" s="109">
        <v>0</v>
      </c>
      <c r="W221" s="109">
        <v>0</v>
      </c>
      <c r="X221" s="109">
        <v>0</v>
      </c>
      <c r="Y221" s="109">
        <v>0</v>
      </c>
      <c r="Z221" s="109">
        <v>0</v>
      </c>
      <c r="AA221" s="109">
        <v>0</v>
      </c>
      <c r="AB221" s="109">
        <v>0</v>
      </c>
      <c r="AC221" s="109">
        <v>0</v>
      </c>
      <c r="AD221" s="109">
        <v>0</v>
      </c>
      <c r="AE221" s="109">
        <v>0</v>
      </c>
      <c r="AF221" s="109">
        <v>0</v>
      </c>
      <c r="AG221" s="109">
        <v>0</v>
      </c>
      <c r="AH221" s="109">
        <v>0</v>
      </c>
      <c r="AI221" s="109">
        <v>0</v>
      </c>
      <c r="AJ221" s="109">
        <v>0</v>
      </c>
      <c r="AK221" s="109">
        <v>0</v>
      </c>
      <c r="AL221" s="109">
        <v>0</v>
      </c>
      <c r="AM221" s="109">
        <v>0</v>
      </c>
      <c r="AN221" s="109">
        <v>0</v>
      </c>
      <c r="AO221" s="109">
        <v>0</v>
      </c>
      <c r="AP221" s="109">
        <v>0</v>
      </c>
      <c r="AQ221" s="109">
        <v>0</v>
      </c>
      <c r="AR221" s="109">
        <v>0</v>
      </c>
      <c r="AS221" s="109">
        <v>0</v>
      </c>
      <c r="AT221" s="109">
        <v>0</v>
      </c>
      <c r="AU221" s="109">
        <v>0</v>
      </c>
      <c r="AV221" s="109">
        <v>0</v>
      </c>
      <c r="AW221" s="109">
        <v>0</v>
      </c>
      <c r="AX221" s="109">
        <v>0</v>
      </c>
      <c r="AY221" s="109">
        <v>0</v>
      </c>
    </row>
    <row r="222" spans="1:51">
      <c r="A222" s="108"/>
      <c r="B222" s="119">
        <v>14</v>
      </c>
      <c r="C222" s="105"/>
      <c r="D222" s="109">
        <v>0</v>
      </c>
      <c r="E222" s="109">
        <v>0</v>
      </c>
      <c r="F222" s="109">
        <v>0</v>
      </c>
      <c r="G222" s="109">
        <v>0</v>
      </c>
      <c r="H222" s="109">
        <v>0</v>
      </c>
      <c r="I222" s="109">
        <v>0</v>
      </c>
      <c r="J222" s="109">
        <v>0</v>
      </c>
      <c r="K222" s="109">
        <v>0</v>
      </c>
      <c r="L222" s="109">
        <v>0</v>
      </c>
      <c r="M222" s="109">
        <v>0</v>
      </c>
      <c r="N222" s="109">
        <v>0</v>
      </c>
      <c r="O222" s="109">
        <v>0</v>
      </c>
      <c r="P222" s="109">
        <v>0</v>
      </c>
      <c r="Q222" s="109">
        <v>0</v>
      </c>
      <c r="R222" s="109">
        <v>0</v>
      </c>
      <c r="S222" s="109">
        <v>0</v>
      </c>
      <c r="T222" s="109">
        <v>0</v>
      </c>
      <c r="U222" s="109">
        <v>0</v>
      </c>
      <c r="V222" s="109">
        <v>0</v>
      </c>
      <c r="W222" s="109">
        <v>0</v>
      </c>
      <c r="X222" s="109">
        <v>0</v>
      </c>
      <c r="Y222" s="109">
        <v>0</v>
      </c>
      <c r="Z222" s="109">
        <v>0</v>
      </c>
      <c r="AA222" s="109">
        <v>0</v>
      </c>
      <c r="AB222" s="109">
        <v>0</v>
      </c>
      <c r="AC222" s="109">
        <v>0</v>
      </c>
      <c r="AD222" s="109">
        <v>0</v>
      </c>
      <c r="AE222" s="109">
        <v>0</v>
      </c>
      <c r="AF222" s="109">
        <v>0</v>
      </c>
      <c r="AG222" s="109">
        <v>0</v>
      </c>
      <c r="AH222" s="109">
        <v>0</v>
      </c>
      <c r="AI222" s="109">
        <v>0</v>
      </c>
      <c r="AJ222" s="109">
        <v>0</v>
      </c>
      <c r="AK222" s="109">
        <v>0</v>
      </c>
      <c r="AL222" s="109">
        <v>0</v>
      </c>
      <c r="AM222" s="109">
        <v>0</v>
      </c>
      <c r="AN222" s="109">
        <v>0</v>
      </c>
      <c r="AO222" s="109">
        <v>0</v>
      </c>
      <c r="AP222" s="109">
        <v>0</v>
      </c>
      <c r="AQ222" s="109">
        <v>0</v>
      </c>
      <c r="AR222" s="109">
        <v>0</v>
      </c>
      <c r="AS222" s="109">
        <v>0</v>
      </c>
      <c r="AT222" s="109">
        <v>0</v>
      </c>
      <c r="AU222" s="109">
        <v>0</v>
      </c>
      <c r="AV222" s="109">
        <v>0</v>
      </c>
      <c r="AW222" s="109">
        <v>0</v>
      </c>
      <c r="AX222" s="109">
        <v>0</v>
      </c>
      <c r="AY222" s="109">
        <v>0</v>
      </c>
    </row>
    <row r="223" spans="1:51">
      <c r="A223" s="108"/>
      <c r="B223" s="119">
        <v>15</v>
      </c>
      <c r="C223" s="105"/>
      <c r="D223" s="109">
        <v>0</v>
      </c>
      <c r="E223" s="109">
        <v>0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09">
        <v>0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9">
        <v>0</v>
      </c>
      <c r="S223" s="109">
        <v>0</v>
      </c>
      <c r="T223" s="109">
        <v>0</v>
      </c>
      <c r="U223" s="109">
        <v>0</v>
      </c>
      <c r="V223" s="109">
        <v>0</v>
      </c>
      <c r="W223" s="109">
        <v>0</v>
      </c>
      <c r="X223" s="109">
        <v>0</v>
      </c>
      <c r="Y223" s="109">
        <v>0</v>
      </c>
      <c r="Z223" s="109">
        <v>0</v>
      </c>
      <c r="AA223" s="109">
        <v>0</v>
      </c>
      <c r="AB223" s="109">
        <v>0</v>
      </c>
      <c r="AC223" s="109">
        <v>0</v>
      </c>
      <c r="AD223" s="109">
        <v>0</v>
      </c>
      <c r="AE223" s="109">
        <v>0</v>
      </c>
      <c r="AF223" s="109">
        <v>0</v>
      </c>
      <c r="AG223" s="109">
        <v>0</v>
      </c>
      <c r="AH223" s="109">
        <v>0</v>
      </c>
      <c r="AI223" s="109">
        <v>0</v>
      </c>
      <c r="AJ223" s="109">
        <v>0</v>
      </c>
      <c r="AK223" s="109">
        <v>0</v>
      </c>
      <c r="AL223" s="109">
        <v>0</v>
      </c>
      <c r="AM223" s="109">
        <v>0</v>
      </c>
      <c r="AN223" s="109">
        <v>0</v>
      </c>
      <c r="AO223" s="109">
        <v>0</v>
      </c>
      <c r="AP223" s="109">
        <v>0</v>
      </c>
      <c r="AQ223" s="109">
        <v>0</v>
      </c>
      <c r="AR223" s="109">
        <v>0</v>
      </c>
      <c r="AS223" s="109">
        <v>0</v>
      </c>
      <c r="AT223" s="109">
        <v>0</v>
      </c>
      <c r="AU223" s="109">
        <v>0</v>
      </c>
      <c r="AV223" s="109">
        <v>0</v>
      </c>
      <c r="AW223" s="109">
        <v>0</v>
      </c>
      <c r="AX223" s="109">
        <v>0</v>
      </c>
      <c r="AY223" s="109">
        <v>0</v>
      </c>
    </row>
    <row r="224" spans="1:51">
      <c r="A224" s="108"/>
      <c r="B224" s="119">
        <v>16</v>
      </c>
      <c r="C224" s="105"/>
      <c r="D224" s="109">
        <v>0</v>
      </c>
      <c r="E224" s="109">
        <v>0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  <c r="K224" s="109">
        <v>0</v>
      </c>
      <c r="L224" s="109">
        <v>0</v>
      </c>
      <c r="M224" s="109">
        <v>0</v>
      </c>
      <c r="N224" s="109">
        <v>0</v>
      </c>
      <c r="O224" s="109">
        <v>0</v>
      </c>
      <c r="P224" s="109">
        <v>0</v>
      </c>
      <c r="Q224" s="109">
        <v>0</v>
      </c>
      <c r="R224" s="109">
        <v>0</v>
      </c>
      <c r="S224" s="109">
        <v>0</v>
      </c>
      <c r="T224" s="109">
        <v>0</v>
      </c>
      <c r="U224" s="109">
        <v>0</v>
      </c>
      <c r="V224" s="109">
        <v>0</v>
      </c>
      <c r="W224" s="109">
        <v>0</v>
      </c>
      <c r="X224" s="109">
        <v>0</v>
      </c>
      <c r="Y224" s="109">
        <v>0</v>
      </c>
      <c r="Z224" s="109">
        <v>0</v>
      </c>
      <c r="AA224" s="109">
        <v>0</v>
      </c>
      <c r="AB224" s="109">
        <v>0</v>
      </c>
      <c r="AC224" s="109">
        <v>0</v>
      </c>
      <c r="AD224" s="109">
        <v>0</v>
      </c>
      <c r="AE224" s="109">
        <v>0</v>
      </c>
      <c r="AF224" s="109">
        <v>0</v>
      </c>
      <c r="AG224" s="109">
        <v>0</v>
      </c>
      <c r="AH224" s="109">
        <v>0</v>
      </c>
      <c r="AI224" s="109">
        <v>0</v>
      </c>
      <c r="AJ224" s="109">
        <v>0</v>
      </c>
      <c r="AK224" s="109">
        <v>0</v>
      </c>
      <c r="AL224" s="109">
        <v>0</v>
      </c>
      <c r="AM224" s="109">
        <v>0</v>
      </c>
      <c r="AN224" s="109">
        <v>0</v>
      </c>
      <c r="AO224" s="109">
        <v>0</v>
      </c>
      <c r="AP224" s="109">
        <v>0</v>
      </c>
      <c r="AQ224" s="109">
        <v>0</v>
      </c>
      <c r="AR224" s="109">
        <v>0</v>
      </c>
      <c r="AS224" s="109">
        <v>0</v>
      </c>
      <c r="AT224" s="109">
        <v>0</v>
      </c>
      <c r="AU224" s="109">
        <v>0</v>
      </c>
      <c r="AV224" s="109">
        <v>0</v>
      </c>
      <c r="AW224" s="109">
        <v>0</v>
      </c>
      <c r="AX224" s="109">
        <v>0</v>
      </c>
      <c r="AY224" s="109">
        <v>0</v>
      </c>
    </row>
    <row r="225" spans="1:51">
      <c r="A225" s="108"/>
      <c r="B225" s="119">
        <v>17</v>
      </c>
      <c r="C225" s="105"/>
      <c r="D225" s="109">
        <v>0</v>
      </c>
      <c r="E225" s="109">
        <v>0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  <c r="K225" s="109">
        <v>0</v>
      </c>
      <c r="L225" s="109">
        <v>0</v>
      </c>
      <c r="M225" s="109">
        <v>0</v>
      </c>
      <c r="N225" s="109">
        <v>0</v>
      </c>
      <c r="O225" s="109">
        <v>0</v>
      </c>
      <c r="P225" s="109">
        <v>0</v>
      </c>
      <c r="Q225" s="109">
        <v>0</v>
      </c>
      <c r="R225" s="109">
        <v>0</v>
      </c>
      <c r="S225" s="109">
        <v>0</v>
      </c>
      <c r="T225" s="109">
        <v>0</v>
      </c>
      <c r="U225" s="109">
        <v>0</v>
      </c>
      <c r="V225" s="109">
        <v>0</v>
      </c>
      <c r="W225" s="109">
        <v>0</v>
      </c>
      <c r="X225" s="109">
        <v>0</v>
      </c>
      <c r="Y225" s="109">
        <v>0</v>
      </c>
      <c r="Z225" s="109">
        <v>0</v>
      </c>
      <c r="AA225" s="109">
        <v>0</v>
      </c>
      <c r="AB225" s="109">
        <v>0</v>
      </c>
      <c r="AC225" s="109">
        <v>0</v>
      </c>
      <c r="AD225" s="109">
        <v>0</v>
      </c>
      <c r="AE225" s="109">
        <v>0</v>
      </c>
      <c r="AF225" s="109">
        <v>0</v>
      </c>
      <c r="AG225" s="109">
        <v>0</v>
      </c>
      <c r="AH225" s="109">
        <v>0</v>
      </c>
      <c r="AI225" s="109">
        <v>0</v>
      </c>
      <c r="AJ225" s="109">
        <v>0</v>
      </c>
      <c r="AK225" s="109">
        <v>0</v>
      </c>
      <c r="AL225" s="109">
        <v>0</v>
      </c>
      <c r="AM225" s="109">
        <v>0</v>
      </c>
      <c r="AN225" s="109">
        <v>0</v>
      </c>
      <c r="AO225" s="109">
        <v>0</v>
      </c>
      <c r="AP225" s="109">
        <v>0</v>
      </c>
      <c r="AQ225" s="109">
        <v>0</v>
      </c>
      <c r="AR225" s="109">
        <v>0</v>
      </c>
      <c r="AS225" s="109">
        <v>0</v>
      </c>
      <c r="AT225" s="109">
        <v>0</v>
      </c>
      <c r="AU225" s="109">
        <v>0</v>
      </c>
      <c r="AV225" s="109">
        <v>0</v>
      </c>
      <c r="AW225" s="109">
        <v>0</v>
      </c>
      <c r="AX225" s="109">
        <v>0</v>
      </c>
      <c r="AY225" s="109">
        <v>0</v>
      </c>
    </row>
    <row r="226" spans="1:51">
      <c r="A226" s="108"/>
      <c r="B226" s="119">
        <v>18</v>
      </c>
      <c r="C226" s="105"/>
      <c r="D226" s="109">
        <v>0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9">
        <v>0</v>
      </c>
      <c r="L226" s="109">
        <v>0</v>
      </c>
      <c r="M226" s="109">
        <v>0</v>
      </c>
      <c r="N226" s="109">
        <v>0</v>
      </c>
      <c r="O226" s="109">
        <v>0</v>
      </c>
      <c r="P226" s="109">
        <v>0</v>
      </c>
      <c r="Q226" s="109">
        <v>0</v>
      </c>
      <c r="R226" s="109">
        <v>0</v>
      </c>
      <c r="S226" s="109">
        <v>0</v>
      </c>
      <c r="T226" s="109">
        <v>0</v>
      </c>
      <c r="U226" s="109">
        <v>0</v>
      </c>
      <c r="V226" s="109">
        <v>0</v>
      </c>
      <c r="W226" s="109">
        <v>0</v>
      </c>
      <c r="X226" s="109">
        <v>0</v>
      </c>
      <c r="Y226" s="109">
        <v>0</v>
      </c>
      <c r="Z226" s="109">
        <v>0</v>
      </c>
      <c r="AA226" s="109">
        <v>0</v>
      </c>
      <c r="AB226" s="109">
        <v>0</v>
      </c>
      <c r="AC226" s="109">
        <v>0</v>
      </c>
      <c r="AD226" s="109">
        <v>0</v>
      </c>
      <c r="AE226" s="109">
        <v>0</v>
      </c>
      <c r="AF226" s="109">
        <v>0</v>
      </c>
      <c r="AG226" s="109">
        <v>0</v>
      </c>
      <c r="AH226" s="109">
        <v>0</v>
      </c>
      <c r="AI226" s="109">
        <v>0</v>
      </c>
      <c r="AJ226" s="109">
        <v>0</v>
      </c>
      <c r="AK226" s="109">
        <v>0</v>
      </c>
      <c r="AL226" s="109">
        <v>0</v>
      </c>
      <c r="AM226" s="109">
        <v>0</v>
      </c>
      <c r="AN226" s="109">
        <v>0</v>
      </c>
      <c r="AO226" s="109">
        <v>0</v>
      </c>
      <c r="AP226" s="109">
        <v>0</v>
      </c>
      <c r="AQ226" s="109">
        <v>0</v>
      </c>
      <c r="AR226" s="109">
        <v>0</v>
      </c>
      <c r="AS226" s="109">
        <v>0</v>
      </c>
      <c r="AT226" s="109">
        <v>0</v>
      </c>
      <c r="AU226" s="109">
        <v>0</v>
      </c>
      <c r="AV226" s="109">
        <v>0</v>
      </c>
      <c r="AW226" s="109">
        <v>0</v>
      </c>
      <c r="AX226" s="109">
        <v>0</v>
      </c>
      <c r="AY226" s="109">
        <v>0</v>
      </c>
    </row>
    <row r="227" spans="1:51">
      <c r="A227" s="108"/>
      <c r="B227" s="119">
        <v>19</v>
      </c>
      <c r="C227" s="105"/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9">
        <v>0</v>
      </c>
      <c r="L227" s="109">
        <v>0</v>
      </c>
      <c r="M227" s="109">
        <v>0</v>
      </c>
      <c r="N227" s="109">
        <v>0</v>
      </c>
      <c r="O227" s="109">
        <v>0</v>
      </c>
      <c r="P227" s="109">
        <v>0</v>
      </c>
      <c r="Q227" s="109">
        <v>0</v>
      </c>
      <c r="R227" s="109">
        <v>0</v>
      </c>
      <c r="S227" s="109">
        <v>0</v>
      </c>
      <c r="T227" s="109">
        <v>0</v>
      </c>
      <c r="U227" s="109">
        <v>0</v>
      </c>
      <c r="V227" s="109">
        <v>0</v>
      </c>
      <c r="W227" s="109">
        <v>0</v>
      </c>
      <c r="X227" s="109">
        <v>0</v>
      </c>
      <c r="Y227" s="109">
        <v>0</v>
      </c>
      <c r="Z227" s="109">
        <v>0</v>
      </c>
      <c r="AA227" s="109">
        <v>0</v>
      </c>
      <c r="AB227" s="109">
        <v>0</v>
      </c>
      <c r="AC227" s="109">
        <v>0</v>
      </c>
      <c r="AD227" s="109">
        <v>0</v>
      </c>
      <c r="AE227" s="109">
        <v>0</v>
      </c>
      <c r="AF227" s="109">
        <v>0</v>
      </c>
      <c r="AG227" s="109">
        <v>0</v>
      </c>
      <c r="AH227" s="109">
        <v>0</v>
      </c>
      <c r="AI227" s="109">
        <v>0</v>
      </c>
      <c r="AJ227" s="109">
        <v>0</v>
      </c>
      <c r="AK227" s="109">
        <v>0</v>
      </c>
      <c r="AL227" s="109">
        <v>0</v>
      </c>
      <c r="AM227" s="109">
        <v>0</v>
      </c>
      <c r="AN227" s="109">
        <v>0</v>
      </c>
      <c r="AO227" s="109">
        <v>0</v>
      </c>
      <c r="AP227" s="109">
        <v>0</v>
      </c>
      <c r="AQ227" s="109">
        <v>0</v>
      </c>
      <c r="AR227" s="109">
        <v>0</v>
      </c>
      <c r="AS227" s="109">
        <v>0</v>
      </c>
      <c r="AT227" s="109">
        <v>0</v>
      </c>
      <c r="AU227" s="109">
        <v>0</v>
      </c>
      <c r="AV227" s="109">
        <v>0</v>
      </c>
      <c r="AW227" s="109">
        <v>0</v>
      </c>
      <c r="AX227" s="109">
        <v>0</v>
      </c>
      <c r="AY227" s="109">
        <v>0</v>
      </c>
    </row>
    <row r="228" spans="1:51">
      <c r="A228" s="108"/>
      <c r="B228" s="119">
        <v>20</v>
      </c>
      <c r="C228" s="105"/>
      <c r="D228" s="109">
        <v>0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9">
        <v>0</v>
      </c>
      <c r="L228" s="109">
        <v>0</v>
      </c>
      <c r="M228" s="109">
        <v>0</v>
      </c>
      <c r="N228" s="109">
        <v>0</v>
      </c>
      <c r="O228" s="109">
        <v>0</v>
      </c>
      <c r="P228" s="109">
        <v>0</v>
      </c>
      <c r="Q228" s="109">
        <v>0</v>
      </c>
      <c r="R228" s="109">
        <v>0</v>
      </c>
      <c r="S228" s="109">
        <v>0</v>
      </c>
      <c r="T228" s="109">
        <v>0</v>
      </c>
      <c r="U228" s="109">
        <v>0</v>
      </c>
      <c r="V228" s="109">
        <v>0</v>
      </c>
      <c r="W228" s="109">
        <v>0</v>
      </c>
      <c r="X228" s="109">
        <v>0</v>
      </c>
      <c r="Y228" s="109">
        <v>0</v>
      </c>
      <c r="Z228" s="109">
        <v>0</v>
      </c>
      <c r="AA228" s="109">
        <v>0</v>
      </c>
      <c r="AB228" s="109">
        <v>0</v>
      </c>
      <c r="AC228" s="109">
        <v>0</v>
      </c>
      <c r="AD228" s="109">
        <v>0</v>
      </c>
      <c r="AE228" s="109">
        <v>0</v>
      </c>
      <c r="AF228" s="109">
        <v>0</v>
      </c>
      <c r="AG228" s="109">
        <v>0</v>
      </c>
      <c r="AH228" s="109">
        <v>0</v>
      </c>
      <c r="AI228" s="109">
        <v>0</v>
      </c>
      <c r="AJ228" s="109">
        <v>0</v>
      </c>
      <c r="AK228" s="109">
        <v>0</v>
      </c>
      <c r="AL228" s="109">
        <v>0</v>
      </c>
      <c r="AM228" s="109">
        <v>0</v>
      </c>
      <c r="AN228" s="109">
        <v>0</v>
      </c>
      <c r="AO228" s="109">
        <v>0</v>
      </c>
      <c r="AP228" s="109">
        <v>0</v>
      </c>
      <c r="AQ228" s="109">
        <v>0</v>
      </c>
      <c r="AR228" s="109">
        <v>0</v>
      </c>
      <c r="AS228" s="109">
        <v>0</v>
      </c>
      <c r="AT228" s="109">
        <v>0</v>
      </c>
      <c r="AU228" s="109">
        <v>0</v>
      </c>
      <c r="AV228" s="109">
        <v>0</v>
      </c>
      <c r="AW228" s="109">
        <v>0</v>
      </c>
      <c r="AX228" s="109">
        <v>0</v>
      </c>
      <c r="AY228" s="109">
        <v>0</v>
      </c>
    </row>
    <row r="229" spans="1:51">
      <c r="A229" s="108"/>
      <c r="B229" s="119">
        <v>21</v>
      </c>
      <c r="C229" s="105"/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9">
        <v>0</v>
      </c>
      <c r="L229" s="109">
        <v>0</v>
      </c>
      <c r="M229" s="109">
        <v>0</v>
      </c>
      <c r="N229" s="109">
        <v>0</v>
      </c>
      <c r="O229" s="109">
        <v>0</v>
      </c>
      <c r="P229" s="109">
        <v>0</v>
      </c>
      <c r="Q229" s="109">
        <v>0</v>
      </c>
      <c r="R229" s="109">
        <v>0</v>
      </c>
      <c r="S229" s="109">
        <v>0</v>
      </c>
      <c r="T229" s="109">
        <v>0</v>
      </c>
      <c r="U229" s="109">
        <v>0</v>
      </c>
      <c r="V229" s="109">
        <v>0</v>
      </c>
      <c r="W229" s="109">
        <v>0</v>
      </c>
      <c r="X229" s="109">
        <v>0</v>
      </c>
      <c r="Y229" s="109">
        <v>0</v>
      </c>
      <c r="Z229" s="109">
        <v>0</v>
      </c>
      <c r="AA229" s="109">
        <v>0</v>
      </c>
      <c r="AB229" s="109">
        <v>0</v>
      </c>
      <c r="AC229" s="109">
        <v>0</v>
      </c>
      <c r="AD229" s="109">
        <v>0</v>
      </c>
      <c r="AE229" s="109">
        <v>0</v>
      </c>
      <c r="AF229" s="109">
        <v>0</v>
      </c>
      <c r="AG229" s="109">
        <v>0</v>
      </c>
      <c r="AH229" s="109">
        <v>0</v>
      </c>
      <c r="AI229" s="109">
        <v>0</v>
      </c>
      <c r="AJ229" s="109">
        <v>0</v>
      </c>
      <c r="AK229" s="109">
        <v>0</v>
      </c>
      <c r="AL229" s="109">
        <v>0</v>
      </c>
      <c r="AM229" s="109">
        <v>0</v>
      </c>
      <c r="AN229" s="109">
        <v>0</v>
      </c>
      <c r="AO229" s="109">
        <v>0</v>
      </c>
      <c r="AP229" s="109">
        <v>0</v>
      </c>
      <c r="AQ229" s="109">
        <v>0</v>
      </c>
      <c r="AR229" s="109">
        <v>0</v>
      </c>
      <c r="AS229" s="109">
        <v>0</v>
      </c>
      <c r="AT229" s="109">
        <v>0</v>
      </c>
      <c r="AU229" s="109">
        <v>0</v>
      </c>
      <c r="AV229" s="109">
        <v>0</v>
      </c>
      <c r="AW229" s="109">
        <v>0</v>
      </c>
      <c r="AX229" s="109">
        <v>0</v>
      </c>
      <c r="AY229" s="109">
        <v>0</v>
      </c>
    </row>
    <row r="230" spans="1:51">
      <c r="A230" s="108"/>
      <c r="B230" s="119">
        <v>22</v>
      </c>
      <c r="C230" s="105"/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0</v>
      </c>
      <c r="J230" s="109">
        <v>0</v>
      </c>
      <c r="K230" s="109">
        <v>0</v>
      </c>
      <c r="L230" s="109">
        <v>0</v>
      </c>
      <c r="M230" s="109">
        <v>0</v>
      </c>
      <c r="N230" s="109">
        <v>0</v>
      </c>
      <c r="O230" s="109">
        <v>0</v>
      </c>
      <c r="P230" s="109">
        <v>0</v>
      </c>
      <c r="Q230" s="109">
        <v>0</v>
      </c>
      <c r="R230" s="109">
        <v>0</v>
      </c>
      <c r="S230" s="109">
        <v>0</v>
      </c>
      <c r="T230" s="109">
        <v>0</v>
      </c>
      <c r="U230" s="109">
        <v>0</v>
      </c>
      <c r="V230" s="109">
        <v>0</v>
      </c>
      <c r="W230" s="109">
        <v>0</v>
      </c>
      <c r="X230" s="109">
        <v>0</v>
      </c>
      <c r="Y230" s="109">
        <v>0</v>
      </c>
      <c r="Z230" s="109">
        <v>0</v>
      </c>
      <c r="AA230" s="109">
        <v>0</v>
      </c>
      <c r="AB230" s="109">
        <v>0</v>
      </c>
      <c r="AC230" s="109">
        <v>0</v>
      </c>
      <c r="AD230" s="109">
        <v>0</v>
      </c>
      <c r="AE230" s="109">
        <v>0</v>
      </c>
      <c r="AF230" s="109">
        <v>0</v>
      </c>
      <c r="AG230" s="109">
        <v>0</v>
      </c>
      <c r="AH230" s="109">
        <v>0</v>
      </c>
      <c r="AI230" s="109">
        <v>0</v>
      </c>
      <c r="AJ230" s="109">
        <v>0</v>
      </c>
      <c r="AK230" s="109">
        <v>0</v>
      </c>
      <c r="AL230" s="109">
        <v>0</v>
      </c>
      <c r="AM230" s="109">
        <v>0</v>
      </c>
      <c r="AN230" s="109">
        <v>0</v>
      </c>
      <c r="AO230" s="109">
        <v>0</v>
      </c>
      <c r="AP230" s="109">
        <v>0</v>
      </c>
      <c r="AQ230" s="109">
        <v>0</v>
      </c>
      <c r="AR230" s="109">
        <v>0</v>
      </c>
      <c r="AS230" s="109">
        <v>0</v>
      </c>
      <c r="AT230" s="109">
        <v>0</v>
      </c>
      <c r="AU230" s="109">
        <v>0</v>
      </c>
      <c r="AV230" s="109">
        <v>0</v>
      </c>
      <c r="AW230" s="109">
        <v>0</v>
      </c>
      <c r="AX230" s="109">
        <v>0</v>
      </c>
      <c r="AY230" s="109">
        <v>0</v>
      </c>
    </row>
    <row r="231" spans="1:51">
      <c r="A231" s="108"/>
      <c r="B231" s="119">
        <v>23</v>
      </c>
      <c r="C231" s="105"/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9">
        <v>0</v>
      </c>
      <c r="L231" s="109">
        <v>0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9">
        <v>0</v>
      </c>
      <c r="S231" s="109">
        <v>0</v>
      </c>
      <c r="T231" s="109">
        <v>0</v>
      </c>
      <c r="U231" s="109">
        <v>0</v>
      </c>
      <c r="V231" s="109">
        <v>0</v>
      </c>
      <c r="W231" s="109">
        <v>0</v>
      </c>
      <c r="X231" s="109">
        <v>0</v>
      </c>
      <c r="Y231" s="109">
        <v>0</v>
      </c>
      <c r="Z231" s="109">
        <v>0</v>
      </c>
      <c r="AA231" s="109">
        <v>0</v>
      </c>
      <c r="AB231" s="109">
        <v>0</v>
      </c>
      <c r="AC231" s="109">
        <v>0</v>
      </c>
      <c r="AD231" s="109">
        <v>0</v>
      </c>
      <c r="AE231" s="109">
        <v>0</v>
      </c>
      <c r="AF231" s="109">
        <v>0</v>
      </c>
      <c r="AG231" s="109">
        <v>0</v>
      </c>
      <c r="AH231" s="109">
        <v>0</v>
      </c>
      <c r="AI231" s="109">
        <v>0</v>
      </c>
      <c r="AJ231" s="109">
        <v>0</v>
      </c>
      <c r="AK231" s="109">
        <v>0</v>
      </c>
      <c r="AL231" s="109">
        <v>0</v>
      </c>
      <c r="AM231" s="109">
        <v>0</v>
      </c>
      <c r="AN231" s="109">
        <v>0</v>
      </c>
      <c r="AO231" s="109">
        <v>0</v>
      </c>
      <c r="AP231" s="109">
        <v>0</v>
      </c>
      <c r="AQ231" s="109">
        <v>0</v>
      </c>
      <c r="AR231" s="109">
        <v>0</v>
      </c>
      <c r="AS231" s="109">
        <v>0</v>
      </c>
      <c r="AT231" s="109">
        <v>0</v>
      </c>
      <c r="AU231" s="109">
        <v>0</v>
      </c>
      <c r="AV231" s="109">
        <v>0</v>
      </c>
      <c r="AW231" s="109">
        <v>0</v>
      </c>
      <c r="AX231" s="109">
        <v>0</v>
      </c>
      <c r="AY231" s="109">
        <v>0</v>
      </c>
    </row>
    <row r="232" spans="1:51">
      <c r="A232" s="108"/>
      <c r="B232" s="119">
        <v>24</v>
      </c>
      <c r="C232" s="105"/>
      <c r="D232" s="109">
        <v>0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9">
        <v>0</v>
      </c>
      <c r="L232" s="109">
        <v>0</v>
      </c>
      <c r="M232" s="109">
        <v>0</v>
      </c>
      <c r="N232" s="109">
        <v>0</v>
      </c>
      <c r="O232" s="109">
        <v>0</v>
      </c>
      <c r="P232" s="109">
        <v>0</v>
      </c>
      <c r="Q232" s="109">
        <v>0</v>
      </c>
      <c r="R232" s="109">
        <v>0</v>
      </c>
      <c r="S232" s="109">
        <v>0</v>
      </c>
      <c r="T232" s="109">
        <v>0</v>
      </c>
      <c r="U232" s="109">
        <v>0</v>
      </c>
      <c r="V232" s="109">
        <v>0</v>
      </c>
      <c r="W232" s="109">
        <v>0</v>
      </c>
      <c r="X232" s="109">
        <v>0</v>
      </c>
      <c r="Y232" s="109">
        <v>0</v>
      </c>
      <c r="Z232" s="109">
        <v>0</v>
      </c>
      <c r="AA232" s="109">
        <v>0</v>
      </c>
      <c r="AB232" s="109">
        <v>0</v>
      </c>
      <c r="AC232" s="109">
        <v>0</v>
      </c>
      <c r="AD232" s="109">
        <v>0</v>
      </c>
      <c r="AE232" s="109">
        <v>0</v>
      </c>
      <c r="AF232" s="109">
        <v>0</v>
      </c>
      <c r="AG232" s="109">
        <v>0</v>
      </c>
      <c r="AH232" s="109">
        <v>0</v>
      </c>
      <c r="AI232" s="109">
        <v>0</v>
      </c>
      <c r="AJ232" s="109">
        <v>0</v>
      </c>
      <c r="AK232" s="109">
        <v>0</v>
      </c>
      <c r="AL232" s="109">
        <v>0</v>
      </c>
      <c r="AM232" s="109">
        <v>0</v>
      </c>
      <c r="AN232" s="109">
        <v>0</v>
      </c>
      <c r="AO232" s="109">
        <v>0</v>
      </c>
      <c r="AP232" s="109">
        <v>0</v>
      </c>
      <c r="AQ232" s="109">
        <v>0</v>
      </c>
      <c r="AR232" s="109">
        <v>0</v>
      </c>
      <c r="AS232" s="109">
        <v>0</v>
      </c>
      <c r="AT232" s="109">
        <v>0</v>
      </c>
      <c r="AU232" s="109">
        <v>0</v>
      </c>
      <c r="AV232" s="109">
        <v>0</v>
      </c>
      <c r="AW232" s="109">
        <v>0</v>
      </c>
      <c r="AX232" s="109">
        <v>0</v>
      </c>
      <c r="AY232" s="109">
        <v>0</v>
      </c>
    </row>
    <row r="233" spans="1:51">
      <c r="A233" s="108"/>
      <c r="B233" s="126">
        <v>25</v>
      </c>
      <c r="C233" s="105"/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09">
        <v>0</v>
      </c>
      <c r="M233" s="109">
        <v>0</v>
      </c>
      <c r="N233" s="109">
        <v>0</v>
      </c>
      <c r="O233" s="109">
        <v>0</v>
      </c>
      <c r="P233" s="109">
        <v>0</v>
      </c>
      <c r="Q233" s="109">
        <v>0</v>
      </c>
      <c r="R233" s="109">
        <v>0</v>
      </c>
      <c r="S233" s="109">
        <v>0</v>
      </c>
      <c r="T233" s="109">
        <v>0</v>
      </c>
      <c r="U233" s="109">
        <v>0</v>
      </c>
      <c r="V233" s="109">
        <v>0</v>
      </c>
      <c r="W233" s="109">
        <v>0</v>
      </c>
      <c r="X233" s="109">
        <v>0</v>
      </c>
      <c r="Y233" s="109">
        <v>0</v>
      </c>
      <c r="Z233" s="109">
        <v>0</v>
      </c>
      <c r="AA233" s="109">
        <v>0</v>
      </c>
      <c r="AB233" s="109">
        <v>0</v>
      </c>
      <c r="AC233" s="109">
        <v>0</v>
      </c>
      <c r="AD233" s="109">
        <v>0</v>
      </c>
      <c r="AE233" s="109">
        <v>0</v>
      </c>
      <c r="AF233" s="109">
        <v>0</v>
      </c>
      <c r="AG233" s="109">
        <v>0</v>
      </c>
      <c r="AH233" s="109">
        <v>0</v>
      </c>
      <c r="AI233" s="109">
        <v>0</v>
      </c>
      <c r="AJ233" s="109">
        <v>0</v>
      </c>
      <c r="AK233" s="109">
        <v>0</v>
      </c>
      <c r="AL233" s="109">
        <v>0</v>
      </c>
      <c r="AM233" s="109">
        <v>0</v>
      </c>
      <c r="AN233" s="109">
        <v>0</v>
      </c>
      <c r="AO233" s="109">
        <v>0</v>
      </c>
      <c r="AP233" s="109">
        <v>0</v>
      </c>
      <c r="AQ233" s="109">
        <v>0</v>
      </c>
      <c r="AR233" s="109">
        <v>0</v>
      </c>
      <c r="AS233" s="109">
        <v>0</v>
      </c>
      <c r="AT233" s="109">
        <v>0</v>
      </c>
      <c r="AU233" s="109">
        <v>0</v>
      </c>
      <c r="AV233" s="109">
        <v>0</v>
      </c>
      <c r="AW233" s="109">
        <v>0</v>
      </c>
      <c r="AX233" s="109">
        <v>0</v>
      </c>
      <c r="AY233" s="109">
        <v>0</v>
      </c>
    </row>
    <row r="234" spans="1:51">
      <c r="A234" s="108"/>
      <c r="B234" s="126">
        <v>26</v>
      </c>
      <c r="C234" s="105"/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9">
        <v>0</v>
      </c>
      <c r="L234" s="109">
        <v>0</v>
      </c>
      <c r="M234" s="109">
        <v>0</v>
      </c>
      <c r="N234" s="109">
        <v>0</v>
      </c>
      <c r="O234" s="109">
        <v>0</v>
      </c>
      <c r="P234" s="109">
        <v>0</v>
      </c>
      <c r="Q234" s="109">
        <v>0</v>
      </c>
      <c r="R234" s="109">
        <v>0</v>
      </c>
      <c r="S234" s="109">
        <v>0</v>
      </c>
      <c r="T234" s="109">
        <v>0</v>
      </c>
      <c r="U234" s="109">
        <v>0</v>
      </c>
      <c r="V234" s="109">
        <v>0</v>
      </c>
      <c r="W234" s="109">
        <v>0</v>
      </c>
      <c r="X234" s="109">
        <v>0</v>
      </c>
      <c r="Y234" s="109">
        <v>0</v>
      </c>
      <c r="Z234" s="109">
        <v>0</v>
      </c>
      <c r="AA234" s="109">
        <v>0</v>
      </c>
      <c r="AB234" s="109">
        <v>0</v>
      </c>
      <c r="AC234" s="109">
        <v>0</v>
      </c>
      <c r="AD234" s="109">
        <v>0</v>
      </c>
      <c r="AE234" s="109">
        <v>0</v>
      </c>
      <c r="AF234" s="109">
        <v>0</v>
      </c>
      <c r="AG234" s="109">
        <v>0</v>
      </c>
      <c r="AH234" s="109">
        <v>0</v>
      </c>
      <c r="AI234" s="109">
        <v>0</v>
      </c>
      <c r="AJ234" s="109">
        <v>0</v>
      </c>
      <c r="AK234" s="109">
        <v>0</v>
      </c>
      <c r="AL234" s="109">
        <v>0</v>
      </c>
      <c r="AM234" s="109">
        <v>0</v>
      </c>
      <c r="AN234" s="109">
        <v>0</v>
      </c>
      <c r="AO234" s="109">
        <v>0</v>
      </c>
      <c r="AP234" s="109">
        <v>0</v>
      </c>
      <c r="AQ234" s="109">
        <v>0</v>
      </c>
      <c r="AR234" s="109">
        <v>0</v>
      </c>
      <c r="AS234" s="109">
        <v>0</v>
      </c>
      <c r="AT234" s="109">
        <v>0</v>
      </c>
      <c r="AU234" s="109">
        <v>0</v>
      </c>
      <c r="AV234" s="109">
        <v>0</v>
      </c>
      <c r="AW234" s="109">
        <v>0</v>
      </c>
      <c r="AX234" s="109">
        <v>0</v>
      </c>
      <c r="AY234" s="109">
        <v>0</v>
      </c>
    </row>
    <row r="235" spans="1:51">
      <c r="A235" s="108"/>
      <c r="B235" s="126">
        <v>27</v>
      </c>
      <c r="C235" s="105"/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9">
        <v>0</v>
      </c>
      <c r="L235" s="109">
        <v>0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0</v>
      </c>
      <c r="V235" s="109">
        <v>0</v>
      </c>
      <c r="W235" s="109">
        <v>0</v>
      </c>
      <c r="X235" s="109">
        <v>0</v>
      </c>
      <c r="Y235" s="109">
        <v>0</v>
      </c>
      <c r="Z235" s="109">
        <v>0</v>
      </c>
      <c r="AA235" s="109">
        <v>0</v>
      </c>
      <c r="AB235" s="109">
        <v>0</v>
      </c>
      <c r="AC235" s="109">
        <v>0</v>
      </c>
      <c r="AD235" s="109">
        <v>0</v>
      </c>
      <c r="AE235" s="109">
        <v>0</v>
      </c>
      <c r="AF235" s="109">
        <v>0</v>
      </c>
      <c r="AG235" s="109">
        <v>0</v>
      </c>
      <c r="AH235" s="109">
        <v>0</v>
      </c>
      <c r="AI235" s="109">
        <v>0</v>
      </c>
      <c r="AJ235" s="109">
        <v>0</v>
      </c>
      <c r="AK235" s="109">
        <v>0</v>
      </c>
      <c r="AL235" s="109">
        <v>0</v>
      </c>
      <c r="AM235" s="109">
        <v>0</v>
      </c>
      <c r="AN235" s="109">
        <v>0</v>
      </c>
      <c r="AO235" s="109">
        <v>0</v>
      </c>
      <c r="AP235" s="109">
        <v>0</v>
      </c>
      <c r="AQ235" s="109">
        <v>0</v>
      </c>
      <c r="AR235" s="109">
        <v>0</v>
      </c>
      <c r="AS235" s="109">
        <v>0</v>
      </c>
      <c r="AT235" s="109">
        <v>0</v>
      </c>
      <c r="AU235" s="109">
        <v>0</v>
      </c>
      <c r="AV235" s="109">
        <v>0</v>
      </c>
      <c r="AW235" s="109">
        <v>0</v>
      </c>
      <c r="AX235" s="109">
        <v>0</v>
      </c>
      <c r="AY235" s="109">
        <v>0</v>
      </c>
    </row>
    <row r="236" spans="1:51">
      <c r="A236" s="108"/>
      <c r="B236" s="126">
        <v>28</v>
      </c>
      <c r="C236" s="105"/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  <c r="K236" s="109">
        <v>0</v>
      </c>
      <c r="L236" s="109">
        <v>0</v>
      </c>
      <c r="M236" s="109">
        <v>0</v>
      </c>
      <c r="N236" s="109">
        <v>0</v>
      </c>
      <c r="O236" s="109">
        <v>0</v>
      </c>
      <c r="P236" s="109">
        <v>0</v>
      </c>
      <c r="Q236" s="109">
        <v>0</v>
      </c>
      <c r="R236" s="109">
        <v>0</v>
      </c>
      <c r="S236" s="109">
        <v>0</v>
      </c>
      <c r="T236" s="109">
        <v>0</v>
      </c>
      <c r="U236" s="109">
        <v>0</v>
      </c>
      <c r="V236" s="109">
        <v>0</v>
      </c>
      <c r="W236" s="109">
        <v>0</v>
      </c>
      <c r="X236" s="109">
        <v>0</v>
      </c>
      <c r="Y236" s="109">
        <v>0</v>
      </c>
      <c r="Z236" s="109">
        <v>0</v>
      </c>
      <c r="AA236" s="109">
        <v>0</v>
      </c>
      <c r="AB236" s="109">
        <v>0</v>
      </c>
      <c r="AC236" s="109">
        <v>0</v>
      </c>
      <c r="AD236" s="109">
        <v>0</v>
      </c>
      <c r="AE236" s="109">
        <v>0</v>
      </c>
      <c r="AF236" s="109">
        <v>0</v>
      </c>
      <c r="AG236" s="109">
        <v>0</v>
      </c>
      <c r="AH236" s="109">
        <v>0</v>
      </c>
      <c r="AI236" s="109">
        <v>0</v>
      </c>
      <c r="AJ236" s="109">
        <v>0</v>
      </c>
      <c r="AK236" s="109">
        <v>0</v>
      </c>
      <c r="AL236" s="109">
        <v>0</v>
      </c>
      <c r="AM236" s="109">
        <v>0</v>
      </c>
      <c r="AN236" s="109">
        <v>0</v>
      </c>
      <c r="AO236" s="109">
        <v>0</v>
      </c>
      <c r="AP236" s="109">
        <v>0</v>
      </c>
      <c r="AQ236" s="109">
        <v>0</v>
      </c>
      <c r="AR236" s="109">
        <v>0</v>
      </c>
      <c r="AS236" s="109">
        <v>0</v>
      </c>
      <c r="AT236" s="109">
        <v>0</v>
      </c>
      <c r="AU236" s="109">
        <v>0</v>
      </c>
      <c r="AV236" s="109">
        <v>0</v>
      </c>
      <c r="AW236" s="109">
        <v>0</v>
      </c>
      <c r="AX236" s="109">
        <v>0</v>
      </c>
      <c r="AY236" s="109">
        <v>0</v>
      </c>
    </row>
    <row r="237" spans="1:51">
      <c r="A237" s="108"/>
      <c r="B237" s="126">
        <v>29</v>
      </c>
      <c r="C237" s="105"/>
      <c r="D237" s="109">
        <v>0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9">
        <v>0</v>
      </c>
      <c r="L237" s="109">
        <v>0</v>
      </c>
      <c r="M237" s="109">
        <v>0</v>
      </c>
      <c r="N237" s="109">
        <v>0</v>
      </c>
      <c r="O237" s="109">
        <v>0</v>
      </c>
      <c r="P237" s="109">
        <v>0</v>
      </c>
      <c r="Q237" s="109">
        <v>0</v>
      </c>
      <c r="R237" s="109">
        <v>0</v>
      </c>
      <c r="S237" s="109">
        <v>0</v>
      </c>
      <c r="T237" s="109">
        <v>0</v>
      </c>
      <c r="U237" s="109">
        <v>0</v>
      </c>
      <c r="V237" s="109">
        <v>0</v>
      </c>
      <c r="W237" s="109">
        <v>0</v>
      </c>
      <c r="X237" s="109">
        <v>0</v>
      </c>
      <c r="Y237" s="109">
        <v>0</v>
      </c>
      <c r="Z237" s="109">
        <v>0</v>
      </c>
      <c r="AA237" s="109">
        <v>0</v>
      </c>
      <c r="AB237" s="109">
        <v>0</v>
      </c>
      <c r="AC237" s="109">
        <v>0</v>
      </c>
      <c r="AD237" s="109">
        <v>0</v>
      </c>
      <c r="AE237" s="109">
        <v>0</v>
      </c>
      <c r="AF237" s="109">
        <v>0</v>
      </c>
      <c r="AG237" s="109">
        <v>0</v>
      </c>
      <c r="AH237" s="109">
        <v>0</v>
      </c>
      <c r="AI237" s="109">
        <v>0</v>
      </c>
      <c r="AJ237" s="109">
        <v>0</v>
      </c>
      <c r="AK237" s="109">
        <v>0</v>
      </c>
      <c r="AL237" s="109">
        <v>0</v>
      </c>
      <c r="AM237" s="109">
        <v>0</v>
      </c>
      <c r="AN237" s="109">
        <v>0</v>
      </c>
      <c r="AO237" s="109">
        <v>0</v>
      </c>
      <c r="AP237" s="109">
        <v>0</v>
      </c>
      <c r="AQ237" s="109">
        <v>0</v>
      </c>
      <c r="AR237" s="109">
        <v>0</v>
      </c>
      <c r="AS237" s="109">
        <v>0</v>
      </c>
      <c r="AT237" s="109">
        <v>0</v>
      </c>
      <c r="AU237" s="109">
        <v>0</v>
      </c>
      <c r="AV237" s="109">
        <v>0</v>
      </c>
      <c r="AW237" s="109">
        <v>0</v>
      </c>
      <c r="AX237" s="109">
        <v>0</v>
      </c>
      <c r="AY237" s="109">
        <v>0</v>
      </c>
    </row>
    <row r="238" spans="1:51">
      <c r="A238" s="108"/>
      <c r="B238" s="126">
        <v>30</v>
      </c>
      <c r="C238" s="105"/>
      <c r="D238" s="109">
        <v>0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9">
        <v>0</v>
      </c>
      <c r="L238" s="109">
        <v>0</v>
      </c>
      <c r="M238" s="109">
        <v>0</v>
      </c>
      <c r="N238" s="109">
        <v>0</v>
      </c>
      <c r="O238" s="109">
        <v>0</v>
      </c>
      <c r="P238" s="109">
        <v>0</v>
      </c>
      <c r="Q238" s="109">
        <v>0</v>
      </c>
      <c r="R238" s="109">
        <v>0</v>
      </c>
      <c r="S238" s="109">
        <v>0</v>
      </c>
      <c r="T238" s="109">
        <v>0</v>
      </c>
      <c r="U238" s="109">
        <v>0</v>
      </c>
      <c r="V238" s="109">
        <v>0</v>
      </c>
      <c r="W238" s="109">
        <v>0</v>
      </c>
      <c r="X238" s="109">
        <v>0</v>
      </c>
      <c r="Y238" s="109">
        <v>0</v>
      </c>
      <c r="Z238" s="109">
        <v>0</v>
      </c>
      <c r="AA238" s="109">
        <v>0</v>
      </c>
      <c r="AB238" s="109">
        <v>0</v>
      </c>
      <c r="AC238" s="109">
        <v>0</v>
      </c>
      <c r="AD238" s="109">
        <v>0</v>
      </c>
      <c r="AE238" s="109">
        <v>0</v>
      </c>
      <c r="AF238" s="109">
        <v>0</v>
      </c>
      <c r="AG238" s="109">
        <v>0</v>
      </c>
      <c r="AH238" s="109">
        <v>0</v>
      </c>
      <c r="AI238" s="109">
        <v>0</v>
      </c>
      <c r="AJ238" s="109">
        <v>0</v>
      </c>
      <c r="AK238" s="109">
        <v>0</v>
      </c>
      <c r="AL238" s="109">
        <v>0</v>
      </c>
      <c r="AM238" s="109">
        <v>0</v>
      </c>
      <c r="AN238" s="109">
        <v>0</v>
      </c>
      <c r="AO238" s="109">
        <v>0</v>
      </c>
      <c r="AP238" s="109">
        <v>0</v>
      </c>
      <c r="AQ238" s="109">
        <v>0</v>
      </c>
      <c r="AR238" s="109">
        <v>0</v>
      </c>
      <c r="AS238" s="109">
        <v>0</v>
      </c>
      <c r="AT238" s="109">
        <v>0</v>
      </c>
      <c r="AU238" s="109">
        <v>0</v>
      </c>
      <c r="AV238" s="109">
        <v>0</v>
      </c>
      <c r="AW238" s="109">
        <v>0</v>
      </c>
      <c r="AX238" s="109">
        <v>0</v>
      </c>
      <c r="AY238" s="109">
        <v>0</v>
      </c>
    </row>
    <row r="239" spans="1:51">
      <c r="A239" s="108"/>
      <c r="B239" s="126">
        <v>31</v>
      </c>
      <c r="C239" s="105"/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9">
        <v>0</v>
      </c>
      <c r="L239" s="109">
        <v>0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9">
        <v>0</v>
      </c>
      <c r="S239" s="109">
        <v>0</v>
      </c>
      <c r="T239" s="109">
        <v>0</v>
      </c>
      <c r="U239" s="109">
        <v>0</v>
      </c>
      <c r="V239" s="109">
        <v>0</v>
      </c>
      <c r="W239" s="109">
        <v>0</v>
      </c>
      <c r="X239" s="109">
        <v>0</v>
      </c>
      <c r="Y239" s="109">
        <v>0</v>
      </c>
      <c r="Z239" s="109">
        <v>0</v>
      </c>
      <c r="AA239" s="109">
        <v>0</v>
      </c>
      <c r="AB239" s="109">
        <v>0</v>
      </c>
      <c r="AC239" s="109">
        <v>0</v>
      </c>
      <c r="AD239" s="109">
        <v>0</v>
      </c>
      <c r="AE239" s="109">
        <v>0</v>
      </c>
      <c r="AF239" s="109">
        <v>0</v>
      </c>
      <c r="AG239" s="109">
        <v>0</v>
      </c>
      <c r="AH239" s="109">
        <v>0</v>
      </c>
      <c r="AI239" s="109">
        <v>0</v>
      </c>
      <c r="AJ239" s="109">
        <v>0</v>
      </c>
      <c r="AK239" s="109">
        <v>0</v>
      </c>
      <c r="AL239" s="109">
        <v>0</v>
      </c>
      <c r="AM239" s="109">
        <v>0</v>
      </c>
      <c r="AN239" s="109">
        <v>0</v>
      </c>
      <c r="AO239" s="109">
        <v>0</v>
      </c>
      <c r="AP239" s="109">
        <v>0</v>
      </c>
      <c r="AQ239" s="109">
        <v>0</v>
      </c>
      <c r="AR239" s="109">
        <v>0</v>
      </c>
      <c r="AS239" s="109">
        <v>0</v>
      </c>
      <c r="AT239" s="109">
        <v>0</v>
      </c>
      <c r="AU239" s="109">
        <v>0</v>
      </c>
      <c r="AV239" s="109">
        <v>0</v>
      </c>
      <c r="AW239" s="109">
        <v>0</v>
      </c>
      <c r="AX239" s="109">
        <v>0</v>
      </c>
      <c r="AY239" s="109">
        <v>0</v>
      </c>
    </row>
    <row r="240" spans="1:51">
      <c r="A240" s="108"/>
      <c r="B240" s="126">
        <v>32</v>
      </c>
      <c r="C240" s="105"/>
      <c r="D240" s="109">
        <v>0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9">
        <v>0</v>
      </c>
      <c r="L240" s="109">
        <v>0</v>
      </c>
      <c r="M240" s="109">
        <v>0</v>
      </c>
      <c r="N240" s="109">
        <v>0</v>
      </c>
      <c r="O240" s="109">
        <v>0</v>
      </c>
      <c r="P240" s="109">
        <v>0</v>
      </c>
      <c r="Q240" s="109">
        <v>0</v>
      </c>
      <c r="R240" s="109">
        <v>0</v>
      </c>
      <c r="S240" s="109">
        <v>0</v>
      </c>
      <c r="T240" s="109">
        <v>0</v>
      </c>
      <c r="U240" s="109">
        <v>0</v>
      </c>
      <c r="V240" s="109">
        <v>0</v>
      </c>
      <c r="W240" s="109">
        <v>0</v>
      </c>
      <c r="X240" s="109">
        <v>0</v>
      </c>
      <c r="Y240" s="109">
        <v>0</v>
      </c>
      <c r="Z240" s="109">
        <v>0</v>
      </c>
      <c r="AA240" s="109">
        <v>0</v>
      </c>
      <c r="AB240" s="109">
        <v>0</v>
      </c>
      <c r="AC240" s="109">
        <v>0</v>
      </c>
      <c r="AD240" s="109">
        <v>0</v>
      </c>
      <c r="AE240" s="109">
        <v>0</v>
      </c>
      <c r="AF240" s="109">
        <v>0</v>
      </c>
      <c r="AG240" s="109">
        <v>0</v>
      </c>
      <c r="AH240" s="109">
        <v>0</v>
      </c>
      <c r="AI240" s="109">
        <v>0</v>
      </c>
      <c r="AJ240" s="109">
        <v>0</v>
      </c>
      <c r="AK240" s="109">
        <v>0</v>
      </c>
      <c r="AL240" s="109">
        <v>0</v>
      </c>
      <c r="AM240" s="109">
        <v>0</v>
      </c>
      <c r="AN240" s="109">
        <v>0</v>
      </c>
      <c r="AO240" s="109">
        <v>0</v>
      </c>
      <c r="AP240" s="109">
        <v>0</v>
      </c>
      <c r="AQ240" s="109">
        <v>0</v>
      </c>
      <c r="AR240" s="109">
        <v>0</v>
      </c>
      <c r="AS240" s="109">
        <v>0</v>
      </c>
      <c r="AT240" s="109">
        <v>0</v>
      </c>
      <c r="AU240" s="109">
        <v>0</v>
      </c>
      <c r="AV240" s="109">
        <v>0</v>
      </c>
      <c r="AW240" s="109">
        <v>0</v>
      </c>
      <c r="AX240" s="109">
        <v>0</v>
      </c>
      <c r="AY240" s="109">
        <v>0</v>
      </c>
    </row>
    <row r="241" spans="1:51">
      <c r="A241" s="108"/>
      <c r="B241" s="126">
        <v>33</v>
      </c>
      <c r="C241" s="105"/>
      <c r="D241" s="109">
        <v>0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9">
        <v>0</v>
      </c>
      <c r="L241" s="109">
        <v>0</v>
      </c>
      <c r="M241" s="109">
        <v>0</v>
      </c>
      <c r="N241" s="109">
        <v>0</v>
      </c>
      <c r="O241" s="109">
        <v>0</v>
      </c>
      <c r="P241" s="109">
        <v>0</v>
      </c>
      <c r="Q241" s="109">
        <v>0</v>
      </c>
      <c r="R241" s="109">
        <v>0</v>
      </c>
      <c r="S241" s="109">
        <v>0</v>
      </c>
      <c r="T241" s="109">
        <v>0</v>
      </c>
      <c r="U241" s="109">
        <v>0</v>
      </c>
      <c r="V241" s="109">
        <v>0</v>
      </c>
      <c r="W241" s="109">
        <v>0</v>
      </c>
      <c r="X241" s="109">
        <v>0</v>
      </c>
      <c r="Y241" s="109">
        <v>0</v>
      </c>
      <c r="Z241" s="109">
        <v>0</v>
      </c>
      <c r="AA241" s="109">
        <v>0</v>
      </c>
      <c r="AB241" s="109">
        <v>0</v>
      </c>
      <c r="AC241" s="109">
        <v>0</v>
      </c>
      <c r="AD241" s="109">
        <v>0</v>
      </c>
      <c r="AE241" s="109">
        <v>0</v>
      </c>
      <c r="AF241" s="109">
        <v>0</v>
      </c>
      <c r="AG241" s="109">
        <v>0</v>
      </c>
      <c r="AH241" s="109">
        <v>0</v>
      </c>
      <c r="AI241" s="109">
        <v>0</v>
      </c>
      <c r="AJ241" s="109">
        <v>0</v>
      </c>
      <c r="AK241" s="109">
        <v>0</v>
      </c>
      <c r="AL241" s="109">
        <v>0</v>
      </c>
      <c r="AM241" s="109">
        <v>0</v>
      </c>
      <c r="AN241" s="109">
        <v>0</v>
      </c>
      <c r="AO241" s="109">
        <v>0</v>
      </c>
      <c r="AP241" s="109">
        <v>0</v>
      </c>
      <c r="AQ241" s="109">
        <v>0</v>
      </c>
      <c r="AR241" s="109">
        <v>0</v>
      </c>
      <c r="AS241" s="109">
        <v>0</v>
      </c>
      <c r="AT241" s="109">
        <v>0</v>
      </c>
      <c r="AU241" s="109">
        <v>0</v>
      </c>
      <c r="AV241" s="109">
        <v>0</v>
      </c>
      <c r="AW241" s="109">
        <v>0</v>
      </c>
      <c r="AX241" s="109">
        <v>0</v>
      </c>
      <c r="AY241" s="109">
        <v>0</v>
      </c>
    </row>
    <row r="242" spans="1:51">
      <c r="A242" s="108"/>
      <c r="B242" s="126">
        <v>34</v>
      </c>
      <c r="C242" s="105"/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0</v>
      </c>
      <c r="K242" s="109">
        <v>0</v>
      </c>
      <c r="L242" s="109">
        <v>0</v>
      </c>
      <c r="M242" s="109">
        <v>0</v>
      </c>
      <c r="N242" s="109">
        <v>0</v>
      </c>
      <c r="O242" s="109">
        <v>0</v>
      </c>
      <c r="P242" s="109">
        <v>0</v>
      </c>
      <c r="Q242" s="109">
        <v>0</v>
      </c>
      <c r="R242" s="109">
        <v>0</v>
      </c>
      <c r="S242" s="109">
        <v>0</v>
      </c>
      <c r="T242" s="109">
        <v>0</v>
      </c>
      <c r="U242" s="109">
        <v>0</v>
      </c>
      <c r="V242" s="109">
        <v>0</v>
      </c>
      <c r="W242" s="109">
        <v>0</v>
      </c>
      <c r="X242" s="109">
        <v>0</v>
      </c>
      <c r="Y242" s="109">
        <v>0</v>
      </c>
      <c r="Z242" s="109">
        <v>0</v>
      </c>
      <c r="AA242" s="109">
        <v>0</v>
      </c>
      <c r="AB242" s="109">
        <v>0</v>
      </c>
      <c r="AC242" s="109">
        <v>0</v>
      </c>
      <c r="AD242" s="109">
        <v>0</v>
      </c>
      <c r="AE242" s="109">
        <v>0</v>
      </c>
      <c r="AF242" s="109">
        <v>0</v>
      </c>
      <c r="AG242" s="109">
        <v>0</v>
      </c>
      <c r="AH242" s="109">
        <v>0</v>
      </c>
      <c r="AI242" s="109">
        <v>0</v>
      </c>
      <c r="AJ242" s="109">
        <v>0</v>
      </c>
      <c r="AK242" s="109">
        <v>0</v>
      </c>
      <c r="AL242" s="109">
        <v>0</v>
      </c>
      <c r="AM242" s="109">
        <v>0</v>
      </c>
      <c r="AN242" s="109">
        <v>0</v>
      </c>
      <c r="AO242" s="109">
        <v>0</v>
      </c>
      <c r="AP242" s="109">
        <v>0</v>
      </c>
      <c r="AQ242" s="109">
        <v>0</v>
      </c>
      <c r="AR242" s="109">
        <v>0</v>
      </c>
      <c r="AS242" s="109">
        <v>0</v>
      </c>
      <c r="AT242" s="109">
        <v>0</v>
      </c>
      <c r="AU242" s="109">
        <v>0</v>
      </c>
      <c r="AV242" s="109">
        <v>0</v>
      </c>
      <c r="AW242" s="109">
        <v>0</v>
      </c>
      <c r="AX242" s="109">
        <v>0</v>
      </c>
      <c r="AY242" s="109">
        <v>0</v>
      </c>
    </row>
    <row r="243" spans="1:51">
      <c r="A243" s="108"/>
      <c r="B243" s="126">
        <v>35</v>
      </c>
      <c r="C243" s="105"/>
      <c r="D243" s="109">
        <v>0</v>
      </c>
      <c r="E243" s="109">
        <v>0</v>
      </c>
      <c r="F243" s="109">
        <v>0</v>
      </c>
      <c r="G243" s="109">
        <v>0</v>
      </c>
      <c r="H243" s="109">
        <v>0</v>
      </c>
      <c r="I243" s="109">
        <v>0</v>
      </c>
      <c r="J243" s="109">
        <v>0</v>
      </c>
      <c r="K243" s="109">
        <v>0</v>
      </c>
      <c r="L243" s="109">
        <v>0</v>
      </c>
      <c r="M243" s="109">
        <v>0</v>
      </c>
      <c r="N243" s="109">
        <v>0</v>
      </c>
      <c r="O243" s="109">
        <v>0</v>
      </c>
      <c r="P243" s="109">
        <v>0</v>
      </c>
      <c r="Q243" s="109">
        <v>0</v>
      </c>
      <c r="R243" s="109">
        <v>0</v>
      </c>
      <c r="S243" s="109">
        <v>0</v>
      </c>
      <c r="T243" s="109">
        <v>0</v>
      </c>
      <c r="U243" s="109">
        <v>0</v>
      </c>
      <c r="V243" s="109">
        <v>0</v>
      </c>
      <c r="W243" s="109">
        <v>0</v>
      </c>
      <c r="X243" s="109">
        <v>0</v>
      </c>
      <c r="Y243" s="109">
        <v>0</v>
      </c>
      <c r="Z243" s="109">
        <v>0</v>
      </c>
      <c r="AA243" s="109">
        <v>0</v>
      </c>
      <c r="AB243" s="109">
        <v>0</v>
      </c>
      <c r="AC243" s="109">
        <v>0</v>
      </c>
      <c r="AD243" s="109">
        <v>0</v>
      </c>
      <c r="AE243" s="109">
        <v>0</v>
      </c>
      <c r="AF243" s="109">
        <v>0</v>
      </c>
      <c r="AG243" s="109">
        <v>0</v>
      </c>
      <c r="AH243" s="109">
        <v>0</v>
      </c>
      <c r="AI243" s="109">
        <v>0</v>
      </c>
      <c r="AJ243" s="109">
        <v>0</v>
      </c>
      <c r="AK243" s="109">
        <v>0</v>
      </c>
      <c r="AL243" s="109">
        <v>0</v>
      </c>
      <c r="AM243" s="109">
        <v>0</v>
      </c>
      <c r="AN243" s="109">
        <v>0</v>
      </c>
      <c r="AO243" s="109">
        <v>0</v>
      </c>
      <c r="AP243" s="109">
        <v>0</v>
      </c>
      <c r="AQ243" s="109">
        <v>0</v>
      </c>
      <c r="AR243" s="109">
        <v>0</v>
      </c>
      <c r="AS243" s="109">
        <v>0</v>
      </c>
      <c r="AT243" s="109">
        <v>0</v>
      </c>
      <c r="AU243" s="109">
        <v>0</v>
      </c>
      <c r="AV243" s="109">
        <v>0</v>
      </c>
      <c r="AW243" s="109">
        <v>0</v>
      </c>
      <c r="AX243" s="109">
        <v>0</v>
      </c>
      <c r="AY243" s="109">
        <v>0</v>
      </c>
    </row>
    <row r="244" spans="1:51">
      <c r="A244" s="108"/>
      <c r="B244" s="126">
        <v>36</v>
      </c>
      <c r="C244" s="105"/>
      <c r="D244" s="109">
        <v>0</v>
      </c>
      <c r="E244" s="109">
        <v>0</v>
      </c>
      <c r="F244" s="109">
        <v>0</v>
      </c>
      <c r="G244" s="109">
        <v>0</v>
      </c>
      <c r="H244" s="109">
        <v>0</v>
      </c>
      <c r="I244" s="109">
        <v>0</v>
      </c>
      <c r="J244" s="109">
        <v>0</v>
      </c>
      <c r="K244" s="109">
        <v>0</v>
      </c>
      <c r="L244" s="109">
        <v>0</v>
      </c>
      <c r="M244" s="109">
        <v>0</v>
      </c>
      <c r="N244" s="109">
        <v>0</v>
      </c>
      <c r="O244" s="109">
        <v>0</v>
      </c>
      <c r="P244" s="109">
        <v>0</v>
      </c>
      <c r="Q244" s="109">
        <v>0</v>
      </c>
      <c r="R244" s="109">
        <v>0</v>
      </c>
      <c r="S244" s="109">
        <v>0</v>
      </c>
      <c r="T244" s="109">
        <v>0</v>
      </c>
      <c r="U244" s="109">
        <v>0</v>
      </c>
      <c r="V244" s="109">
        <v>0</v>
      </c>
      <c r="W244" s="109">
        <v>0</v>
      </c>
      <c r="X244" s="109">
        <v>0</v>
      </c>
      <c r="Y244" s="109">
        <v>0</v>
      </c>
      <c r="Z244" s="109">
        <v>0</v>
      </c>
      <c r="AA244" s="109">
        <v>0</v>
      </c>
      <c r="AB244" s="109">
        <v>0</v>
      </c>
      <c r="AC244" s="109">
        <v>0</v>
      </c>
      <c r="AD244" s="109">
        <v>0</v>
      </c>
      <c r="AE244" s="109">
        <v>0</v>
      </c>
      <c r="AF244" s="109">
        <v>0</v>
      </c>
      <c r="AG244" s="109">
        <v>0</v>
      </c>
      <c r="AH244" s="109">
        <v>0</v>
      </c>
      <c r="AI244" s="109">
        <v>0</v>
      </c>
      <c r="AJ244" s="109">
        <v>0</v>
      </c>
      <c r="AK244" s="109">
        <v>0</v>
      </c>
      <c r="AL244" s="109">
        <v>0</v>
      </c>
      <c r="AM244" s="109">
        <v>0</v>
      </c>
      <c r="AN244" s="109">
        <v>0</v>
      </c>
      <c r="AO244" s="109">
        <v>0</v>
      </c>
      <c r="AP244" s="109">
        <v>0</v>
      </c>
      <c r="AQ244" s="109">
        <v>0</v>
      </c>
      <c r="AR244" s="109">
        <v>0</v>
      </c>
      <c r="AS244" s="109">
        <v>0</v>
      </c>
      <c r="AT244" s="109">
        <v>0</v>
      </c>
      <c r="AU244" s="109">
        <v>0</v>
      </c>
      <c r="AV244" s="109">
        <v>0</v>
      </c>
      <c r="AW244" s="109">
        <v>0</v>
      </c>
      <c r="AX244" s="109">
        <v>0</v>
      </c>
      <c r="AY244" s="109">
        <v>0</v>
      </c>
    </row>
    <row r="245" spans="1:51">
      <c r="A245" s="108"/>
      <c r="B245" s="129">
        <v>37</v>
      </c>
      <c r="C245" s="105"/>
      <c r="D245" s="109">
        <v>0</v>
      </c>
      <c r="E245" s="109">
        <v>0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  <c r="K245" s="109">
        <v>0</v>
      </c>
      <c r="L245" s="109">
        <v>0</v>
      </c>
      <c r="M245" s="109">
        <v>0</v>
      </c>
      <c r="N245" s="109">
        <v>0</v>
      </c>
      <c r="O245" s="109">
        <v>0</v>
      </c>
      <c r="P245" s="109">
        <v>0</v>
      </c>
      <c r="Q245" s="109">
        <v>0</v>
      </c>
      <c r="R245" s="109">
        <v>0</v>
      </c>
      <c r="S245" s="109">
        <v>0</v>
      </c>
      <c r="T245" s="109">
        <v>0</v>
      </c>
      <c r="U245" s="109">
        <v>0</v>
      </c>
      <c r="V245" s="109">
        <v>0</v>
      </c>
      <c r="W245" s="109">
        <v>0</v>
      </c>
      <c r="X245" s="109">
        <v>0</v>
      </c>
      <c r="Y245" s="109">
        <v>0</v>
      </c>
      <c r="Z245" s="109">
        <v>0</v>
      </c>
      <c r="AA245" s="109">
        <v>0</v>
      </c>
      <c r="AB245" s="109">
        <v>0</v>
      </c>
      <c r="AC245" s="109">
        <v>0</v>
      </c>
      <c r="AD245" s="109">
        <v>0</v>
      </c>
      <c r="AE245" s="109">
        <v>0</v>
      </c>
      <c r="AF245" s="109">
        <v>0</v>
      </c>
      <c r="AG245" s="109">
        <v>0</v>
      </c>
      <c r="AH245" s="109">
        <v>0</v>
      </c>
      <c r="AI245" s="109">
        <v>0</v>
      </c>
      <c r="AJ245" s="109">
        <v>0</v>
      </c>
      <c r="AK245" s="109">
        <v>0</v>
      </c>
      <c r="AL245" s="109">
        <v>0</v>
      </c>
      <c r="AM245" s="109">
        <v>0</v>
      </c>
      <c r="AN245" s="109">
        <v>0</v>
      </c>
      <c r="AO245" s="109">
        <v>0</v>
      </c>
      <c r="AP245" s="109">
        <v>0</v>
      </c>
      <c r="AQ245" s="109">
        <v>0</v>
      </c>
      <c r="AR245" s="109">
        <v>0</v>
      </c>
      <c r="AS245" s="109">
        <v>0</v>
      </c>
      <c r="AT245" s="109">
        <v>0</v>
      </c>
      <c r="AU245" s="109">
        <v>0</v>
      </c>
      <c r="AV245" s="109">
        <v>0</v>
      </c>
      <c r="AW245" s="109">
        <v>0</v>
      </c>
      <c r="AX245" s="109">
        <v>0</v>
      </c>
      <c r="AY245" s="109">
        <v>0</v>
      </c>
    </row>
    <row r="246" spans="1:51">
      <c r="A246" s="108"/>
      <c r="B246" s="129">
        <v>38</v>
      </c>
      <c r="C246" s="105"/>
      <c r="D246" s="109">
        <v>0</v>
      </c>
      <c r="E246" s="109">
        <v>0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  <c r="K246" s="109">
        <v>0</v>
      </c>
      <c r="L246" s="109">
        <v>0</v>
      </c>
      <c r="M246" s="109">
        <v>0</v>
      </c>
      <c r="N246" s="109">
        <v>0</v>
      </c>
      <c r="O246" s="109">
        <v>0</v>
      </c>
      <c r="P246" s="109">
        <v>0</v>
      </c>
      <c r="Q246" s="109">
        <v>0</v>
      </c>
      <c r="R246" s="109">
        <v>0</v>
      </c>
      <c r="S246" s="109">
        <v>0</v>
      </c>
      <c r="T246" s="109">
        <v>0</v>
      </c>
      <c r="U246" s="109">
        <v>0</v>
      </c>
      <c r="V246" s="109">
        <v>0</v>
      </c>
      <c r="W246" s="109">
        <v>0</v>
      </c>
      <c r="X246" s="109">
        <v>0</v>
      </c>
      <c r="Y246" s="109">
        <v>0</v>
      </c>
      <c r="Z246" s="109">
        <v>0</v>
      </c>
      <c r="AA246" s="109">
        <v>0</v>
      </c>
      <c r="AB246" s="109">
        <v>0</v>
      </c>
      <c r="AC246" s="109">
        <v>0</v>
      </c>
      <c r="AD246" s="109">
        <v>0</v>
      </c>
      <c r="AE246" s="109">
        <v>0</v>
      </c>
      <c r="AF246" s="109">
        <v>0</v>
      </c>
      <c r="AG246" s="109">
        <v>0</v>
      </c>
      <c r="AH246" s="109">
        <v>0</v>
      </c>
      <c r="AI246" s="109">
        <v>0</v>
      </c>
      <c r="AJ246" s="109">
        <v>0</v>
      </c>
      <c r="AK246" s="109">
        <v>0</v>
      </c>
      <c r="AL246" s="109">
        <v>0</v>
      </c>
      <c r="AM246" s="109">
        <v>0</v>
      </c>
      <c r="AN246" s="109">
        <v>0</v>
      </c>
      <c r="AO246" s="109">
        <v>0</v>
      </c>
      <c r="AP246" s="109">
        <v>0</v>
      </c>
      <c r="AQ246" s="109">
        <v>0</v>
      </c>
      <c r="AR246" s="109">
        <v>0</v>
      </c>
      <c r="AS246" s="109">
        <v>0</v>
      </c>
      <c r="AT246" s="109">
        <v>0</v>
      </c>
      <c r="AU246" s="109">
        <v>0</v>
      </c>
      <c r="AV246" s="109">
        <v>0</v>
      </c>
      <c r="AW246" s="109">
        <v>0</v>
      </c>
      <c r="AX246" s="109">
        <v>0</v>
      </c>
      <c r="AY246" s="109">
        <v>0</v>
      </c>
    </row>
    <row r="247" spans="1:51">
      <c r="A247" s="108"/>
      <c r="B247" s="129">
        <v>39</v>
      </c>
      <c r="C247" s="105"/>
      <c r="D247" s="109">
        <v>0</v>
      </c>
      <c r="E247" s="109">
        <v>0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  <c r="K247" s="109">
        <v>0</v>
      </c>
      <c r="L247" s="109">
        <v>0</v>
      </c>
      <c r="M247" s="109">
        <v>0</v>
      </c>
      <c r="N247" s="109">
        <v>0</v>
      </c>
      <c r="O247" s="109">
        <v>0</v>
      </c>
      <c r="P247" s="109">
        <v>0</v>
      </c>
      <c r="Q247" s="109">
        <v>0</v>
      </c>
      <c r="R247" s="109">
        <v>0</v>
      </c>
      <c r="S247" s="109">
        <v>0</v>
      </c>
      <c r="T247" s="109">
        <v>0</v>
      </c>
      <c r="U247" s="109">
        <v>0</v>
      </c>
      <c r="V247" s="109">
        <v>0</v>
      </c>
      <c r="W247" s="109">
        <v>0</v>
      </c>
      <c r="X247" s="109">
        <v>0</v>
      </c>
      <c r="Y247" s="109">
        <v>0</v>
      </c>
      <c r="Z247" s="109">
        <v>0</v>
      </c>
      <c r="AA247" s="109">
        <v>0</v>
      </c>
      <c r="AB247" s="109">
        <v>0</v>
      </c>
      <c r="AC247" s="109">
        <v>0</v>
      </c>
      <c r="AD247" s="109">
        <v>0</v>
      </c>
      <c r="AE247" s="109">
        <v>0</v>
      </c>
      <c r="AF247" s="109">
        <v>0</v>
      </c>
      <c r="AG247" s="109">
        <v>0</v>
      </c>
      <c r="AH247" s="109">
        <v>0</v>
      </c>
      <c r="AI247" s="109">
        <v>0</v>
      </c>
      <c r="AJ247" s="109">
        <v>0</v>
      </c>
      <c r="AK247" s="109">
        <v>0</v>
      </c>
      <c r="AL247" s="109">
        <v>0</v>
      </c>
      <c r="AM247" s="109">
        <v>0</v>
      </c>
      <c r="AN247" s="109">
        <v>0</v>
      </c>
      <c r="AO247" s="109">
        <v>0</v>
      </c>
      <c r="AP247" s="109">
        <v>0</v>
      </c>
      <c r="AQ247" s="109">
        <v>0</v>
      </c>
      <c r="AR247" s="109">
        <v>0</v>
      </c>
      <c r="AS247" s="109">
        <v>0</v>
      </c>
      <c r="AT247" s="109">
        <v>0</v>
      </c>
      <c r="AU247" s="109">
        <v>0</v>
      </c>
      <c r="AV247" s="109">
        <v>0</v>
      </c>
      <c r="AW247" s="109">
        <v>0</v>
      </c>
      <c r="AX247" s="109">
        <v>0</v>
      </c>
      <c r="AY247" s="109">
        <v>0</v>
      </c>
    </row>
    <row r="248" spans="1:51">
      <c r="A248" s="108"/>
      <c r="B248" s="129">
        <v>40</v>
      </c>
      <c r="C248" s="105"/>
      <c r="D248" s="109">
        <v>0</v>
      </c>
      <c r="E248" s="109">
        <v>0</v>
      </c>
      <c r="F248" s="109">
        <v>0</v>
      </c>
      <c r="G248" s="109">
        <v>0</v>
      </c>
      <c r="H248" s="109">
        <v>0</v>
      </c>
      <c r="I248" s="109">
        <v>0</v>
      </c>
      <c r="J248" s="109">
        <v>0</v>
      </c>
      <c r="K248" s="109">
        <v>0</v>
      </c>
      <c r="L248" s="109">
        <v>0</v>
      </c>
      <c r="M248" s="109">
        <v>0</v>
      </c>
      <c r="N248" s="109">
        <v>0</v>
      </c>
      <c r="O248" s="109">
        <v>0</v>
      </c>
      <c r="P248" s="109">
        <v>0</v>
      </c>
      <c r="Q248" s="109">
        <v>0</v>
      </c>
      <c r="R248" s="109">
        <v>0</v>
      </c>
      <c r="S248" s="109">
        <v>0</v>
      </c>
      <c r="T248" s="109">
        <v>0</v>
      </c>
      <c r="U248" s="109">
        <v>0</v>
      </c>
      <c r="V248" s="109">
        <v>0</v>
      </c>
      <c r="W248" s="109">
        <v>0</v>
      </c>
      <c r="X248" s="109">
        <v>0</v>
      </c>
      <c r="Y248" s="109">
        <v>0</v>
      </c>
      <c r="Z248" s="109">
        <v>0</v>
      </c>
      <c r="AA248" s="109">
        <v>0</v>
      </c>
      <c r="AB248" s="109">
        <v>0</v>
      </c>
      <c r="AC248" s="109">
        <v>0</v>
      </c>
      <c r="AD248" s="109">
        <v>0</v>
      </c>
      <c r="AE248" s="109">
        <v>0</v>
      </c>
      <c r="AF248" s="109">
        <v>0</v>
      </c>
      <c r="AG248" s="109">
        <v>0</v>
      </c>
      <c r="AH248" s="109">
        <v>0</v>
      </c>
      <c r="AI248" s="109">
        <v>0</v>
      </c>
      <c r="AJ248" s="109">
        <v>0</v>
      </c>
      <c r="AK248" s="109">
        <v>0</v>
      </c>
      <c r="AL248" s="109">
        <v>0</v>
      </c>
      <c r="AM248" s="109">
        <v>0</v>
      </c>
      <c r="AN248" s="109">
        <v>0</v>
      </c>
      <c r="AO248" s="109">
        <v>0</v>
      </c>
      <c r="AP248" s="109">
        <v>0</v>
      </c>
      <c r="AQ248" s="109">
        <v>0</v>
      </c>
      <c r="AR248" s="109">
        <v>0</v>
      </c>
      <c r="AS248" s="109">
        <v>0</v>
      </c>
      <c r="AT248" s="109">
        <v>0</v>
      </c>
      <c r="AU248" s="109">
        <v>0</v>
      </c>
      <c r="AV248" s="109">
        <v>0</v>
      </c>
      <c r="AW248" s="109">
        <v>0</v>
      </c>
      <c r="AX248" s="109">
        <v>0</v>
      </c>
      <c r="AY248" s="109">
        <v>0</v>
      </c>
    </row>
    <row r="249" spans="1:51">
      <c r="A249" s="108"/>
      <c r="B249" s="129">
        <v>41</v>
      </c>
      <c r="C249" s="105"/>
      <c r="D249" s="109">
        <v>0</v>
      </c>
      <c r="E249" s="109">
        <v>0</v>
      </c>
      <c r="F249" s="109">
        <v>0</v>
      </c>
      <c r="G249" s="109">
        <v>0</v>
      </c>
      <c r="H249" s="109">
        <v>0</v>
      </c>
      <c r="I249" s="109">
        <v>0</v>
      </c>
      <c r="J249" s="109">
        <v>0</v>
      </c>
      <c r="K249" s="109">
        <v>0</v>
      </c>
      <c r="L249" s="109">
        <v>0</v>
      </c>
      <c r="M249" s="109">
        <v>0</v>
      </c>
      <c r="N249" s="109">
        <v>0</v>
      </c>
      <c r="O249" s="109">
        <v>0</v>
      </c>
      <c r="P249" s="109">
        <v>0</v>
      </c>
      <c r="Q249" s="109">
        <v>0</v>
      </c>
      <c r="R249" s="109">
        <v>0</v>
      </c>
      <c r="S249" s="109">
        <v>0</v>
      </c>
      <c r="T249" s="109">
        <v>0</v>
      </c>
      <c r="U249" s="109">
        <v>0</v>
      </c>
      <c r="V249" s="109">
        <v>0</v>
      </c>
      <c r="W249" s="109">
        <v>0</v>
      </c>
      <c r="X249" s="109">
        <v>0</v>
      </c>
      <c r="Y249" s="109">
        <v>0</v>
      </c>
      <c r="Z249" s="109">
        <v>0</v>
      </c>
      <c r="AA249" s="109">
        <v>0</v>
      </c>
      <c r="AB249" s="109">
        <v>0</v>
      </c>
      <c r="AC249" s="109">
        <v>0</v>
      </c>
      <c r="AD249" s="109">
        <v>0</v>
      </c>
      <c r="AE249" s="109">
        <v>0</v>
      </c>
      <c r="AF249" s="109">
        <v>0</v>
      </c>
      <c r="AG249" s="109">
        <v>0</v>
      </c>
      <c r="AH249" s="109">
        <v>0</v>
      </c>
      <c r="AI249" s="109">
        <v>0</v>
      </c>
      <c r="AJ249" s="109">
        <v>0</v>
      </c>
      <c r="AK249" s="109">
        <v>0</v>
      </c>
      <c r="AL249" s="109">
        <v>0</v>
      </c>
      <c r="AM249" s="109">
        <v>0</v>
      </c>
      <c r="AN249" s="109">
        <v>0</v>
      </c>
      <c r="AO249" s="109">
        <v>0</v>
      </c>
      <c r="AP249" s="109">
        <v>0</v>
      </c>
      <c r="AQ249" s="109">
        <v>0</v>
      </c>
      <c r="AR249" s="109">
        <v>0</v>
      </c>
      <c r="AS249" s="109">
        <v>0</v>
      </c>
      <c r="AT249" s="109">
        <v>0</v>
      </c>
      <c r="AU249" s="109">
        <v>0</v>
      </c>
      <c r="AV249" s="109">
        <v>0</v>
      </c>
      <c r="AW249" s="109">
        <v>0</v>
      </c>
      <c r="AX249" s="109">
        <v>0</v>
      </c>
      <c r="AY249" s="109">
        <v>0</v>
      </c>
    </row>
    <row r="250" spans="1:51">
      <c r="A250" s="108"/>
      <c r="B250" s="129">
        <v>42</v>
      </c>
      <c r="C250" s="105"/>
      <c r="D250" s="109">
        <v>0</v>
      </c>
      <c r="E250" s="109">
        <v>0</v>
      </c>
      <c r="F250" s="109">
        <v>0</v>
      </c>
      <c r="G250" s="109">
        <v>0</v>
      </c>
      <c r="H250" s="109">
        <v>0</v>
      </c>
      <c r="I250" s="109">
        <v>0</v>
      </c>
      <c r="J250" s="109">
        <v>0</v>
      </c>
      <c r="K250" s="109">
        <v>0</v>
      </c>
      <c r="L250" s="109">
        <v>0</v>
      </c>
      <c r="M250" s="109">
        <v>0</v>
      </c>
      <c r="N250" s="109">
        <v>0</v>
      </c>
      <c r="O250" s="109">
        <v>0</v>
      </c>
      <c r="P250" s="109">
        <v>0</v>
      </c>
      <c r="Q250" s="109">
        <v>0</v>
      </c>
      <c r="R250" s="109">
        <v>0</v>
      </c>
      <c r="S250" s="109">
        <v>0</v>
      </c>
      <c r="T250" s="109">
        <v>0</v>
      </c>
      <c r="U250" s="109">
        <v>0</v>
      </c>
      <c r="V250" s="109">
        <v>0</v>
      </c>
      <c r="W250" s="109">
        <v>0</v>
      </c>
      <c r="X250" s="109">
        <v>0</v>
      </c>
      <c r="Y250" s="109">
        <v>0</v>
      </c>
      <c r="Z250" s="109">
        <v>0</v>
      </c>
      <c r="AA250" s="109">
        <v>0</v>
      </c>
      <c r="AB250" s="109">
        <v>0</v>
      </c>
      <c r="AC250" s="109">
        <v>0</v>
      </c>
      <c r="AD250" s="109">
        <v>0</v>
      </c>
      <c r="AE250" s="109">
        <v>0</v>
      </c>
      <c r="AF250" s="109">
        <v>0</v>
      </c>
      <c r="AG250" s="109">
        <v>0</v>
      </c>
      <c r="AH250" s="109">
        <v>0</v>
      </c>
      <c r="AI250" s="109">
        <v>0</v>
      </c>
      <c r="AJ250" s="109">
        <v>0</v>
      </c>
      <c r="AK250" s="109">
        <v>0</v>
      </c>
      <c r="AL250" s="109">
        <v>0</v>
      </c>
      <c r="AM250" s="109">
        <v>0</v>
      </c>
      <c r="AN250" s="109">
        <v>0</v>
      </c>
      <c r="AO250" s="109">
        <v>0</v>
      </c>
      <c r="AP250" s="109">
        <v>0</v>
      </c>
      <c r="AQ250" s="109">
        <v>0</v>
      </c>
      <c r="AR250" s="109">
        <v>0</v>
      </c>
      <c r="AS250" s="109">
        <v>0</v>
      </c>
      <c r="AT250" s="109">
        <v>0</v>
      </c>
      <c r="AU250" s="109">
        <v>0</v>
      </c>
      <c r="AV250" s="109">
        <v>0</v>
      </c>
      <c r="AW250" s="109">
        <v>0</v>
      </c>
      <c r="AX250" s="109">
        <v>0</v>
      </c>
      <c r="AY250" s="109">
        <v>0</v>
      </c>
    </row>
    <row r="251" spans="1:51">
      <c r="A251" s="108"/>
      <c r="B251" s="129">
        <v>43</v>
      </c>
      <c r="C251" s="105"/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  <c r="K251" s="109">
        <v>0</v>
      </c>
      <c r="L251" s="109">
        <v>0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0</v>
      </c>
      <c r="U251" s="109">
        <v>0</v>
      </c>
      <c r="V251" s="109">
        <v>0</v>
      </c>
      <c r="W251" s="109">
        <v>0</v>
      </c>
      <c r="X251" s="109">
        <v>0</v>
      </c>
      <c r="Y251" s="109">
        <v>0</v>
      </c>
      <c r="Z251" s="109">
        <v>0</v>
      </c>
      <c r="AA251" s="109">
        <v>0</v>
      </c>
      <c r="AB251" s="109">
        <v>0</v>
      </c>
      <c r="AC251" s="109">
        <v>0</v>
      </c>
      <c r="AD251" s="109">
        <v>0</v>
      </c>
      <c r="AE251" s="109">
        <v>0</v>
      </c>
      <c r="AF251" s="109">
        <v>0</v>
      </c>
      <c r="AG251" s="109">
        <v>0</v>
      </c>
      <c r="AH251" s="109">
        <v>0</v>
      </c>
      <c r="AI251" s="109">
        <v>0</v>
      </c>
      <c r="AJ251" s="109">
        <v>0</v>
      </c>
      <c r="AK251" s="109">
        <v>0</v>
      </c>
      <c r="AL251" s="109">
        <v>0</v>
      </c>
      <c r="AM251" s="109">
        <v>0</v>
      </c>
      <c r="AN251" s="109">
        <v>0</v>
      </c>
      <c r="AO251" s="109">
        <v>0</v>
      </c>
      <c r="AP251" s="109">
        <v>0</v>
      </c>
      <c r="AQ251" s="109">
        <v>0</v>
      </c>
      <c r="AR251" s="109">
        <v>0</v>
      </c>
      <c r="AS251" s="109">
        <v>0</v>
      </c>
      <c r="AT251" s="109">
        <v>0</v>
      </c>
      <c r="AU251" s="109">
        <v>0</v>
      </c>
      <c r="AV251" s="109">
        <v>0</v>
      </c>
      <c r="AW251" s="109">
        <v>0</v>
      </c>
      <c r="AX251" s="109">
        <v>0</v>
      </c>
      <c r="AY251" s="109">
        <v>0</v>
      </c>
    </row>
    <row r="252" spans="1:51">
      <c r="A252" s="108"/>
      <c r="B252" s="129">
        <v>44</v>
      </c>
      <c r="C252" s="105"/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  <c r="K252" s="109">
        <v>0</v>
      </c>
      <c r="L252" s="109">
        <v>0</v>
      </c>
      <c r="M252" s="109">
        <v>0</v>
      </c>
      <c r="N252" s="109">
        <v>0</v>
      </c>
      <c r="O252" s="109">
        <v>0</v>
      </c>
      <c r="P252" s="109">
        <v>0</v>
      </c>
      <c r="Q252" s="109">
        <v>0</v>
      </c>
      <c r="R252" s="109">
        <v>0</v>
      </c>
      <c r="S252" s="109">
        <v>0</v>
      </c>
      <c r="T252" s="109">
        <v>0</v>
      </c>
      <c r="U252" s="109">
        <v>0</v>
      </c>
      <c r="V252" s="109">
        <v>0</v>
      </c>
      <c r="W252" s="109">
        <v>0</v>
      </c>
      <c r="X252" s="109">
        <v>0</v>
      </c>
      <c r="Y252" s="109">
        <v>0</v>
      </c>
      <c r="Z252" s="109">
        <v>0</v>
      </c>
      <c r="AA252" s="109">
        <v>0</v>
      </c>
      <c r="AB252" s="109">
        <v>0</v>
      </c>
      <c r="AC252" s="109">
        <v>0</v>
      </c>
      <c r="AD252" s="109">
        <v>0</v>
      </c>
      <c r="AE252" s="109">
        <v>0</v>
      </c>
      <c r="AF252" s="109">
        <v>0</v>
      </c>
      <c r="AG252" s="109">
        <v>0</v>
      </c>
      <c r="AH252" s="109">
        <v>0</v>
      </c>
      <c r="AI252" s="109">
        <v>0</v>
      </c>
      <c r="AJ252" s="109">
        <v>0</v>
      </c>
      <c r="AK252" s="109">
        <v>0</v>
      </c>
      <c r="AL252" s="109">
        <v>0</v>
      </c>
      <c r="AM252" s="109">
        <v>0</v>
      </c>
      <c r="AN252" s="109">
        <v>0</v>
      </c>
      <c r="AO252" s="109">
        <v>0</v>
      </c>
      <c r="AP252" s="109">
        <v>0</v>
      </c>
      <c r="AQ252" s="109">
        <v>0</v>
      </c>
      <c r="AR252" s="109">
        <v>0</v>
      </c>
      <c r="AS252" s="109">
        <v>0</v>
      </c>
      <c r="AT252" s="109">
        <v>0</v>
      </c>
      <c r="AU252" s="109">
        <v>0</v>
      </c>
      <c r="AV252" s="109">
        <v>0</v>
      </c>
      <c r="AW252" s="109">
        <v>0</v>
      </c>
      <c r="AX252" s="109">
        <v>0</v>
      </c>
      <c r="AY252" s="109">
        <v>0</v>
      </c>
    </row>
    <row r="253" spans="1:51">
      <c r="A253" s="108"/>
      <c r="B253" s="129">
        <v>45</v>
      </c>
      <c r="C253" s="105"/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0</v>
      </c>
      <c r="J253" s="109">
        <v>0</v>
      </c>
      <c r="K253" s="109">
        <v>0</v>
      </c>
      <c r="L253" s="109">
        <v>0</v>
      </c>
      <c r="M253" s="109">
        <v>0</v>
      </c>
      <c r="N253" s="109">
        <v>0</v>
      </c>
      <c r="O253" s="109">
        <v>0</v>
      </c>
      <c r="P253" s="109">
        <v>0</v>
      </c>
      <c r="Q253" s="109">
        <v>0</v>
      </c>
      <c r="R253" s="109">
        <v>0</v>
      </c>
      <c r="S253" s="109">
        <v>0</v>
      </c>
      <c r="T253" s="109">
        <v>0</v>
      </c>
      <c r="U253" s="109">
        <v>0</v>
      </c>
      <c r="V253" s="109">
        <v>0</v>
      </c>
      <c r="W253" s="109">
        <v>0</v>
      </c>
      <c r="X253" s="109">
        <v>0</v>
      </c>
      <c r="Y253" s="109">
        <v>0</v>
      </c>
      <c r="Z253" s="109">
        <v>0</v>
      </c>
      <c r="AA253" s="109">
        <v>0</v>
      </c>
      <c r="AB253" s="109">
        <v>0</v>
      </c>
      <c r="AC253" s="109">
        <v>0</v>
      </c>
      <c r="AD253" s="109">
        <v>0</v>
      </c>
      <c r="AE253" s="109">
        <v>0</v>
      </c>
      <c r="AF253" s="109">
        <v>0</v>
      </c>
      <c r="AG253" s="109">
        <v>0</v>
      </c>
      <c r="AH253" s="109">
        <v>0</v>
      </c>
      <c r="AI253" s="109">
        <v>0</v>
      </c>
      <c r="AJ253" s="109">
        <v>0</v>
      </c>
      <c r="AK253" s="109">
        <v>0</v>
      </c>
      <c r="AL253" s="109">
        <v>0</v>
      </c>
      <c r="AM253" s="109">
        <v>0</v>
      </c>
      <c r="AN253" s="109">
        <v>0</v>
      </c>
      <c r="AO253" s="109">
        <v>0</v>
      </c>
      <c r="AP253" s="109">
        <v>0</v>
      </c>
      <c r="AQ253" s="109">
        <v>0</v>
      </c>
      <c r="AR253" s="109">
        <v>0</v>
      </c>
      <c r="AS253" s="109">
        <v>0</v>
      </c>
      <c r="AT253" s="109">
        <v>0</v>
      </c>
      <c r="AU253" s="109">
        <v>0</v>
      </c>
      <c r="AV253" s="109">
        <v>0</v>
      </c>
      <c r="AW253" s="109">
        <v>0</v>
      </c>
      <c r="AX253" s="109">
        <v>0</v>
      </c>
      <c r="AY253" s="109">
        <v>0</v>
      </c>
    </row>
    <row r="254" spans="1:51">
      <c r="A254" s="108"/>
      <c r="B254" s="129">
        <v>46</v>
      </c>
      <c r="C254" s="105"/>
      <c r="D254" s="109">
        <v>0</v>
      </c>
      <c r="E254" s="109">
        <v>0</v>
      </c>
      <c r="F254" s="109">
        <v>0</v>
      </c>
      <c r="G254" s="109">
        <v>0</v>
      </c>
      <c r="H254" s="109">
        <v>0</v>
      </c>
      <c r="I254" s="109">
        <v>0</v>
      </c>
      <c r="J254" s="109">
        <v>0</v>
      </c>
      <c r="K254" s="109">
        <v>0</v>
      </c>
      <c r="L254" s="109">
        <v>0</v>
      </c>
      <c r="M254" s="109">
        <v>0</v>
      </c>
      <c r="N254" s="109">
        <v>0</v>
      </c>
      <c r="O254" s="109">
        <v>0</v>
      </c>
      <c r="P254" s="109">
        <v>0</v>
      </c>
      <c r="Q254" s="109">
        <v>0</v>
      </c>
      <c r="R254" s="109">
        <v>0</v>
      </c>
      <c r="S254" s="109">
        <v>0</v>
      </c>
      <c r="T254" s="109">
        <v>0</v>
      </c>
      <c r="U254" s="109">
        <v>0</v>
      </c>
      <c r="V254" s="109">
        <v>0</v>
      </c>
      <c r="W254" s="109">
        <v>0</v>
      </c>
      <c r="X254" s="109">
        <v>0</v>
      </c>
      <c r="Y254" s="109">
        <v>0</v>
      </c>
      <c r="Z254" s="109">
        <v>0</v>
      </c>
      <c r="AA254" s="109">
        <v>0</v>
      </c>
      <c r="AB254" s="109">
        <v>0</v>
      </c>
      <c r="AC254" s="109">
        <v>0</v>
      </c>
      <c r="AD254" s="109">
        <v>0</v>
      </c>
      <c r="AE254" s="109">
        <v>0</v>
      </c>
      <c r="AF254" s="109">
        <v>0</v>
      </c>
      <c r="AG254" s="109">
        <v>0</v>
      </c>
      <c r="AH254" s="109">
        <v>0</v>
      </c>
      <c r="AI254" s="109">
        <v>0</v>
      </c>
      <c r="AJ254" s="109">
        <v>0</v>
      </c>
      <c r="AK254" s="109">
        <v>0</v>
      </c>
      <c r="AL254" s="109">
        <v>0</v>
      </c>
      <c r="AM254" s="109">
        <v>0</v>
      </c>
      <c r="AN254" s="109">
        <v>0</v>
      </c>
      <c r="AO254" s="109">
        <v>0</v>
      </c>
      <c r="AP254" s="109">
        <v>0</v>
      </c>
      <c r="AQ254" s="109">
        <v>0</v>
      </c>
      <c r="AR254" s="109">
        <v>0</v>
      </c>
      <c r="AS254" s="109">
        <v>0</v>
      </c>
      <c r="AT254" s="109">
        <v>0</v>
      </c>
      <c r="AU254" s="109">
        <v>0</v>
      </c>
      <c r="AV254" s="109">
        <v>0</v>
      </c>
      <c r="AW254" s="109">
        <v>0</v>
      </c>
      <c r="AX254" s="109">
        <v>0</v>
      </c>
      <c r="AY254" s="109">
        <v>0</v>
      </c>
    </row>
    <row r="255" spans="1:51">
      <c r="A255" s="108"/>
      <c r="B255" s="129">
        <v>47</v>
      </c>
      <c r="C255" s="105"/>
      <c r="D255" s="109">
        <v>0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9">
        <v>0</v>
      </c>
      <c r="L255" s="109">
        <v>0</v>
      </c>
      <c r="M255" s="109">
        <v>0</v>
      </c>
      <c r="N255" s="109">
        <v>0</v>
      </c>
      <c r="O255" s="109">
        <v>0</v>
      </c>
      <c r="P255" s="109">
        <v>0</v>
      </c>
      <c r="Q255" s="109">
        <v>0</v>
      </c>
      <c r="R255" s="109">
        <v>0</v>
      </c>
      <c r="S255" s="109">
        <v>0</v>
      </c>
      <c r="T255" s="109">
        <v>0</v>
      </c>
      <c r="U255" s="109">
        <v>0</v>
      </c>
      <c r="V255" s="109">
        <v>0</v>
      </c>
      <c r="W255" s="109">
        <v>0</v>
      </c>
      <c r="X255" s="109">
        <v>0</v>
      </c>
      <c r="Y255" s="109">
        <v>0</v>
      </c>
      <c r="Z255" s="109">
        <v>0</v>
      </c>
      <c r="AA255" s="109">
        <v>0</v>
      </c>
      <c r="AB255" s="109">
        <v>0</v>
      </c>
      <c r="AC255" s="109">
        <v>0</v>
      </c>
      <c r="AD255" s="109">
        <v>0</v>
      </c>
      <c r="AE255" s="109">
        <v>0</v>
      </c>
      <c r="AF255" s="109">
        <v>0</v>
      </c>
      <c r="AG255" s="109">
        <v>0</v>
      </c>
      <c r="AH255" s="109">
        <v>0</v>
      </c>
      <c r="AI255" s="109">
        <v>0</v>
      </c>
      <c r="AJ255" s="109">
        <v>0</v>
      </c>
      <c r="AK255" s="109">
        <v>0</v>
      </c>
      <c r="AL255" s="109">
        <v>0</v>
      </c>
      <c r="AM255" s="109">
        <v>0</v>
      </c>
      <c r="AN255" s="109">
        <v>0</v>
      </c>
      <c r="AO255" s="109">
        <v>0</v>
      </c>
      <c r="AP255" s="109">
        <v>0</v>
      </c>
      <c r="AQ255" s="109">
        <v>0</v>
      </c>
      <c r="AR255" s="109">
        <v>0</v>
      </c>
      <c r="AS255" s="109">
        <v>0</v>
      </c>
      <c r="AT255" s="109">
        <v>0</v>
      </c>
      <c r="AU255" s="109">
        <v>0</v>
      </c>
      <c r="AV255" s="109">
        <v>0</v>
      </c>
      <c r="AW255" s="109">
        <v>0</v>
      </c>
      <c r="AX255" s="109">
        <v>0</v>
      </c>
      <c r="AY255" s="109">
        <v>0</v>
      </c>
    </row>
    <row r="256" spans="1:51">
      <c r="A256" s="127"/>
      <c r="B256" s="128">
        <v>48</v>
      </c>
      <c r="C256" s="113"/>
      <c r="D256" s="124">
        <v>0</v>
      </c>
      <c r="E256" s="124">
        <v>0</v>
      </c>
      <c r="F256" s="124">
        <v>0</v>
      </c>
      <c r="G256" s="124">
        <v>0</v>
      </c>
      <c r="H256" s="124">
        <v>0</v>
      </c>
      <c r="I256" s="124">
        <v>0</v>
      </c>
      <c r="J256" s="124">
        <v>0</v>
      </c>
      <c r="K256" s="124">
        <v>0</v>
      </c>
      <c r="L256" s="124">
        <v>0</v>
      </c>
      <c r="M256" s="124">
        <v>0</v>
      </c>
      <c r="N256" s="124">
        <v>0</v>
      </c>
      <c r="O256" s="124">
        <v>0</v>
      </c>
      <c r="P256" s="124">
        <v>0</v>
      </c>
      <c r="Q256" s="124">
        <v>0</v>
      </c>
      <c r="R256" s="124">
        <v>0</v>
      </c>
      <c r="S256" s="124">
        <v>0</v>
      </c>
      <c r="T256" s="124">
        <v>0</v>
      </c>
      <c r="U256" s="124">
        <v>0</v>
      </c>
      <c r="V256" s="124">
        <v>0</v>
      </c>
      <c r="W256" s="124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24">
        <v>0</v>
      </c>
      <c r="AH256" s="124">
        <v>0</v>
      </c>
      <c r="AI256" s="124">
        <v>0</v>
      </c>
      <c r="AJ256" s="124">
        <v>0</v>
      </c>
      <c r="AK256" s="124">
        <v>0</v>
      </c>
      <c r="AL256" s="124">
        <v>0</v>
      </c>
      <c r="AM256" s="124">
        <v>0</v>
      </c>
      <c r="AN256" s="124">
        <v>0</v>
      </c>
      <c r="AO256" s="124">
        <v>0</v>
      </c>
      <c r="AP256" s="124">
        <v>0</v>
      </c>
      <c r="AQ256" s="124">
        <v>0</v>
      </c>
      <c r="AR256" s="124">
        <v>0</v>
      </c>
      <c r="AS256" s="124">
        <v>0</v>
      </c>
      <c r="AT256" s="124">
        <v>0</v>
      </c>
      <c r="AU256" s="124">
        <v>0</v>
      </c>
      <c r="AV256" s="124">
        <v>0</v>
      </c>
      <c r="AW256" s="124">
        <v>0</v>
      </c>
      <c r="AX256" s="124">
        <v>0</v>
      </c>
      <c r="AY256" s="124">
        <v>0</v>
      </c>
    </row>
    <row r="258" spans="1:52">
      <c r="A258" s="101" t="s">
        <v>300</v>
      </c>
    </row>
    <row r="259" spans="1:52">
      <c r="A259" s="136" t="s">
        <v>124</v>
      </c>
      <c r="B259" s="137">
        <v>650</v>
      </c>
      <c r="C259" s="123" t="s">
        <v>292</v>
      </c>
      <c r="D259" s="123">
        <f>E$14*$B$259</f>
        <v>0</v>
      </c>
      <c r="E259" s="123">
        <f t="shared" ref="E259:AX259" si="5">F$14*$B$259</f>
        <v>0</v>
      </c>
      <c r="F259" s="123">
        <f t="shared" si="5"/>
        <v>13278.571428571426</v>
      </c>
      <c r="G259" s="123">
        <f t="shared" si="5"/>
        <v>9346.2575933654953</v>
      </c>
      <c r="H259" s="123">
        <f t="shared" si="5"/>
        <v>20239.246353797189</v>
      </c>
      <c r="I259" s="123">
        <f t="shared" si="5"/>
        <v>13519.250989926257</v>
      </c>
      <c r="J259" s="123">
        <f t="shared" si="5"/>
        <v>9221.5811776351256</v>
      </c>
      <c r="K259" s="123">
        <f t="shared" si="5"/>
        <v>4485</v>
      </c>
      <c r="L259" s="123">
        <f t="shared" si="5"/>
        <v>16666.495688603587</v>
      </c>
      <c r="M259" s="123">
        <f t="shared" si="5"/>
        <v>14507.546437215802</v>
      </c>
      <c r="N259" s="123">
        <f t="shared" si="5"/>
        <v>23945.357428360752</v>
      </c>
      <c r="O259" s="123">
        <f t="shared" si="5"/>
        <v>24903.948577147919</v>
      </c>
      <c r="P259" s="123">
        <f t="shared" si="5"/>
        <v>22739.787178852621</v>
      </c>
      <c r="Q259" s="123">
        <f t="shared" si="5"/>
        <v>8035.0022261475096</v>
      </c>
      <c r="R259" s="123">
        <f t="shared" si="5"/>
        <v>20609.829021936919</v>
      </c>
      <c r="S259" s="123">
        <f t="shared" si="5"/>
        <v>16946.467285979761</v>
      </c>
      <c r="T259" s="123">
        <f t="shared" si="5"/>
        <v>7520.7478443017935</v>
      </c>
      <c r="U259" s="123">
        <f t="shared" si="5"/>
        <v>10954.174500781752</v>
      </c>
      <c r="V259" s="123">
        <f t="shared" si="5"/>
        <v>13869.198572407584</v>
      </c>
      <c r="W259" s="123">
        <f t="shared" si="5"/>
        <v>18330.816511620855</v>
      </c>
      <c r="X259" s="123">
        <f t="shared" si="5"/>
        <v>14582.64415233466</v>
      </c>
      <c r="Y259" s="123">
        <f t="shared" si="5"/>
        <v>13630.747844301792</v>
      </c>
      <c r="Z259" s="123">
        <f t="shared" si="5"/>
        <v>13894.709974317873</v>
      </c>
      <c r="AA259" s="123">
        <f t="shared" si="5"/>
        <v>3867.5000000000014</v>
      </c>
      <c r="AB259" s="123">
        <f t="shared" si="5"/>
        <v>14235.866891920839</v>
      </c>
      <c r="AC259" s="123">
        <f t="shared" si="5"/>
        <v>12094.1455847906</v>
      </c>
      <c r="AD259" s="123">
        <f t="shared" si="5"/>
        <v>15780.239355930975</v>
      </c>
      <c r="AE259" s="123">
        <f t="shared" si="5"/>
        <v>17657.760254042023</v>
      </c>
      <c r="AF259" s="123">
        <f t="shared" si="5"/>
        <v>23184.34270648926</v>
      </c>
      <c r="AG259" s="123">
        <f t="shared" si="5"/>
        <v>12864.846861215652</v>
      </c>
      <c r="AH259" s="123">
        <f t="shared" si="5"/>
        <v>11388.247844301794</v>
      </c>
      <c r="AI259" s="123">
        <f t="shared" si="5"/>
        <v>11388.247844301792</v>
      </c>
      <c r="AJ259" s="123">
        <f t="shared" si="5"/>
        <v>18908.995688603587</v>
      </c>
      <c r="AK259" s="123">
        <f t="shared" si="5"/>
        <v>19636.432302126726</v>
      </c>
      <c r="AL259" s="123">
        <f t="shared" si="5"/>
        <v>16856.82795150952</v>
      </c>
      <c r="AM259" s="123">
        <f t="shared" si="5"/>
        <v>15585.441339201245</v>
      </c>
      <c r="AN259" s="123">
        <f t="shared" si="5"/>
        <v>19908.72926699579</v>
      </c>
      <c r="AO259" s="123">
        <f t="shared" si="5"/>
        <v>15396.519536199123</v>
      </c>
      <c r="AP259" s="123">
        <f t="shared" si="5"/>
        <v>9299.6428571428569</v>
      </c>
      <c r="AQ259" s="123">
        <f t="shared" si="5"/>
        <v>4028.155614239633</v>
      </c>
      <c r="AR259" s="123">
        <f t="shared" si="5"/>
        <v>16101.438983589049</v>
      </c>
      <c r="AS259" s="123">
        <f t="shared" si="5"/>
        <v>12777.068144545228</v>
      </c>
      <c r="AT259" s="123">
        <f t="shared" si="5"/>
        <v>6741.0010522068706</v>
      </c>
      <c r="AU259" s="123">
        <f t="shared" si="5"/>
        <v>2242.5</v>
      </c>
      <c r="AV259" s="123">
        <f t="shared" si="5"/>
        <v>3943.333333333333</v>
      </c>
      <c r="AW259" s="123">
        <f t="shared" si="5"/>
        <v>17788.766666666666</v>
      </c>
      <c r="AX259" s="123">
        <f t="shared" si="5"/>
        <v>16854.869673277914</v>
      </c>
      <c r="AY259" s="123">
        <f>AZ$14*$B$259</f>
        <v>15331.581177635127</v>
      </c>
      <c r="AZ259" s="138">
        <f>SUM($D259:$AY259)</f>
        <v>645089.88171787246</v>
      </c>
    </row>
    <row r="260" spans="1:52">
      <c r="A260" s="139" t="s">
        <v>301</v>
      </c>
      <c r="B260" s="113">
        <v>60</v>
      </c>
      <c r="C260" s="124" t="s">
        <v>292</v>
      </c>
      <c r="D260" s="124">
        <f>(D$175-D$176+D$177-D$178+D$179-D$180+D$181-D$182)*$B$260</f>
        <v>100792.68087018309</v>
      </c>
      <c r="E260" s="124">
        <f t="shared" ref="E260:AY260" si="6">(E$175-E$176+E$177-E$178+E$179-E$180+E$181-E$182)*$B$260</f>
        <v>200505.36174036618</v>
      </c>
      <c r="F260" s="124">
        <f t="shared" si="6"/>
        <v>292386.13488424773</v>
      </c>
      <c r="G260" s="124">
        <f t="shared" si="6"/>
        <v>397018.81575443078</v>
      </c>
      <c r="H260" s="124">
        <f t="shared" si="6"/>
        <v>484129.99207364861</v>
      </c>
      <c r="I260" s="124">
        <f t="shared" si="6"/>
        <v>470508.44249846932</v>
      </c>
      <c r="J260" s="124">
        <f t="shared" si="6"/>
        <v>477644.96030305221</v>
      </c>
      <c r="K260" s="124">
        <f t="shared" si="6"/>
        <v>461250.72348073235</v>
      </c>
      <c r="L260" s="124">
        <f t="shared" si="6"/>
        <v>476579.1062906165</v>
      </c>
      <c r="M260" s="124">
        <f t="shared" si="6"/>
        <v>471388.62207720708</v>
      </c>
      <c r="N260" s="124">
        <f t="shared" si="6"/>
        <v>489160.00652870326</v>
      </c>
      <c r="O260" s="124">
        <f t="shared" si="6"/>
        <v>484914.72618454823</v>
      </c>
      <c r="P260" s="124">
        <f t="shared" si="6"/>
        <v>467577.25904282113</v>
      </c>
      <c r="Q260" s="124">
        <f t="shared" si="6"/>
        <v>463110.72348073235</v>
      </c>
      <c r="R260" s="124">
        <f t="shared" si="6"/>
        <v>492401.27183731593</v>
      </c>
      <c r="S260" s="124">
        <f t="shared" si="6"/>
        <v>480711.54514244804</v>
      </c>
      <c r="T260" s="124">
        <f t="shared" si="6"/>
        <v>459514.43246196426</v>
      </c>
      <c r="U260" s="124">
        <f t="shared" si="6"/>
        <v>466930.53532091447</v>
      </c>
      <c r="V260" s="124">
        <f t="shared" si="6"/>
        <v>465989.95954004349</v>
      </c>
      <c r="W260" s="124">
        <f t="shared" si="6"/>
        <v>476732.10276687524</v>
      </c>
      <c r="X260" s="124">
        <f t="shared" si="6"/>
        <v>459750.72348073235</v>
      </c>
      <c r="Y260" s="124">
        <f t="shared" si="6"/>
        <v>461670.72348073241</v>
      </c>
      <c r="Z260" s="124">
        <f t="shared" si="6"/>
        <v>464165.08649443788</v>
      </c>
      <c r="AA260" s="124">
        <f t="shared" si="6"/>
        <v>466950.72348073235</v>
      </c>
      <c r="AB260" s="124">
        <f t="shared" si="6"/>
        <v>470791.06216646993</v>
      </c>
      <c r="AC260" s="124">
        <f t="shared" si="6"/>
        <v>464301.87264505879</v>
      </c>
      <c r="AD260" s="124">
        <f t="shared" si="6"/>
        <v>474702.3507866264</v>
      </c>
      <c r="AE260" s="124">
        <f t="shared" si="6"/>
        <v>469150.98652301251</v>
      </c>
      <c r="AF260" s="124">
        <f t="shared" si="6"/>
        <v>485441.36251331621</v>
      </c>
      <c r="AG260" s="124">
        <f t="shared" si="6"/>
        <v>464910.72348073235</v>
      </c>
      <c r="AH260" s="124">
        <f t="shared" si="6"/>
        <v>462270.72348073235</v>
      </c>
      <c r="AI260" s="124">
        <f t="shared" si="6"/>
        <v>464910.72348073235</v>
      </c>
      <c r="AJ260" s="124">
        <f t="shared" si="6"/>
        <v>473658.14094133227</v>
      </c>
      <c r="AK260" s="124">
        <f t="shared" si="6"/>
        <v>480053.87838022236</v>
      </c>
      <c r="AL260" s="124">
        <f t="shared" si="6"/>
        <v>473416.53125153575</v>
      </c>
      <c r="AM260" s="124">
        <f t="shared" si="6"/>
        <v>464004.50058903231</v>
      </c>
      <c r="AN260" s="124">
        <f t="shared" si="6"/>
        <v>467893.87030609738</v>
      </c>
      <c r="AO260" s="124">
        <f t="shared" si="6"/>
        <v>450674.25783783459</v>
      </c>
      <c r="AP260" s="124">
        <f t="shared" si="6"/>
        <v>448091.24775955325</v>
      </c>
      <c r="AQ260" s="124">
        <f t="shared" si="6"/>
        <v>448511.24775955331</v>
      </c>
      <c r="AR260" s="124">
        <f t="shared" si="6"/>
        <v>462423.50593066792</v>
      </c>
      <c r="AS260" s="124">
        <f t="shared" si="6"/>
        <v>462715.64850019116</v>
      </c>
      <c r="AT260" s="124">
        <f t="shared" si="6"/>
        <v>464310.72348073235</v>
      </c>
      <c r="AU260" s="124">
        <f t="shared" si="6"/>
        <v>455790.72348073235</v>
      </c>
      <c r="AV260" s="124">
        <f t="shared" si="6"/>
        <v>461550.72348073235</v>
      </c>
      <c r="AW260" s="124">
        <f t="shared" si="6"/>
        <v>471112.89083705412</v>
      </c>
      <c r="AX260" s="124">
        <f t="shared" si="6"/>
        <v>486070.34363729507</v>
      </c>
      <c r="AY260" s="124">
        <f t="shared" si="6"/>
        <v>482818.95371557627</v>
      </c>
      <c r="AZ260" s="140">
        <f>SUM($D260:$AY260)</f>
        <v>21641361.652180787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4.6640625" style="99" customWidth="1"/>
    <col min="2" max="2" width="12.6640625" style="99" customWidth="1"/>
    <col min="3" max="16384" width="8.83203125" style="99"/>
  </cols>
  <sheetData>
    <row r="1" spans="1:54">
      <c r="A1" s="101" t="s">
        <v>283</v>
      </c>
    </row>
    <row r="2" spans="1:54">
      <c r="A2" s="99" t="s">
        <v>284</v>
      </c>
      <c r="B2" s="106" t="s">
        <v>59</v>
      </c>
    </row>
    <row r="3" spans="1:54">
      <c r="A3" s="99" t="s">
        <v>285</v>
      </c>
      <c r="B3" s="107">
        <v>51000</v>
      </c>
      <c r="C3" s="108"/>
    </row>
    <row r="4" spans="1:54">
      <c r="B4" s="109"/>
      <c r="C4" s="109"/>
    </row>
    <row r="5" spans="1:54">
      <c r="C5" s="110" t="s">
        <v>286</v>
      </c>
    </row>
    <row r="6" spans="1:54">
      <c r="C6" s="111">
        <v>0</v>
      </c>
      <c r="D6" s="111">
        <v>1</v>
      </c>
      <c r="E6" s="111">
        <v>2</v>
      </c>
      <c r="F6" s="111">
        <v>3</v>
      </c>
      <c r="G6" s="111">
        <v>4</v>
      </c>
      <c r="H6" s="111">
        <v>5</v>
      </c>
      <c r="I6" s="111">
        <v>6</v>
      </c>
      <c r="J6" s="111">
        <v>7</v>
      </c>
      <c r="K6" s="111">
        <v>8</v>
      </c>
      <c r="L6" s="111">
        <v>9</v>
      </c>
      <c r="M6" s="111">
        <v>10</v>
      </c>
      <c r="N6" s="111">
        <v>11</v>
      </c>
      <c r="O6" s="111">
        <v>12</v>
      </c>
      <c r="P6" s="111">
        <v>13</v>
      </c>
      <c r="Q6" s="111">
        <v>14</v>
      </c>
      <c r="R6" s="111">
        <v>15</v>
      </c>
      <c r="S6" s="111">
        <v>16</v>
      </c>
      <c r="T6" s="111">
        <v>17</v>
      </c>
      <c r="U6" s="111">
        <v>18</v>
      </c>
      <c r="V6" s="111">
        <v>19</v>
      </c>
      <c r="W6" s="111">
        <v>20</v>
      </c>
      <c r="X6" s="111">
        <v>21</v>
      </c>
      <c r="Y6" s="111">
        <v>22</v>
      </c>
      <c r="Z6" s="111">
        <v>23</v>
      </c>
      <c r="AA6" s="111">
        <v>24</v>
      </c>
      <c r="AB6" s="111">
        <v>25</v>
      </c>
      <c r="AC6" s="111">
        <v>26</v>
      </c>
      <c r="AD6" s="111">
        <v>27</v>
      </c>
      <c r="AE6" s="111">
        <v>28</v>
      </c>
      <c r="AF6" s="111">
        <v>29</v>
      </c>
      <c r="AG6" s="111">
        <v>30</v>
      </c>
      <c r="AH6" s="111">
        <v>31</v>
      </c>
      <c r="AI6" s="111">
        <v>32</v>
      </c>
      <c r="AJ6" s="111">
        <v>33</v>
      </c>
      <c r="AK6" s="111">
        <v>34</v>
      </c>
      <c r="AL6" s="111">
        <v>35</v>
      </c>
      <c r="AM6" s="111">
        <v>36</v>
      </c>
      <c r="AN6" s="111">
        <v>37</v>
      </c>
      <c r="AO6" s="111">
        <v>38</v>
      </c>
      <c r="AP6" s="111">
        <v>39</v>
      </c>
      <c r="AQ6" s="111">
        <v>40</v>
      </c>
      <c r="AR6" s="111">
        <v>41</v>
      </c>
      <c r="AS6" s="111">
        <v>42</v>
      </c>
      <c r="AT6" s="111">
        <v>43</v>
      </c>
      <c r="AU6" s="111">
        <v>44</v>
      </c>
      <c r="AV6" s="111">
        <v>45</v>
      </c>
      <c r="AW6" s="111">
        <v>46</v>
      </c>
      <c r="AX6" s="111">
        <v>47</v>
      </c>
      <c r="AY6" s="111">
        <v>48</v>
      </c>
    </row>
    <row r="7" spans="1:54">
      <c r="B7" s="109"/>
      <c r="C7" s="112" t="s">
        <v>287</v>
      </c>
      <c r="D7" s="111" t="s">
        <v>288</v>
      </c>
      <c r="E7" s="111" t="s">
        <v>288</v>
      </c>
      <c r="F7" s="111" t="s">
        <v>288</v>
      </c>
      <c r="G7" s="111" t="s">
        <v>288</v>
      </c>
      <c r="H7" s="111" t="s">
        <v>288</v>
      </c>
      <c r="I7" s="111" t="s">
        <v>288</v>
      </c>
      <c r="J7" s="111" t="s">
        <v>288</v>
      </c>
      <c r="K7" s="111" t="s">
        <v>288</v>
      </c>
      <c r="L7" s="111" t="s">
        <v>288</v>
      </c>
      <c r="M7" s="111" t="s">
        <v>288</v>
      </c>
      <c r="N7" s="111" t="s">
        <v>288</v>
      </c>
      <c r="O7" s="111" t="s">
        <v>288</v>
      </c>
      <c r="P7" s="111" t="s">
        <v>288</v>
      </c>
      <c r="Q7" s="111" t="s">
        <v>288</v>
      </c>
      <c r="R7" s="111" t="s">
        <v>288</v>
      </c>
      <c r="S7" s="111" t="s">
        <v>288</v>
      </c>
      <c r="T7" s="111" t="s">
        <v>288</v>
      </c>
      <c r="U7" s="111" t="s">
        <v>288</v>
      </c>
      <c r="V7" s="111" t="s">
        <v>288</v>
      </c>
      <c r="W7" s="111" t="s">
        <v>288</v>
      </c>
      <c r="X7" s="111" t="s">
        <v>288</v>
      </c>
      <c r="Y7" s="111" t="s">
        <v>288</v>
      </c>
      <c r="Z7" s="111" t="s">
        <v>288</v>
      </c>
      <c r="AA7" s="111" t="s">
        <v>288</v>
      </c>
      <c r="AB7" s="111" t="s">
        <v>288</v>
      </c>
      <c r="AC7" s="111" t="s">
        <v>288</v>
      </c>
      <c r="AD7" s="111" t="s">
        <v>288</v>
      </c>
      <c r="AE7" s="111" t="s">
        <v>288</v>
      </c>
      <c r="AF7" s="111" t="s">
        <v>288</v>
      </c>
      <c r="AG7" s="111" t="s">
        <v>288</v>
      </c>
      <c r="AH7" s="111" t="s">
        <v>288</v>
      </c>
      <c r="AI7" s="111" t="s">
        <v>288</v>
      </c>
      <c r="AJ7" s="111" t="s">
        <v>288</v>
      </c>
      <c r="AK7" s="111" t="s">
        <v>288</v>
      </c>
      <c r="AL7" s="111" t="s">
        <v>288</v>
      </c>
      <c r="AM7" s="111" t="s">
        <v>288</v>
      </c>
      <c r="AN7" s="111" t="s">
        <v>288</v>
      </c>
      <c r="AO7" s="111" t="s">
        <v>288</v>
      </c>
      <c r="AP7" s="111" t="s">
        <v>288</v>
      </c>
      <c r="AQ7" s="111" t="s">
        <v>288</v>
      </c>
      <c r="AR7" s="111" t="s">
        <v>288</v>
      </c>
      <c r="AS7" s="111" t="s">
        <v>288</v>
      </c>
      <c r="AT7" s="111" t="s">
        <v>288</v>
      </c>
      <c r="AU7" s="111" t="s">
        <v>288</v>
      </c>
      <c r="AV7" s="111" t="s">
        <v>288</v>
      </c>
      <c r="AW7" s="111" t="s">
        <v>288</v>
      </c>
      <c r="AX7" s="111" t="s">
        <v>288</v>
      </c>
      <c r="AY7" s="110" t="s">
        <v>289</v>
      </c>
      <c r="AZ7" s="110" t="s">
        <v>290</v>
      </c>
    </row>
    <row r="8" spans="1:54">
      <c r="A8" s="101" t="s">
        <v>291</v>
      </c>
      <c r="B8" s="113"/>
      <c r="AY8" s="109"/>
    </row>
    <row r="9" spans="1:54">
      <c r="A9" s="114" t="s">
        <v>125</v>
      </c>
      <c r="B9" s="115">
        <v>1</v>
      </c>
      <c r="C9" s="116" t="s">
        <v>292</v>
      </c>
      <c r="D9" s="116">
        <v>4288.8954630745611</v>
      </c>
      <c r="E9" s="116">
        <v>4288.8954630745611</v>
      </c>
      <c r="F9" s="116">
        <v>4146.3636676362021</v>
      </c>
      <c r="G9" s="116">
        <v>4288.8954630745611</v>
      </c>
      <c r="H9" s="116">
        <v>4288.8954630745611</v>
      </c>
      <c r="I9" s="116">
        <v>4288.8954630745611</v>
      </c>
      <c r="J9" s="116">
        <v>4288.8954630745611</v>
      </c>
      <c r="K9" s="116">
        <v>4288.8954630745611</v>
      </c>
      <c r="L9" s="116">
        <v>4288.8954630745611</v>
      </c>
      <c r="M9" s="116">
        <v>4288.8954630745611</v>
      </c>
      <c r="N9" s="116">
        <v>4288.8954630745611</v>
      </c>
      <c r="O9" s="116">
        <v>4288.8954630745611</v>
      </c>
      <c r="P9" s="116">
        <v>4288.8954630745611</v>
      </c>
      <c r="Q9" s="116">
        <v>4288.8954630745611</v>
      </c>
      <c r="R9" s="116">
        <v>4288.8954630745611</v>
      </c>
      <c r="S9" s="116">
        <v>4140.4943199907866</v>
      </c>
      <c r="T9" s="116">
        <v>4141.7911369892536</v>
      </c>
      <c r="U9" s="116">
        <v>4288.8954630745611</v>
      </c>
      <c r="V9" s="116">
        <v>4288.8954630745611</v>
      </c>
      <c r="W9" s="116">
        <v>4288.8954630745611</v>
      </c>
      <c r="X9" s="116">
        <v>4288.8954630745611</v>
      </c>
      <c r="Y9" s="116">
        <v>4288.8954630745611</v>
      </c>
      <c r="Z9" s="116">
        <v>4288.8954630745611</v>
      </c>
      <c r="AA9" s="116">
        <v>4288.8954630745611</v>
      </c>
      <c r="AB9" s="116">
        <v>4288.8954630745611</v>
      </c>
      <c r="AC9" s="116">
        <v>4288.8954630745611</v>
      </c>
      <c r="AD9" s="116">
        <v>4288.8954630745611</v>
      </c>
      <c r="AE9" s="116">
        <v>4288.8954630745611</v>
      </c>
      <c r="AF9" s="116">
        <v>4288.8954630745611</v>
      </c>
      <c r="AG9" s="116">
        <v>4288.8954630745611</v>
      </c>
      <c r="AH9" s="116">
        <v>4288.8954630745611</v>
      </c>
      <c r="AI9" s="116">
        <v>4288.8954630745611</v>
      </c>
      <c r="AJ9" s="116">
        <v>4288.8954630745611</v>
      </c>
      <c r="AK9" s="116">
        <v>4288.8954630745611</v>
      </c>
      <c r="AL9" s="116">
        <v>4288.8954630745611</v>
      </c>
      <c r="AM9" s="116">
        <v>4288.8954630745611</v>
      </c>
      <c r="AN9" s="116">
        <v>4172.3764734902134</v>
      </c>
      <c r="AO9" s="116">
        <v>4173.0898573059239</v>
      </c>
      <c r="AP9" s="116">
        <v>4288.8954630745611</v>
      </c>
      <c r="AQ9" s="116">
        <v>4288.8954630745611</v>
      </c>
      <c r="AR9" s="116">
        <v>4288.8954630745611</v>
      </c>
      <c r="AS9" s="116">
        <v>4288.8954630745611</v>
      </c>
      <c r="AT9" s="116">
        <v>4288.8954630745611</v>
      </c>
      <c r="AU9" s="116">
        <v>4288.8954630745611</v>
      </c>
      <c r="AV9" s="116">
        <v>4288.8954630745611</v>
      </c>
      <c r="AW9" s="116">
        <v>4288.8954630745611</v>
      </c>
      <c r="AX9" s="116">
        <v>4288.8954630745611</v>
      </c>
      <c r="AY9" s="116">
        <v>4288.8954630745611</v>
      </c>
    </row>
    <row r="10" spans="1:54">
      <c r="A10" s="117" t="s">
        <v>133</v>
      </c>
      <c r="B10" s="118">
        <v>1</v>
      </c>
      <c r="C10" s="105" t="s">
        <v>292</v>
      </c>
      <c r="E10" s="99">
        <v>0</v>
      </c>
      <c r="F10" s="99">
        <v>1413.3333333333326</v>
      </c>
      <c r="G10" s="99">
        <v>324.58378378378382</v>
      </c>
      <c r="H10" s="99">
        <v>1607.4666666666681</v>
      </c>
      <c r="I10" s="99">
        <v>1547.9577890025398</v>
      </c>
      <c r="J10" s="99">
        <v>1774.974005218756</v>
      </c>
      <c r="K10" s="99">
        <v>220.8</v>
      </c>
      <c r="L10" s="99">
        <v>1554.1740052187561</v>
      </c>
      <c r="M10" s="99">
        <v>1558.75778900254</v>
      </c>
      <c r="N10" s="99">
        <v>1554.1740052187561</v>
      </c>
      <c r="O10" s="99">
        <v>1558.75778900254</v>
      </c>
      <c r="P10" s="99">
        <v>1774.974005218756</v>
      </c>
      <c r="Q10" s="99">
        <v>1558.75778900254</v>
      </c>
      <c r="R10" s="99">
        <v>1774.974005218756</v>
      </c>
      <c r="S10" s="99">
        <v>324.58378378378382</v>
      </c>
      <c r="T10" s="99">
        <v>1093.3333333333326</v>
      </c>
      <c r="U10" s="99">
        <v>1703.7414565385443</v>
      </c>
      <c r="V10" s="99">
        <v>1488.1477124815926</v>
      </c>
      <c r="W10" s="99">
        <v>1774.974005218756</v>
      </c>
      <c r="X10" s="99">
        <v>1197.1171171171163</v>
      </c>
      <c r="Y10" s="99">
        <v>540.79999999999995</v>
      </c>
      <c r="Z10" s="99">
        <v>1337.9577890025398</v>
      </c>
      <c r="AA10" s="99">
        <v>1774.974005218756</v>
      </c>
      <c r="AB10" s="99">
        <v>1558.75778900254</v>
      </c>
      <c r="AC10" s="99">
        <v>1774.974005218756</v>
      </c>
      <c r="AD10" s="99">
        <v>1558.75778900254</v>
      </c>
      <c r="AE10" s="99">
        <v>1764.1740052187561</v>
      </c>
      <c r="AF10" s="99">
        <v>1558.75778900254</v>
      </c>
      <c r="AG10" s="99">
        <v>1444.1740052187561</v>
      </c>
      <c r="AH10" s="99">
        <v>1634.1333333333325</v>
      </c>
      <c r="AI10" s="99">
        <v>324.58378378378382</v>
      </c>
      <c r="AJ10" s="99">
        <v>1774.974005218756</v>
      </c>
      <c r="AK10" s="99">
        <v>324.58378378378382</v>
      </c>
      <c r="AL10" s="99">
        <v>1634.1333333333325</v>
      </c>
      <c r="AM10" s="99">
        <v>313.7837837837838</v>
      </c>
      <c r="AN10" s="99">
        <v>1733.3333333333339</v>
      </c>
      <c r="AO10" s="99">
        <v>324.58378378378382</v>
      </c>
      <c r="AP10" s="99">
        <v>1607.4666666666662</v>
      </c>
      <c r="AQ10" s="99">
        <v>1509.3473972079214</v>
      </c>
      <c r="AR10" s="99">
        <v>1774.974005218756</v>
      </c>
      <c r="AS10" s="99">
        <v>324.58378378378382</v>
      </c>
      <c r="AT10" s="99">
        <v>540.79999999999995</v>
      </c>
      <c r="AU10" s="99">
        <v>324.58378378378382</v>
      </c>
      <c r="AV10" s="99">
        <v>2616.9600000000005</v>
      </c>
      <c r="AW10" s="99">
        <v>1547.9577890025398</v>
      </c>
      <c r="AX10" s="99">
        <v>1634.1333333333325</v>
      </c>
      <c r="AY10" s="99">
        <v>313.7837837837838</v>
      </c>
      <c r="AZ10" s="99">
        <v>1634.1333333333325</v>
      </c>
    </row>
    <row r="11" spans="1:54">
      <c r="B11" s="118">
        <v>2</v>
      </c>
      <c r="C11" s="105" t="s">
        <v>292</v>
      </c>
      <c r="F11" s="99">
        <v>0</v>
      </c>
      <c r="G11" s="99">
        <v>140.84067188542349</v>
      </c>
      <c r="H11" s="99">
        <v>1450.3902214349723</v>
      </c>
      <c r="I11" s="99">
        <v>106.6937724983884</v>
      </c>
      <c r="J11" s="99">
        <v>10.800000000000011</v>
      </c>
      <c r="L11" s="99">
        <v>1234.1740052187561</v>
      </c>
      <c r="M11" s="99">
        <v>220.8</v>
      </c>
      <c r="O11" s="99">
        <v>220.8</v>
      </c>
      <c r="P11" s="99">
        <v>216.2162162162162</v>
      </c>
      <c r="Q11" s="99">
        <v>0</v>
      </c>
      <c r="S11" s="99">
        <v>0</v>
      </c>
      <c r="T11" s="99">
        <v>1234.1740052187561</v>
      </c>
      <c r="U11" s="99">
        <v>361.6406718854235</v>
      </c>
      <c r="W11" s="99">
        <v>216.2162162162162</v>
      </c>
      <c r="Y11" s="99">
        <v>577.8568881016397</v>
      </c>
      <c r="Z11" s="99">
        <v>1234.1740052187561</v>
      </c>
      <c r="AA11" s="99">
        <v>437.01621621621621</v>
      </c>
      <c r="AB11" s="99">
        <v>0</v>
      </c>
      <c r="AD11" s="99">
        <v>0</v>
      </c>
      <c r="AE11" s="99">
        <v>216.2162162162162</v>
      </c>
      <c r="AG11" s="99">
        <v>216.2162162162162</v>
      </c>
      <c r="AH11" s="99">
        <v>10.800000000000011</v>
      </c>
      <c r="AI11" s="99">
        <v>140.84067188542349</v>
      </c>
      <c r="AJ11" s="99">
        <v>1450.3902214349723</v>
      </c>
      <c r="AK11" s="99">
        <v>0</v>
      </c>
      <c r="AL11" s="99">
        <v>1234.1740052187561</v>
      </c>
      <c r="AM11" s="99">
        <v>140.84067188542349</v>
      </c>
      <c r="AN11" s="99">
        <v>10.800000000000011</v>
      </c>
      <c r="AO11" s="99">
        <v>220.8</v>
      </c>
      <c r="AP11" s="99">
        <v>1234.1740052187561</v>
      </c>
      <c r="AQ11" s="99">
        <v>117.7925696627683</v>
      </c>
      <c r="AR11" s="99">
        <v>216.2162162162162</v>
      </c>
      <c r="AS11" s="99">
        <v>0</v>
      </c>
      <c r="AU11" s="99">
        <v>0</v>
      </c>
      <c r="AW11" s="99">
        <v>220.8</v>
      </c>
      <c r="AX11" s="99">
        <v>10.800000000000011</v>
      </c>
      <c r="AY11" s="99">
        <v>140.84067188542349</v>
      </c>
      <c r="AZ11" s="99">
        <v>1244.974005218756</v>
      </c>
      <c r="BA11" s="99">
        <v>0</v>
      </c>
    </row>
    <row r="12" spans="1:54">
      <c r="B12" s="119">
        <v>3</v>
      </c>
      <c r="C12" s="105" t="s">
        <v>292</v>
      </c>
      <c r="G12" s="99">
        <v>0</v>
      </c>
      <c r="K12" s="99">
        <v>216.2162162162162</v>
      </c>
      <c r="L12" s="99">
        <v>0</v>
      </c>
      <c r="O12" s="99">
        <v>216.2162162162162</v>
      </c>
      <c r="U12" s="99">
        <v>216.2162162162162</v>
      </c>
      <c r="V12" s="99">
        <v>0</v>
      </c>
      <c r="W12" s="99">
        <v>0</v>
      </c>
      <c r="Y12" s="99">
        <v>0</v>
      </c>
      <c r="AA12" s="99">
        <v>0</v>
      </c>
      <c r="AG12" s="99">
        <v>10.800000000000011</v>
      </c>
      <c r="AM12" s="99">
        <v>216.2162162162162</v>
      </c>
      <c r="AO12" s="99">
        <v>216.2162162162162</v>
      </c>
      <c r="AP12" s="99">
        <v>883.62666666666655</v>
      </c>
      <c r="AQ12" s="99">
        <v>216.2162162162162</v>
      </c>
      <c r="AR12" s="99">
        <v>0</v>
      </c>
      <c r="AU12" s="99">
        <v>216.2162162162162</v>
      </c>
      <c r="AV12" s="99">
        <v>0</v>
      </c>
      <c r="AW12" s="99">
        <v>216.2162162162162</v>
      </c>
      <c r="AY12" s="99">
        <v>216.2162162162162</v>
      </c>
      <c r="BB12" s="99">
        <v>140.84067188542349</v>
      </c>
    </row>
    <row r="13" spans="1:54">
      <c r="B13" s="119">
        <v>4</v>
      </c>
      <c r="C13" s="105" t="s">
        <v>292</v>
      </c>
      <c r="Q13" s="99">
        <v>0</v>
      </c>
      <c r="T13" s="99">
        <v>216.2162162162162</v>
      </c>
      <c r="AE13" s="99">
        <v>216.2162162162162</v>
      </c>
      <c r="AH13" s="99">
        <v>0</v>
      </c>
      <c r="AY13" s="99">
        <v>0</v>
      </c>
      <c r="BB13" s="99">
        <v>216.2162162162162</v>
      </c>
    </row>
    <row r="14" spans="1:54">
      <c r="A14" s="114" t="s">
        <v>134</v>
      </c>
      <c r="B14" s="120">
        <v>1</v>
      </c>
      <c r="C14" s="116" t="s">
        <v>292</v>
      </c>
      <c r="D14" s="116"/>
      <c r="E14" s="116">
        <f t="shared" ref="E14:AZ14" si="0">D$172*SUM(D$122:D$169)</f>
        <v>0</v>
      </c>
      <c r="F14" s="116">
        <f t="shared" si="0"/>
        <v>0</v>
      </c>
      <c r="G14" s="116">
        <f t="shared" si="0"/>
        <v>46.666666666666636</v>
      </c>
      <c r="H14" s="116">
        <f t="shared" si="0"/>
        <v>8.4553250504735296</v>
      </c>
      <c r="I14" s="116">
        <f t="shared" si="0"/>
        <v>92.847216942365364</v>
      </c>
      <c r="J14" s="116">
        <f t="shared" si="0"/>
        <v>45.956172107714856</v>
      </c>
      <c r="K14" s="116">
        <f t="shared" si="0"/>
        <v>51.067937663086113</v>
      </c>
      <c r="L14" s="116">
        <f t="shared" si="0"/>
        <v>8.4459459459459421</v>
      </c>
      <c r="M14" s="116">
        <f t="shared" si="0"/>
        <v>89.635875326172226</v>
      </c>
      <c r="N14" s="116">
        <f t="shared" si="0"/>
        <v>42.621991717140162</v>
      </c>
      <c r="O14" s="116">
        <f t="shared" si="0"/>
        <v>51.067937663086113</v>
      </c>
      <c r="P14" s="116">
        <f t="shared" si="0"/>
        <v>51.067937663086106</v>
      </c>
      <c r="Q14" s="116">
        <f t="shared" si="0"/>
        <v>59.513883609032057</v>
      </c>
      <c r="R14" s="116">
        <f t="shared" si="0"/>
        <v>42.621991717140162</v>
      </c>
      <c r="S14" s="116">
        <f t="shared" si="0"/>
        <v>51.067937663086113</v>
      </c>
      <c r="T14" s="116">
        <f t="shared" si="0"/>
        <v>4.0540540540540526</v>
      </c>
      <c r="U14" s="116">
        <f t="shared" si="0"/>
        <v>81.180550275698693</v>
      </c>
      <c r="V14" s="116">
        <f t="shared" si="0"/>
        <v>61.689137459194924</v>
      </c>
      <c r="W14" s="116">
        <f t="shared" si="0"/>
        <v>40.415426825860585</v>
      </c>
      <c r="X14" s="116">
        <f t="shared" si="0"/>
        <v>59.513883609032057</v>
      </c>
      <c r="Y14" s="116">
        <f t="shared" si="0"/>
        <v>38.220720720720692</v>
      </c>
      <c r="Z14" s="116">
        <f t="shared" si="0"/>
        <v>25.347216942365421</v>
      </c>
      <c r="AA14" s="116">
        <f t="shared" si="0"/>
        <v>81.189929380226289</v>
      </c>
      <c r="AB14" s="116">
        <f t="shared" si="0"/>
        <v>59.513883609032057</v>
      </c>
      <c r="AC14" s="116">
        <f t="shared" si="0"/>
        <v>42.621991717140169</v>
      </c>
      <c r="AD14" s="116">
        <f t="shared" si="0"/>
        <v>51.067937663086113</v>
      </c>
      <c r="AE14" s="116">
        <f t="shared" si="0"/>
        <v>42.621991717140169</v>
      </c>
      <c r="AF14" s="116">
        <f t="shared" si="0"/>
        <v>67.959829554978</v>
      </c>
      <c r="AG14" s="116">
        <f t="shared" si="0"/>
        <v>42.621991717140169</v>
      </c>
      <c r="AH14" s="116">
        <f t="shared" si="0"/>
        <v>47.013883609032057</v>
      </c>
      <c r="AI14" s="116">
        <f t="shared" si="0"/>
        <v>46.666666666666643</v>
      </c>
      <c r="AJ14" s="116">
        <f t="shared" si="0"/>
        <v>8.4553250504735296</v>
      </c>
      <c r="AK14" s="116">
        <f t="shared" si="0"/>
        <v>98.081821272118162</v>
      </c>
      <c r="AL14" s="116">
        <f t="shared" si="0"/>
        <v>4.0540540540540597</v>
      </c>
      <c r="AM14" s="116">
        <f t="shared" si="0"/>
        <v>85.234604329752756</v>
      </c>
      <c r="AN14" s="116">
        <f t="shared" si="0"/>
        <v>16.90127099641947</v>
      </c>
      <c r="AO14" s="116">
        <f t="shared" si="0"/>
        <v>56.6666666666666</v>
      </c>
      <c r="AP14" s="116">
        <f t="shared" si="0"/>
        <v>12.499999999999995</v>
      </c>
      <c r="AQ14" s="116">
        <f t="shared" si="0"/>
        <v>112.0146043297528</v>
      </c>
      <c r="AR14" s="116">
        <f t="shared" si="0"/>
        <v>53.204880721465798</v>
      </c>
      <c r="AS14" s="116">
        <f t="shared" si="0"/>
        <v>59.51388360903205</v>
      </c>
      <c r="AT14" s="116">
        <f t="shared" si="0"/>
        <v>4.0540540540540526</v>
      </c>
      <c r="AU14" s="116">
        <f t="shared" si="0"/>
        <v>12.5</v>
      </c>
      <c r="AV14" s="116">
        <f t="shared" si="0"/>
        <v>12.499999999999995</v>
      </c>
      <c r="AW14" s="116">
        <f t="shared" si="0"/>
        <v>84.279999999999987</v>
      </c>
      <c r="AX14" s="116">
        <f t="shared" si="0"/>
        <v>51.067937663086106</v>
      </c>
      <c r="AY14" s="116">
        <f t="shared" si="0"/>
        <v>46.666666666666636</v>
      </c>
      <c r="AZ14" s="109">
        <f t="shared" si="0"/>
        <v>16.90127099641947</v>
      </c>
      <c r="BA14" s="106">
        <f>SUM($E14:$AZ14)</f>
        <v>2167.3329556663243</v>
      </c>
    </row>
    <row r="15" spans="1:54">
      <c r="A15" s="121" t="s">
        <v>123</v>
      </c>
      <c r="B15" s="122">
        <v>1</v>
      </c>
      <c r="C15" s="123" t="s">
        <v>292</v>
      </c>
      <c r="D15" s="123">
        <v>0</v>
      </c>
      <c r="E15" s="123">
        <v>0</v>
      </c>
      <c r="F15" s="123">
        <v>186.66666666666654</v>
      </c>
      <c r="G15" s="123">
        <v>16.21621621621621</v>
      </c>
      <c r="H15" s="123">
        <v>183.33333333333323</v>
      </c>
      <c r="I15" s="123">
        <v>170.48796686856065</v>
      </c>
      <c r="J15" s="123">
        <v>204.27175065234445</v>
      </c>
      <c r="K15" s="123">
        <v>0</v>
      </c>
      <c r="L15" s="123">
        <v>204.27175065234445</v>
      </c>
      <c r="M15" s="123">
        <v>170.48796686856065</v>
      </c>
      <c r="N15" s="123">
        <v>204.27175065234445</v>
      </c>
      <c r="O15" s="123">
        <v>170.48796686856065</v>
      </c>
      <c r="P15" s="123">
        <v>204.27175065234445</v>
      </c>
      <c r="Q15" s="123">
        <v>170.48796686856065</v>
      </c>
      <c r="R15" s="123">
        <v>204.27175065234445</v>
      </c>
      <c r="S15" s="123">
        <v>16.21621621621621</v>
      </c>
      <c r="T15" s="123">
        <v>136.66666666666654</v>
      </c>
      <c r="U15" s="123">
        <v>195.36768206731801</v>
      </c>
      <c r="V15" s="123">
        <v>161.66170730344234</v>
      </c>
      <c r="W15" s="123">
        <v>204.27175065234445</v>
      </c>
      <c r="X15" s="123">
        <v>152.88288288288277</v>
      </c>
      <c r="Y15" s="123">
        <v>50</v>
      </c>
      <c r="Z15" s="123">
        <v>170.48796686856068</v>
      </c>
      <c r="AA15" s="123">
        <v>204.27175065234445</v>
      </c>
      <c r="AB15" s="123">
        <v>170.48796686856068</v>
      </c>
      <c r="AC15" s="123">
        <v>204.27175065234445</v>
      </c>
      <c r="AD15" s="123">
        <v>170.48796686856068</v>
      </c>
      <c r="AE15" s="123">
        <v>204.27175065234445</v>
      </c>
      <c r="AF15" s="123">
        <v>170.48796686856068</v>
      </c>
      <c r="AG15" s="123">
        <v>154.27175065234445</v>
      </c>
      <c r="AH15" s="123">
        <v>186.66666666666654</v>
      </c>
      <c r="AI15" s="123">
        <v>16.21621621621621</v>
      </c>
      <c r="AJ15" s="123">
        <v>204.27175065234445</v>
      </c>
      <c r="AK15" s="123">
        <v>16.21621621621621</v>
      </c>
      <c r="AL15" s="123">
        <v>186.66666666666654</v>
      </c>
      <c r="AM15" s="123">
        <v>16.21621621621621</v>
      </c>
      <c r="AN15" s="123">
        <v>226.6666666666664</v>
      </c>
      <c r="AO15" s="123">
        <v>16.21621621621621</v>
      </c>
      <c r="AP15" s="123">
        <v>183.33333333333323</v>
      </c>
      <c r="AQ15" s="123">
        <v>164.31166789423338</v>
      </c>
      <c r="AR15" s="123">
        <v>204.27175065234445</v>
      </c>
      <c r="AS15" s="123">
        <v>16.21621621621621</v>
      </c>
      <c r="AT15" s="123">
        <v>50</v>
      </c>
      <c r="AU15" s="123">
        <v>16.21621621621621</v>
      </c>
      <c r="AV15" s="123">
        <v>337.11999999999995</v>
      </c>
      <c r="AW15" s="123">
        <v>170.48796686856065</v>
      </c>
      <c r="AX15" s="123">
        <v>186.66666666666654</v>
      </c>
      <c r="AY15" s="123">
        <v>16.21621621621621</v>
      </c>
      <c r="AZ15" s="99">
        <v>186.66666666666654</v>
      </c>
    </row>
    <row r="16" spans="1:54">
      <c r="A16" s="109"/>
      <c r="B16" s="118">
        <v>2</v>
      </c>
      <c r="C16" s="108" t="s">
        <v>292</v>
      </c>
      <c r="D16" s="105"/>
      <c r="E16" s="109"/>
      <c r="F16" s="109">
        <v>0</v>
      </c>
      <c r="G16" s="109">
        <v>17.605083985677908</v>
      </c>
      <c r="H16" s="109">
        <v>188.05553443612823</v>
      </c>
      <c r="I16" s="109">
        <v>13.336721562298777</v>
      </c>
      <c r="J16" s="109">
        <v>0</v>
      </c>
      <c r="K16" s="109"/>
      <c r="L16" s="109">
        <v>154.27175065234445</v>
      </c>
      <c r="M16" s="109">
        <v>0</v>
      </c>
      <c r="N16" s="109"/>
      <c r="O16" s="109">
        <v>0</v>
      </c>
      <c r="P16" s="109">
        <v>33.783783783783768</v>
      </c>
      <c r="Q16" s="109">
        <v>0</v>
      </c>
      <c r="R16" s="109"/>
      <c r="S16" s="109">
        <v>0</v>
      </c>
      <c r="T16" s="109">
        <v>154.27175065234445</v>
      </c>
      <c r="U16" s="109">
        <v>17.605083985677908</v>
      </c>
      <c r="V16" s="109"/>
      <c r="W16" s="109">
        <v>33.783783783783768</v>
      </c>
      <c r="X16" s="109"/>
      <c r="Y16" s="109">
        <v>51.388867769461676</v>
      </c>
      <c r="Z16" s="109">
        <v>154.27175065234445</v>
      </c>
      <c r="AA16" s="109">
        <v>33.783783783783768</v>
      </c>
      <c r="AB16" s="109">
        <v>0</v>
      </c>
      <c r="AC16" s="109"/>
      <c r="AD16" s="109">
        <v>0</v>
      </c>
      <c r="AE16" s="109">
        <v>33.783783783783768</v>
      </c>
      <c r="AF16" s="109"/>
      <c r="AG16" s="109">
        <v>33.783783783783768</v>
      </c>
      <c r="AH16" s="109">
        <v>0</v>
      </c>
      <c r="AI16" s="109">
        <v>17.605083985677908</v>
      </c>
      <c r="AJ16" s="109">
        <v>188.05553443612823</v>
      </c>
      <c r="AK16" s="109">
        <v>0</v>
      </c>
      <c r="AL16" s="109">
        <v>154.27175065234445</v>
      </c>
      <c r="AM16" s="109">
        <v>17.605083985677908</v>
      </c>
      <c r="AN16" s="109">
        <v>0</v>
      </c>
      <c r="AO16" s="109">
        <v>0</v>
      </c>
      <c r="AP16" s="109">
        <v>154.27175065234445</v>
      </c>
      <c r="AQ16" s="109">
        <v>14.724071207846066</v>
      </c>
      <c r="AR16" s="109">
        <v>33.783783783783768</v>
      </c>
      <c r="AS16" s="109">
        <v>0</v>
      </c>
      <c r="AT16" s="109"/>
      <c r="AU16" s="109">
        <v>0</v>
      </c>
      <c r="AV16" s="109"/>
      <c r="AW16" s="109">
        <v>0</v>
      </c>
      <c r="AX16" s="109">
        <v>0</v>
      </c>
      <c r="AY16" s="109">
        <v>17.605083985677908</v>
      </c>
      <c r="AZ16" s="99">
        <v>154.27175065234445</v>
      </c>
      <c r="BA16" s="99">
        <v>0</v>
      </c>
    </row>
    <row r="17" spans="1:54">
      <c r="A17" s="109"/>
      <c r="B17" s="118">
        <v>3</v>
      </c>
      <c r="C17" s="108" t="s">
        <v>292</v>
      </c>
      <c r="D17" s="105"/>
      <c r="E17" s="109"/>
      <c r="F17" s="109"/>
      <c r="G17" s="109">
        <v>0</v>
      </c>
      <c r="H17" s="109"/>
      <c r="I17" s="109"/>
      <c r="J17" s="109"/>
      <c r="K17" s="109">
        <v>33.783783783783768</v>
      </c>
      <c r="L17" s="109">
        <v>0</v>
      </c>
      <c r="M17" s="109"/>
      <c r="N17" s="109"/>
      <c r="O17" s="109">
        <v>33.783783783783768</v>
      </c>
      <c r="P17" s="109"/>
      <c r="Q17" s="109"/>
      <c r="R17" s="109"/>
      <c r="S17" s="109"/>
      <c r="T17" s="109"/>
      <c r="U17" s="109">
        <v>33.783783783783768</v>
      </c>
      <c r="V17" s="109">
        <v>0</v>
      </c>
      <c r="W17" s="109">
        <v>0</v>
      </c>
      <c r="X17" s="109"/>
      <c r="Y17" s="109">
        <v>0</v>
      </c>
      <c r="Z17" s="109"/>
      <c r="AA17" s="109">
        <v>0</v>
      </c>
      <c r="AB17" s="109"/>
      <c r="AC17" s="109"/>
      <c r="AD17" s="109"/>
      <c r="AE17" s="109"/>
      <c r="AF17" s="109"/>
      <c r="AG17" s="109">
        <v>0</v>
      </c>
      <c r="AH17" s="109"/>
      <c r="AI17" s="109"/>
      <c r="AJ17" s="109"/>
      <c r="AK17" s="109"/>
      <c r="AL17" s="109"/>
      <c r="AM17" s="109">
        <v>33.783783783783768</v>
      </c>
      <c r="AN17" s="109"/>
      <c r="AO17" s="109">
        <v>33.783783783783768</v>
      </c>
      <c r="AP17" s="109">
        <v>110.45333333333355</v>
      </c>
      <c r="AQ17" s="109">
        <v>33.783783783783768</v>
      </c>
      <c r="AR17" s="109">
        <v>0</v>
      </c>
      <c r="AS17" s="109"/>
      <c r="AT17" s="109"/>
      <c r="AU17" s="109">
        <v>33.783783783783768</v>
      </c>
      <c r="AV17" s="109">
        <v>0</v>
      </c>
      <c r="AW17" s="109">
        <v>33.783783783783768</v>
      </c>
      <c r="AX17" s="109"/>
      <c r="AY17" s="109">
        <v>33.783783783783768</v>
      </c>
      <c r="BB17" s="99">
        <v>17.605083985677908</v>
      </c>
    </row>
    <row r="18" spans="1:54">
      <c r="A18" s="124"/>
      <c r="B18" s="115">
        <v>4</v>
      </c>
      <c r="C18" s="124" t="s">
        <v>292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>
        <v>0</v>
      </c>
      <c r="R18" s="124"/>
      <c r="S18" s="124"/>
      <c r="T18" s="124">
        <v>33.783783783783768</v>
      </c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>
        <v>33.783783783783768</v>
      </c>
      <c r="AF18" s="124"/>
      <c r="AG18" s="124"/>
      <c r="AH18" s="124">
        <v>0</v>
      </c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>
        <v>0</v>
      </c>
      <c r="BB18" s="99">
        <v>33.783783783783768</v>
      </c>
    </row>
    <row r="20" spans="1:54">
      <c r="A20" s="101" t="s">
        <v>293</v>
      </c>
    </row>
    <row r="21" spans="1:54">
      <c r="A21" s="125" t="s">
        <v>125</v>
      </c>
      <c r="B21" s="122">
        <v>1</v>
      </c>
      <c r="C21" s="123" t="s">
        <v>292</v>
      </c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</row>
    <row r="22" spans="1:54">
      <c r="A22" s="108"/>
      <c r="B22" s="119">
        <v>2</v>
      </c>
      <c r="C22" s="109" t="s">
        <v>292</v>
      </c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</row>
    <row r="23" spans="1:54">
      <c r="A23" s="108"/>
      <c r="B23" s="126">
        <v>3</v>
      </c>
      <c r="C23" s="109" t="s">
        <v>292</v>
      </c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</row>
    <row r="24" spans="1:54">
      <c r="A24" s="127"/>
      <c r="B24" s="128">
        <v>4</v>
      </c>
      <c r="C24" s="127" t="s">
        <v>292</v>
      </c>
      <c r="D24" s="124">
        <v>0</v>
      </c>
      <c r="E24" s="124">
        <v>0</v>
      </c>
      <c r="F24" s="124">
        <v>0</v>
      </c>
      <c r="G24" s="124">
        <v>0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24">
        <v>0</v>
      </c>
      <c r="P24" s="124">
        <v>0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24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24">
        <v>0</v>
      </c>
      <c r="AQ24" s="124">
        <v>0</v>
      </c>
      <c r="AR24" s="124">
        <v>0</v>
      </c>
      <c r="AS24" s="124">
        <v>0</v>
      </c>
      <c r="AT24" s="124">
        <v>0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</row>
    <row r="25" spans="1:54">
      <c r="A25" s="125" t="s">
        <v>133</v>
      </c>
      <c r="B25" s="122">
        <v>1</v>
      </c>
      <c r="C25" s="108" t="s">
        <v>292</v>
      </c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</row>
    <row r="26" spans="1:54">
      <c r="A26" s="108"/>
      <c r="B26" s="118">
        <v>2</v>
      </c>
      <c r="C26" s="108" t="s">
        <v>292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</row>
    <row r="27" spans="1:54">
      <c r="A27" s="108"/>
      <c r="B27" s="119">
        <v>3</v>
      </c>
      <c r="C27" s="108" t="s">
        <v>292</v>
      </c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</row>
    <row r="28" spans="1:54">
      <c r="A28" s="108"/>
      <c r="B28" s="119">
        <v>4</v>
      </c>
      <c r="C28" s="108" t="s">
        <v>292</v>
      </c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</row>
    <row r="29" spans="1:54">
      <c r="A29" s="108"/>
      <c r="B29" s="126">
        <v>5</v>
      </c>
      <c r="C29" s="108" t="s">
        <v>292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</row>
    <row r="30" spans="1:54">
      <c r="A30" s="108"/>
      <c r="B30" s="126">
        <v>6</v>
      </c>
      <c r="C30" s="108" t="s">
        <v>292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</row>
    <row r="31" spans="1:54">
      <c r="A31" s="108"/>
      <c r="B31" s="129">
        <v>7</v>
      </c>
      <c r="C31" s="108" t="s">
        <v>292</v>
      </c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</row>
    <row r="32" spans="1:54">
      <c r="A32" s="127"/>
      <c r="B32" s="128">
        <v>8</v>
      </c>
      <c r="C32" s="127" t="s">
        <v>292</v>
      </c>
      <c r="D32" s="124">
        <v>0</v>
      </c>
      <c r="E32" s="124">
        <v>0</v>
      </c>
      <c r="F32" s="124">
        <v>0</v>
      </c>
      <c r="G32" s="124">
        <v>0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24">
        <v>0</v>
      </c>
      <c r="P32" s="124">
        <v>0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24">
        <v>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24">
        <v>0</v>
      </c>
      <c r="AQ32" s="124">
        <v>0</v>
      </c>
      <c r="AR32" s="124">
        <v>0</v>
      </c>
      <c r="AS32" s="124">
        <v>0</v>
      </c>
      <c r="AT32" s="124">
        <v>0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</row>
    <row r="33" spans="1:51">
      <c r="A33" s="130" t="s">
        <v>134</v>
      </c>
      <c r="B33" s="118">
        <v>1</v>
      </c>
      <c r="C33" s="108" t="s">
        <v>292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</row>
    <row r="34" spans="1:51">
      <c r="A34" s="108"/>
      <c r="B34" s="118">
        <v>2</v>
      </c>
      <c r="C34" s="108" t="s">
        <v>292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</row>
    <row r="35" spans="1:51">
      <c r="A35" s="108"/>
      <c r="B35" s="118">
        <v>3</v>
      </c>
      <c r="C35" s="108" t="s">
        <v>292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</row>
    <row r="36" spans="1:51">
      <c r="A36" s="108"/>
      <c r="B36" s="119">
        <v>4</v>
      </c>
      <c r="C36" s="108" t="s">
        <v>292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</row>
    <row r="37" spans="1:51">
      <c r="A37" s="108"/>
      <c r="B37" s="119">
        <v>5</v>
      </c>
      <c r="C37" s="108" t="s">
        <v>292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</row>
    <row r="38" spans="1:51">
      <c r="A38" s="108"/>
      <c r="B38" s="119">
        <v>6</v>
      </c>
      <c r="C38" s="108" t="s">
        <v>292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</row>
    <row r="39" spans="1:51">
      <c r="A39" s="108"/>
      <c r="B39" s="126">
        <v>7</v>
      </c>
      <c r="C39" s="108" t="s">
        <v>292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</row>
    <row r="40" spans="1:51">
      <c r="A40" s="108"/>
      <c r="B40" s="126">
        <v>8</v>
      </c>
      <c r="C40" s="108" t="s">
        <v>292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</row>
    <row r="41" spans="1:51">
      <c r="A41" s="108"/>
      <c r="B41" s="126">
        <v>9</v>
      </c>
      <c r="C41" s="108" t="s">
        <v>292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</row>
    <row r="42" spans="1:51">
      <c r="A42" s="108"/>
      <c r="B42" s="129">
        <v>10</v>
      </c>
      <c r="C42" s="108" t="s">
        <v>292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</row>
    <row r="43" spans="1:51">
      <c r="A43" s="108"/>
      <c r="B43" s="129">
        <v>11</v>
      </c>
      <c r="C43" s="108" t="s">
        <v>292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</row>
    <row r="44" spans="1:51">
      <c r="A44" s="108"/>
      <c r="B44" s="129">
        <v>12</v>
      </c>
      <c r="C44" s="127" t="s">
        <v>292</v>
      </c>
      <c r="D44" s="105">
        <v>0</v>
      </c>
      <c r="E44" s="105">
        <v>0</v>
      </c>
      <c r="F44" s="105">
        <v>0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5">
        <v>0</v>
      </c>
      <c r="M44" s="105">
        <v>0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105">
        <v>0</v>
      </c>
      <c r="U44" s="105">
        <v>0</v>
      </c>
      <c r="V44" s="105">
        <v>0</v>
      </c>
      <c r="W44" s="105">
        <v>0</v>
      </c>
      <c r="X44" s="105">
        <v>0</v>
      </c>
      <c r="Y44" s="105">
        <v>0</v>
      </c>
      <c r="Z44" s="105">
        <v>0</v>
      </c>
      <c r="AA44" s="105">
        <v>0</v>
      </c>
      <c r="AB44" s="105">
        <v>0</v>
      </c>
      <c r="AC44" s="105">
        <v>0</v>
      </c>
      <c r="AD44" s="105">
        <v>0</v>
      </c>
      <c r="AE44" s="105">
        <v>0</v>
      </c>
      <c r="AF44" s="105">
        <v>0</v>
      </c>
      <c r="AG44" s="105">
        <v>0</v>
      </c>
      <c r="AH44" s="105">
        <v>0</v>
      </c>
      <c r="AI44" s="105">
        <v>0</v>
      </c>
      <c r="AJ44" s="105">
        <v>0</v>
      </c>
      <c r="AK44" s="105">
        <v>0</v>
      </c>
      <c r="AL44" s="105">
        <v>0</v>
      </c>
      <c r="AM44" s="105">
        <v>0</v>
      </c>
      <c r="AN44" s="105">
        <v>0</v>
      </c>
      <c r="AO44" s="105">
        <v>0</v>
      </c>
      <c r="AP44" s="105">
        <v>0</v>
      </c>
      <c r="AQ44" s="105">
        <v>0</v>
      </c>
      <c r="AR44" s="105">
        <v>0</v>
      </c>
      <c r="AS44" s="105">
        <v>0</v>
      </c>
      <c r="AT44" s="105">
        <v>0</v>
      </c>
      <c r="AU44" s="105">
        <v>0</v>
      </c>
      <c r="AV44" s="105">
        <v>0</v>
      </c>
      <c r="AW44" s="105">
        <v>0</v>
      </c>
      <c r="AX44" s="105">
        <v>0</v>
      </c>
      <c r="AY44" s="105">
        <v>0</v>
      </c>
    </row>
    <row r="45" spans="1:51">
      <c r="A45" s="125" t="s">
        <v>123</v>
      </c>
      <c r="B45" s="122">
        <v>1</v>
      </c>
      <c r="C45" s="108" t="s">
        <v>292</v>
      </c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</row>
    <row r="46" spans="1:51">
      <c r="A46" s="108"/>
      <c r="B46" s="118">
        <v>2</v>
      </c>
      <c r="C46" s="108" t="s">
        <v>292</v>
      </c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</row>
    <row r="47" spans="1:51">
      <c r="A47" s="108"/>
      <c r="B47" s="118">
        <v>3</v>
      </c>
      <c r="C47" s="108" t="s">
        <v>292</v>
      </c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</row>
    <row r="48" spans="1:51">
      <c r="A48" s="108"/>
      <c r="B48" s="118">
        <v>4</v>
      </c>
      <c r="C48" s="108" t="s">
        <v>292</v>
      </c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</row>
    <row r="49" spans="1:51">
      <c r="A49" s="108"/>
      <c r="B49" s="118">
        <v>5</v>
      </c>
      <c r="C49" s="108" t="s">
        <v>292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</row>
    <row r="50" spans="1:51">
      <c r="A50" s="108"/>
      <c r="B50" s="118">
        <v>6</v>
      </c>
      <c r="C50" s="108" t="s">
        <v>292</v>
      </c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</row>
    <row r="51" spans="1:51">
      <c r="A51" s="108"/>
      <c r="B51" s="118">
        <v>7</v>
      </c>
      <c r="C51" s="108" t="s">
        <v>292</v>
      </c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</row>
    <row r="52" spans="1:51">
      <c r="A52" s="108"/>
      <c r="B52" s="118">
        <v>8</v>
      </c>
      <c r="C52" s="108" t="s">
        <v>292</v>
      </c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</row>
    <row r="53" spans="1:51">
      <c r="A53" s="108"/>
      <c r="B53" s="118">
        <v>9</v>
      </c>
      <c r="C53" s="108" t="s">
        <v>292</v>
      </c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</row>
    <row r="54" spans="1:51">
      <c r="A54" s="108"/>
      <c r="B54" s="118">
        <v>10</v>
      </c>
      <c r="C54" s="108" t="s">
        <v>292</v>
      </c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</row>
    <row r="55" spans="1:51">
      <c r="A55" s="108"/>
      <c r="B55" s="118">
        <v>11</v>
      </c>
      <c r="C55" s="108" t="s">
        <v>292</v>
      </c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</row>
    <row r="56" spans="1:51">
      <c r="A56" s="108"/>
      <c r="B56" s="118">
        <v>12</v>
      </c>
      <c r="C56" s="108" t="s">
        <v>292</v>
      </c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</row>
    <row r="57" spans="1:51">
      <c r="A57" s="108"/>
      <c r="B57" s="119">
        <v>13</v>
      </c>
      <c r="C57" s="108" t="s">
        <v>292</v>
      </c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</row>
    <row r="58" spans="1:51">
      <c r="A58" s="108"/>
      <c r="B58" s="119">
        <v>14</v>
      </c>
      <c r="C58" s="108" t="s">
        <v>292</v>
      </c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</row>
    <row r="59" spans="1:51">
      <c r="A59" s="108"/>
      <c r="B59" s="119">
        <v>15</v>
      </c>
      <c r="C59" s="108" t="s">
        <v>292</v>
      </c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</row>
    <row r="60" spans="1:51">
      <c r="A60" s="108"/>
      <c r="B60" s="119">
        <v>16</v>
      </c>
      <c r="C60" s="108" t="s">
        <v>292</v>
      </c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</row>
    <row r="61" spans="1:51">
      <c r="A61" s="108"/>
      <c r="B61" s="119">
        <v>17</v>
      </c>
      <c r="C61" s="108" t="s">
        <v>292</v>
      </c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</row>
    <row r="62" spans="1:51">
      <c r="A62" s="108"/>
      <c r="B62" s="119">
        <v>18</v>
      </c>
      <c r="C62" s="108" t="s">
        <v>292</v>
      </c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</row>
    <row r="63" spans="1:51">
      <c r="A63" s="108"/>
      <c r="B63" s="119">
        <v>19</v>
      </c>
      <c r="C63" s="108" t="s">
        <v>292</v>
      </c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</row>
    <row r="64" spans="1:51">
      <c r="A64" s="108"/>
      <c r="B64" s="119">
        <v>20</v>
      </c>
      <c r="C64" s="108" t="s">
        <v>292</v>
      </c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</row>
    <row r="65" spans="1:51">
      <c r="A65" s="108"/>
      <c r="B65" s="119">
        <v>21</v>
      </c>
      <c r="C65" s="108" t="s">
        <v>292</v>
      </c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</row>
    <row r="66" spans="1:51">
      <c r="A66" s="108"/>
      <c r="B66" s="119">
        <v>22</v>
      </c>
      <c r="C66" s="108" t="s">
        <v>292</v>
      </c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</row>
    <row r="67" spans="1:51">
      <c r="A67" s="108"/>
      <c r="B67" s="119">
        <v>23</v>
      </c>
      <c r="C67" s="108" t="s">
        <v>292</v>
      </c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</row>
    <row r="68" spans="1:51">
      <c r="A68" s="108"/>
      <c r="B68" s="119">
        <v>24</v>
      </c>
      <c r="C68" s="108" t="s">
        <v>292</v>
      </c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</row>
    <row r="69" spans="1:51">
      <c r="A69" s="108"/>
      <c r="B69" s="126">
        <v>25</v>
      </c>
      <c r="C69" s="108" t="s">
        <v>292</v>
      </c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</row>
    <row r="70" spans="1:51">
      <c r="A70" s="108"/>
      <c r="B70" s="126">
        <v>26</v>
      </c>
      <c r="C70" s="108" t="s">
        <v>292</v>
      </c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</row>
    <row r="71" spans="1:51">
      <c r="A71" s="108"/>
      <c r="B71" s="126">
        <v>27</v>
      </c>
      <c r="C71" s="108" t="s">
        <v>292</v>
      </c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</row>
    <row r="72" spans="1:51">
      <c r="A72" s="108"/>
      <c r="B72" s="126">
        <v>28</v>
      </c>
      <c r="C72" s="108" t="s">
        <v>292</v>
      </c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</row>
    <row r="73" spans="1:51">
      <c r="A73" s="108"/>
      <c r="B73" s="126">
        <v>29</v>
      </c>
      <c r="C73" s="108" t="s">
        <v>292</v>
      </c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</row>
    <row r="74" spans="1:51">
      <c r="A74" s="108"/>
      <c r="B74" s="126">
        <v>30</v>
      </c>
      <c r="C74" s="108" t="s">
        <v>292</v>
      </c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</row>
    <row r="75" spans="1:51">
      <c r="A75" s="108"/>
      <c r="B75" s="126">
        <v>31</v>
      </c>
      <c r="C75" s="108" t="s">
        <v>292</v>
      </c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</row>
    <row r="76" spans="1:51">
      <c r="A76" s="108"/>
      <c r="B76" s="126">
        <v>32</v>
      </c>
      <c r="C76" s="108" t="s">
        <v>292</v>
      </c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</row>
    <row r="77" spans="1:51">
      <c r="A77" s="108"/>
      <c r="B77" s="126">
        <v>33</v>
      </c>
      <c r="C77" s="108" t="s">
        <v>292</v>
      </c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</row>
    <row r="78" spans="1:51">
      <c r="A78" s="108"/>
      <c r="B78" s="126">
        <v>34</v>
      </c>
      <c r="C78" s="108" t="s">
        <v>292</v>
      </c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</row>
    <row r="79" spans="1:51">
      <c r="A79" s="108"/>
      <c r="B79" s="126">
        <v>35</v>
      </c>
      <c r="C79" s="108" t="s">
        <v>292</v>
      </c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</row>
    <row r="80" spans="1:51">
      <c r="A80" s="108"/>
      <c r="B80" s="126">
        <v>36</v>
      </c>
      <c r="C80" s="108" t="s">
        <v>292</v>
      </c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</row>
    <row r="81" spans="1:52">
      <c r="A81" s="108"/>
      <c r="B81" s="129">
        <v>37</v>
      </c>
      <c r="C81" s="108" t="s">
        <v>292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</row>
    <row r="82" spans="1:52">
      <c r="A82" s="108"/>
      <c r="B82" s="129">
        <v>38</v>
      </c>
      <c r="C82" s="108" t="s">
        <v>292</v>
      </c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</row>
    <row r="83" spans="1:52">
      <c r="A83" s="108"/>
      <c r="B83" s="129">
        <v>39</v>
      </c>
      <c r="C83" s="108" t="s">
        <v>292</v>
      </c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</row>
    <row r="84" spans="1:52">
      <c r="A84" s="108"/>
      <c r="B84" s="129">
        <v>40</v>
      </c>
      <c r="C84" s="108" t="s">
        <v>292</v>
      </c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</row>
    <row r="85" spans="1:52">
      <c r="A85" s="108"/>
      <c r="B85" s="129">
        <v>41</v>
      </c>
      <c r="C85" s="108" t="s">
        <v>292</v>
      </c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</row>
    <row r="86" spans="1:52">
      <c r="A86" s="108"/>
      <c r="B86" s="129">
        <v>42</v>
      </c>
      <c r="C86" s="108" t="s">
        <v>292</v>
      </c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</row>
    <row r="87" spans="1:52">
      <c r="A87" s="108"/>
      <c r="B87" s="129">
        <v>43</v>
      </c>
      <c r="C87" s="108" t="s">
        <v>292</v>
      </c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09"/>
      <c r="AT87" s="109"/>
      <c r="AU87" s="109"/>
      <c r="AV87" s="109"/>
      <c r="AW87" s="109"/>
      <c r="AX87" s="109"/>
      <c r="AY87" s="109"/>
    </row>
    <row r="88" spans="1:52">
      <c r="A88" s="108"/>
      <c r="B88" s="129">
        <v>44</v>
      </c>
      <c r="C88" s="108" t="s">
        <v>292</v>
      </c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</row>
    <row r="89" spans="1:52">
      <c r="A89" s="108"/>
      <c r="B89" s="129">
        <v>45</v>
      </c>
      <c r="C89" s="108" t="s">
        <v>292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</row>
    <row r="90" spans="1:52">
      <c r="A90" s="108"/>
      <c r="B90" s="129">
        <v>46</v>
      </c>
      <c r="C90" s="108" t="s">
        <v>292</v>
      </c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</row>
    <row r="91" spans="1:52">
      <c r="A91" s="108"/>
      <c r="B91" s="129">
        <v>47</v>
      </c>
      <c r="C91" s="108" t="s">
        <v>292</v>
      </c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</row>
    <row r="92" spans="1:52">
      <c r="A92" s="127"/>
      <c r="B92" s="128">
        <v>48</v>
      </c>
      <c r="C92" s="127" t="s">
        <v>292</v>
      </c>
      <c r="D92" s="124">
        <v>0</v>
      </c>
      <c r="E92" s="124">
        <v>0</v>
      </c>
      <c r="F92" s="124">
        <v>0</v>
      </c>
      <c r="G92" s="124">
        <v>0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24">
        <v>0</v>
      </c>
      <c r="P92" s="124">
        <v>0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24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24">
        <v>0</v>
      </c>
      <c r="AQ92" s="124">
        <v>0</v>
      </c>
      <c r="AR92" s="124">
        <v>0</v>
      </c>
      <c r="AS92" s="124">
        <v>0</v>
      </c>
      <c r="AT92" s="124">
        <v>0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06">
        <f>SUM(D21:AY92)</f>
        <v>0</v>
      </c>
    </row>
    <row r="94" spans="1:52">
      <c r="A94" s="101" t="s">
        <v>294</v>
      </c>
      <c r="B94" s="105"/>
      <c r="C94" s="105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  <c r="AY94" s="113"/>
    </row>
    <row r="95" spans="1:52">
      <c r="A95" s="125" t="s">
        <v>125</v>
      </c>
      <c r="B95" s="122">
        <v>1</v>
      </c>
      <c r="C95" s="123"/>
      <c r="D95" s="109">
        <v>4288.8954630745611</v>
      </c>
      <c r="E95" s="109">
        <v>4288.8954630745611</v>
      </c>
      <c r="F95" s="109">
        <v>4146.3636676362021</v>
      </c>
      <c r="G95" s="109">
        <v>4288.8954630745611</v>
      </c>
      <c r="H95" s="109">
        <v>4288.8954630745611</v>
      </c>
      <c r="I95" s="109">
        <v>4288.8954630745611</v>
      </c>
      <c r="J95" s="109">
        <v>4288.8954630745611</v>
      </c>
      <c r="K95" s="109">
        <v>4288.8954630745611</v>
      </c>
      <c r="L95" s="109">
        <v>4288.8954630745611</v>
      </c>
      <c r="M95" s="109">
        <v>4288.8954630745611</v>
      </c>
      <c r="N95" s="109">
        <v>4288.8954630745611</v>
      </c>
      <c r="O95" s="109">
        <v>4288.8954630745611</v>
      </c>
      <c r="P95" s="109">
        <v>4288.8954630745611</v>
      </c>
      <c r="Q95" s="109">
        <v>4288.8954630745611</v>
      </c>
      <c r="R95" s="109">
        <v>4288.8954630745611</v>
      </c>
      <c r="S95" s="109">
        <v>4140.4943199907866</v>
      </c>
      <c r="T95" s="109">
        <v>4141.7911369892536</v>
      </c>
      <c r="U95" s="109">
        <v>4288.8954630745611</v>
      </c>
      <c r="V95" s="109">
        <v>4288.8954630745611</v>
      </c>
      <c r="W95" s="109">
        <v>4288.8954630745611</v>
      </c>
      <c r="X95" s="109">
        <v>4288.8954630745611</v>
      </c>
      <c r="Y95" s="109">
        <v>4288.8954630745611</v>
      </c>
      <c r="Z95" s="109">
        <v>4288.8954630745611</v>
      </c>
      <c r="AA95" s="109">
        <v>4288.8954630745611</v>
      </c>
      <c r="AB95" s="109">
        <v>4288.8954630745611</v>
      </c>
      <c r="AC95" s="109">
        <v>4288.8954630745611</v>
      </c>
      <c r="AD95" s="109">
        <v>4288.8954630745611</v>
      </c>
      <c r="AE95" s="109">
        <v>4288.8954630745611</v>
      </c>
      <c r="AF95" s="109">
        <v>4288.8954630745611</v>
      </c>
      <c r="AG95" s="109">
        <v>4288.8954630745611</v>
      </c>
      <c r="AH95" s="109">
        <v>4288.8954630745611</v>
      </c>
      <c r="AI95" s="109">
        <v>4288.8954630745611</v>
      </c>
      <c r="AJ95" s="109">
        <v>4288.8954630745611</v>
      </c>
      <c r="AK95" s="109">
        <v>4288.8954630745611</v>
      </c>
      <c r="AL95" s="109">
        <v>4288.8954630745611</v>
      </c>
      <c r="AM95" s="109">
        <v>4288.8954630745611</v>
      </c>
      <c r="AN95" s="109">
        <v>4172.3764734902134</v>
      </c>
      <c r="AO95" s="109">
        <v>4173.0898573059239</v>
      </c>
      <c r="AP95" s="109">
        <v>4288.8954630745611</v>
      </c>
      <c r="AQ95" s="109">
        <v>4288.8954630745611</v>
      </c>
      <c r="AR95" s="109">
        <v>4288.8954630745611</v>
      </c>
      <c r="AS95" s="109">
        <v>4288.8954630745611</v>
      </c>
      <c r="AT95" s="109">
        <v>4288.8954630745611</v>
      </c>
      <c r="AU95" s="109">
        <v>4288.8954630745611</v>
      </c>
      <c r="AV95" s="109">
        <v>4288.8954630745611</v>
      </c>
      <c r="AW95" s="109">
        <v>4288.8954630745611</v>
      </c>
      <c r="AX95" s="109">
        <v>4288.8954630745611</v>
      </c>
      <c r="AY95" s="109">
        <v>4288.8954630745611</v>
      </c>
    </row>
    <row r="96" spans="1:52">
      <c r="A96" s="108"/>
      <c r="B96" s="119">
        <v>2</v>
      </c>
      <c r="C96" s="109"/>
      <c r="D96" s="109">
        <v>0</v>
      </c>
      <c r="E96" s="109">
        <v>3844.8954630745611</v>
      </c>
      <c r="F96" s="109">
        <v>4288.8954630745611</v>
      </c>
      <c r="G96" s="109">
        <v>4146.3636676362021</v>
      </c>
      <c r="H96" s="109">
        <v>4288.8954630745611</v>
      </c>
      <c r="I96" s="109">
        <v>4288.8954630745611</v>
      </c>
      <c r="J96" s="109">
        <v>4288.8954630745611</v>
      </c>
      <c r="K96" s="109">
        <v>4288.8954630745611</v>
      </c>
      <c r="L96" s="109">
        <v>4288.8954630745611</v>
      </c>
      <c r="M96" s="109">
        <v>4288.8954630745611</v>
      </c>
      <c r="N96" s="109">
        <v>4288.8954630745611</v>
      </c>
      <c r="O96" s="109">
        <v>4288.8954630745611</v>
      </c>
      <c r="P96" s="109">
        <v>4288.8954630745611</v>
      </c>
      <c r="Q96" s="109">
        <v>4288.8954630745611</v>
      </c>
      <c r="R96" s="109">
        <v>4288.8954630745611</v>
      </c>
      <c r="S96" s="109">
        <v>4288.8954630745611</v>
      </c>
      <c r="T96" s="109">
        <v>4140.4943199907866</v>
      </c>
      <c r="U96" s="109">
        <v>4141.7911369892536</v>
      </c>
      <c r="V96" s="109">
        <v>4288.8954630745611</v>
      </c>
      <c r="W96" s="109">
        <v>4288.8954630745611</v>
      </c>
      <c r="X96" s="109">
        <v>4288.8954630745611</v>
      </c>
      <c r="Y96" s="109">
        <v>4288.8954630745611</v>
      </c>
      <c r="Z96" s="109">
        <v>4288.8954630745611</v>
      </c>
      <c r="AA96" s="109">
        <v>4288.8954630745611</v>
      </c>
      <c r="AB96" s="109">
        <v>4288.8954630745611</v>
      </c>
      <c r="AC96" s="109">
        <v>4288.8954630745611</v>
      </c>
      <c r="AD96" s="109">
        <v>4288.8954630745611</v>
      </c>
      <c r="AE96" s="109">
        <v>4288.8954630745611</v>
      </c>
      <c r="AF96" s="109">
        <v>4288.8954630745611</v>
      </c>
      <c r="AG96" s="109">
        <v>4288.8954630745611</v>
      </c>
      <c r="AH96" s="109">
        <v>4288.8954630745611</v>
      </c>
      <c r="AI96" s="109">
        <v>4288.8954630745611</v>
      </c>
      <c r="AJ96" s="109">
        <v>4288.8954630745611</v>
      </c>
      <c r="AK96" s="109">
        <v>4288.8954630745611</v>
      </c>
      <c r="AL96" s="109">
        <v>4288.8954630745611</v>
      </c>
      <c r="AM96" s="109">
        <v>4288.8954630745611</v>
      </c>
      <c r="AN96" s="109">
        <v>4288.8954630745611</v>
      </c>
      <c r="AO96" s="109">
        <v>4172.3764734902134</v>
      </c>
      <c r="AP96" s="109">
        <v>4173.0898573059239</v>
      </c>
      <c r="AQ96" s="109">
        <v>4288.8954630745611</v>
      </c>
      <c r="AR96" s="109">
        <v>4288.8954630745611</v>
      </c>
      <c r="AS96" s="109">
        <v>4288.8954630745611</v>
      </c>
      <c r="AT96" s="109">
        <v>4288.8954630745611</v>
      </c>
      <c r="AU96" s="109">
        <v>4288.8954630745611</v>
      </c>
      <c r="AV96" s="109">
        <v>4288.8954630745611</v>
      </c>
      <c r="AW96" s="109">
        <v>4288.8954630745611</v>
      </c>
      <c r="AX96" s="109">
        <v>4288.8954630745611</v>
      </c>
      <c r="AY96" s="109">
        <v>4288.8954630745611</v>
      </c>
    </row>
    <row r="97" spans="1:52">
      <c r="A97" s="108"/>
      <c r="B97" s="126">
        <v>3</v>
      </c>
      <c r="C97" s="109"/>
      <c r="D97" s="109">
        <v>0</v>
      </c>
      <c r="E97" s="109">
        <v>0</v>
      </c>
      <c r="F97" s="109">
        <v>3344.8954630745611</v>
      </c>
      <c r="G97" s="109">
        <v>4288.8954630745611</v>
      </c>
      <c r="H97" s="109">
        <v>4146.3636676362021</v>
      </c>
      <c r="I97" s="109">
        <v>4288.8954630745611</v>
      </c>
      <c r="J97" s="109">
        <v>4288.8954630745611</v>
      </c>
      <c r="K97" s="109">
        <v>4288.8954630745611</v>
      </c>
      <c r="L97" s="109">
        <v>4288.8954630745611</v>
      </c>
      <c r="M97" s="109">
        <v>4288.8954630745611</v>
      </c>
      <c r="N97" s="109">
        <v>4288.8954630745611</v>
      </c>
      <c r="O97" s="109">
        <v>4288.8954630745611</v>
      </c>
      <c r="P97" s="109">
        <v>4288.8954630745611</v>
      </c>
      <c r="Q97" s="109">
        <v>4288.8954630745611</v>
      </c>
      <c r="R97" s="109">
        <v>4288.8954630745611</v>
      </c>
      <c r="S97" s="109">
        <v>4288.8954630745611</v>
      </c>
      <c r="T97" s="109">
        <v>4288.8954630745611</v>
      </c>
      <c r="U97" s="109">
        <v>4140.4943199907866</v>
      </c>
      <c r="V97" s="109">
        <v>4141.7911369892536</v>
      </c>
      <c r="W97" s="109">
        <v>4288.8954630745611</v>
      </c>
      <c r="X97" s="109">
        <v>4288.8954630745611</v>
      </c>
      <c r="Y97" s="109">
        <v>4288.8954630745611</v>
      </c>
      <c r="Z97" s="109">
        <v>4288.8954630745611</v>
      </c>
      <c r="AA97" s="109">
        <v>4288.8954630745611</v>
      </c>
      <c r="AB97" s="109">
        <v>4288.8954630745611</v>
      </c>
      <c r="AC97" s="109">
        <v>4288.8954630745611</v>
      </c>
      <c r="AD97" s="109">
        <v>4288.8954630745611</v>
      </c>
      <c r="AE97" s="109">
        <v>4288.8954630745611</v>
      </c>
      <c r="AF97" s="109">
        <v>4288.8954630745611</v>
      </c>
      <c r="AG97" s="109">
        <v>4288.8954630745611</v>
      </c>
      <c r="AH97" s="109">
        <v>4288.8954630745611</v>
      </c>
      <c r="AI97" s="109">
        <v>4288.8954630745611</v>
      </c>
      <c r="AJ97" s="109">
        <v>4288.8954630745611</v>
      </c>
      <c r="AK97" s="109">
        <v>4288.8954630745611</v>
      </c>
      <c r="AL97" s="109">
        <v>4288.8954630745611</v>
      </c>
      <c r="AM97" s="109">
        <v>4288.8954630745611</v>
      </c>
      <c r="AN97" s="109">
        <v>4288.8954630745611</v>
      </c>
      <c r="AO97" s="109">
        <v>4288.8954630745611</v>
      </c>
      <c r="AP97" s="109">
        <v>4172.3764734902134</v>
      </c>
      <c r="AQ97" s="109">
        <v>4173.0898573059239</v>
      </c>
      <c r="AR97" s="109">
        <v>4288.8954630745611</v>
      </c>
      <c r="AS97" s="109">
        <v>4288.8954630745611</v>
      </c>
      <c r="AT97" s="109">
        <v>4288.8954630745611</v>
      </c>
      <c r="AU97" s="109">
        <v>4288.8954630745611</v>
      </c>
      <c r="AV97" s="109">
        <v>4288.8954630745611</v>
      </c>
      <c r="AW97" s="109">
        <v>4288.8954630745611</v>
      </c>
      <c r="AX97" s="109">
        <v>4288.8954630745611</v>
      </c>
      <c r="AY97" s="109">
        <v>4288.8954630745611</v>
      </c>
    </row>
    <row r="98" spans="1:52">
      <c r="A98" s="108"/>
      <c r="B98" s="129">
        <v>4</v>
      </c>
      <c r="C98" s="105"/>
      <c r="D98" s="109">
        <v>0</v>
      </c>
      <c r="E98" s="109">
        <v>0</v>
      </c>
      <c r="F98" s="109">
        <v>0</v>
      </c>
      <c r="G98" s="109">
        <v>2766.8954630745611</v>
      </c>
      <c r="H98" s="109">
        <v>4288.8954630745611</v>
      </c>
      <c r="I98" s="109">
        <v>4146.3636676362021</v>
      </c>
      <c r="J98" s="109">
        <v>4288.8954630745611</v>
      </c>
      <c r="K98" s="109">
        <v>4288.8954630745611</v>
      </c>
      <c r="L98" s="109">
        <v>4288.8954630745611</v>
      </c>
      <c r="M98" s="109">
        <v>4288.8954630745611</v>
      </c>
      <c r="N98" s="109">
        <v>4288.8954630745611</v>
      </c>
      <c r="O98" s="109">
        <v>4288.8954630745611</v>
      </c>
      <c r="P98" s="109">
        <v>4288.8954630745611</v>
      </c>
      <c r="Q98" s="109">
        <v>4288.8954630745611</v>
      </c>
      <c r="R98" s="109">
        <v>4288.8954630745611</v>
      </c>
      <c r="S98" s="109">
        <v>4288.8954630745611</v>
      </c>
      <c r="T98" s="109">
        <v>4288.8954630745611</v>
      </c>
      <c r="U98" s="109">
        <v>4288.8954630745611</v>
      </c>
      <c r="V98" s="109">
        <v>4140.4943199907866</v>
      </c>
      <c r="W98" s="109">
        <v>4141.7911369892536</v>
      </c>
      <c r="X98" s="109">
        <v>4288.8954630745611</v>
      </c>
      <c r="Y98" s="109">
        <v>4288.8954630745611</v>
      </c>
      <c r="Z98" s="109">
        <v>4288.8954630745611</v>
      </c>
      <c r="AA98" s="109">
        <v>4288.8954630745611</v>
      </c>
      <c r="AB98" s="109">
        <v>4288.8954630745611</v>
      </c>
      <c r="AC98" s="109">
        <v>4288.8954630745611</v>
      </c>
      <c r="AD98" s="109">
        <v>4288.8954630745611</v>
      </c>
      <c r="AE98" s="109">
        <v>4288.8954630745611</v>
      </c>
      <c r="AF98" s="109">
        <v>4288.8954630745611</v>
      </c>
      <c r="AG98" s="109">
        <v>4288.8954630745611</v>
      </c>
      <c r="AH98" s="109">
        <v>4288.8954630745611</v>
      </c>
      <c r="AI98" s="109">
        <v>4288.8954630745611</v>
      </c>
      <c r="AJ98" s="109">
        <v>4288.8954630745611</v>
      </c>
      <c r="AK98" s="109">
        <v>4288.8954630745611</v>
      </c>
      <c r="AL98" s="109">
        <v>4288.8954630745611</v>
      </c>
      <c r="AM98" s="109">
        <v>4288.8954630745611</v>
      </c>
      <c r="AN98" s="109">
        <v>4288.8954630745611</v>
      </c>
      <c r="AO98" s="109">
        <v>4288.8954630745611</v>
      </c>
      <c r="AP98" s="109">
        <v>4288.8954630745611</v>
      </c>
      <c r="AQ98" s="109">
        <v>4172.3764734902134</v>
      </c>
      <c r="AR98" s="109">
        <v>4173.0898573059239</v>
      </c>
      <c r="AS98" s="109">
        <v>4288.8954630745611</v>
      </c>
      <c r="AT98" s="109">
        <v>4288.8954630745611</v>
      </c>
      <c r="AU98" s="109">
        <v>4288.8954630745611</v>
      </c>
      <c r="AV98" s="109">
        <v>4288.8954630745611</v>
      </c>
      <c r="AW98" s="109">
        <v>4288.8954630745611</v>
      </c>
      <c r="AX98" s="109">
        <v>4288.8954630745611</v>
      </c>
      <c r="AY98" s="109">
        <v>4288.8954630745611</v>
      </c>
    </row>
    <row r="99" spans="1:52">
      <c r="A99" s="127"/>
      <c r="B99" s="131" t="s">
        <v>295</v>
      </c>
      <c r="C99" s="124"/>
      <c r="D99" s="124">
        <v>0</v>
      </c>
      <c r="E99" s="124">
        <v>0</v>
      </c>
      <c r="F99" s="124">
        <v>0</v>
      </c>
      <c r="G99" s="124">
        <v>0</v>
      </c>
      <c r="H99" s="124">
        <v>2203.8954630745611</v>
      </c>
      <c r="I99" s="124">
        <v>3564.8954630745611</v>
      </c>
      <c r="J99" s="124">
        <v>3471.3636676362021</v>
      </c>
      <c r="K99" s="124">
        <v>3351.8954630745611</v>
      </c>
      <c r="L99" s="124">
        <v>3508.8954630745611</v>
      </c>
      <c r="M99" s="124">
        <v>3710.8954630745611</v>
      </c>
      <c r="N99" s="124">
        <v>3825.8954630745611</v>
      </c>
      <c r="O99" s="124">
        <v>3727.8954630745611</v>
      </c>
      <c r="P99" s="124">
        <v>3652.8954630745611</v>
      </c>
      <c r="Q99" s="124">
        <v>3458.8954630745611</v>
      </c>
      <c r="R99" s="124">
        <v>3417.8954630745611</v>
      </c>
      <c r="S99" s="124">
        <v>3579.8954630745611</v>
      </c>
      <c r="T99" s="124">
        <v>3625.8954630745611</v>
      </c>
      <c r="U99" s="124">
        <v>3622.8954630745611</v>
      </c>
      <c r="V99" s="124">
        <v>3763.8954630745611</v>
      </c>
      <c r="W99" s="124">
        <v>3421.4943199907866</v>
      </c>
      <c r="X99" s="124">
        <v>3683.7911369892536</v>
      </c>
      <c r="Y99" s="124">
        <v>3559.8954630745611</v>
      </c>
      <c r="Z99" s="124">
        <v>3444.8954630745611</v>
      </c>
      <c r="AA99" s="124">
        <v>3485.8954630745611</v>
      </c>
      <c r="AB99" s="124">
        <v>3514.8954630745611</v>
      </c>
      <c r="AC99" s="124">
        <v>3586.8954630745611</v>
      </c>
      <c r="AD99" s="124">
        <v>3717.8954630745611</v>
      </c>
      <c r="AE99" s="124">
        <v>3734.8954630745611</v>
      </c>
      <c r="AF99" s="124">
        <v>3750.8954630745611</v>
      </c>
      <c r="AG99" s="124">
        <v>3475.8954630745611</v>
      </c>
      <c r="AH99" s="124">
        <v>3471.8954630745611</v>
      </c>
      <c r="AI99" s="124">
        <v>3676.8954630745611</v>
      </c>
      <c r="AJ99" s="124">
        <v>3436.8954630745611</v>
      </c>
      <c r="AK99" s="124">
        <v>3643.8954630745611</v>
      </c>
      <c r="AL99" s="124">
        <v>3735.8954630745611</v>
      </c>
      <c r="AM99" s="124">
        <v>3621.8954630745611</v>
      </c>
      <c r="AN99" s="124">
        <v>3760.8954630745611</v>
      </c>
      <c r="AO99" s="124">
        <v>3399.8954630745611</v>
      </c>
      <c r="AP99" s="124">
        <v>3580.8954630745611</v>
      </c>
      <c r="AQ99" s="124">
        <v>3375.8954630745611</v>
      </c>
      <c r="AR99" s="124">
        <v>3217.3764734902134</v>
      </c>
      <c r="AS99" s="124">
        <v>3600.0898573059239</v>
      </c>
      <c r="AT99" s="124">
        <v>3697.8954630745611</v>
      </c>
      <c r="AU99" s="124">
        <v>3743.8954630745611</v>
      </c>
      <c r="AV99" s="124">
        <v>3655.8954630745611</v>
      </c>
      <c r="AW99" s="124">
        <v>3523.8954630745611</v>
      </c>
      <c r="AX99" s="124">
        <v>3397.8954630745611</v>
      </c>
      <c r="AY99" s="124">
        <v>3362.8954630745611</v>
      </c>
      <c r="AZ99" s="106">
        <f>SUM($D99:$AY99)</f>
        <v>155770.03851532016</v>
      </c>
    </row>
    <row r="100" spans="1:52">
      <c r="A100" s="130" t="s">
        <v>133</v>
      </c>
      <c r="B100" s="118">
        <v>1</v>
      </c>
      <c r="C100" s="105"/>
      <c r="D100" s="105">
        <v>0</v>
      </c>
      <c r="E100" s="105">
        <v>0</v>
      </c>
      <c r="F100" s="105">
        <v>1413.3333333333326</v>
      </c>
      <c r="G100" s="105">
        <v>324.58378378378382</v>
      </c>
      <c r="H100" s="105">
        <v>1607.4666666666681</v>
      </c>
      <c r="I100" s="105">
        <v>1547.9577890025398</v>
      </c>
      <c r="J100" s="105">
        <v>1774.974005218756</v>
      </c>
      <c r="K100" s="105">
        <v>220.8</v>
      </c>
      <c r="L100" s="105">
        <v>1554.1740052187561</v>
      </c>
      <c r="M100" s="105">
        <v>1558.75778900254</v>
      </c>
      <c r="N100" s="105">
        <v>1554.1740052187561</v>
      </c>
      <c r="O100" s="105">
        <v>1558.75778900254</v>
      </c>
      <c r="P100" s="105">
        <v>1774.974005218756</v>
      </c>
      <c r="Q100" s="105">
        <v>1558.75778900254</v>
      </c>
      <c r="R100" s="105">
        <v>1774.974005218756</v>
      </c>
      <c r="S100" s="105">
        <v>324.58378378378382</v>
      </c>
      <c r="T100" s="105">
        <v>1093.3333333333326</v>
      </c>
      <c r="U100" s="105">
        <v>1703.7414565385443</v>
      </c>
      <c r="V100" s="105">
        <v>1488.1477124815926</v>
      </c>
      <c r="W100" s="105">
        <v>1774.974005218756</v>
      </c>
      <c r="X100" s="105">
        <v>1197.1171171171163</v>
      </c>
      <c r="Y100" s="105">
        <v>540.79999999999995</v>
      </c>
      <c r="Z100" s="105">
        <v>1337.9577890025398</v>
      </c>
      <c r="AA100" s="105">
        <v>1774.974005218756</v>
      </c>
      <c r="AB100" s="105">
        <v>1558.75778900254</v>
      </c>
      <c r="AC100" s="105">
        <v>1774.974005218756</v>
      </c>
      <c r="AD100" s="105">
        <v>1558.75778900254</v>
      </c>
      <c r="AE100" s="105">
        <v>1764.1740052187561</v>
      </c>
      <c r="AF100" s="105">
        <v>1558.75778900254</v>
      </c>
      <c r="AG100" s="105">
        <v>1444.1740052187561</v>
      </c>
      <c r="AH100" s="105">
        <v>1634.1333333333325</v>
      </c>
      <c r="AI100" s="105">
        <v>324.58378378378382</v>
      </c>
      <c r="AJ100" s="105">
        <v>1774.974005218756</v>
      </c>
      <c r="AK100" s="105">
        <v>324.58378378378382</v>
      </c>
      <c r="AL100" s="105">
        <v>1634.1333333333325</v>
      </c>
      <c r="AM100" s="105">
        <v>313.7837837837838</v>
      </c>
      <c r="AN100" s="105">
        <v>1733.3333333333339</v>
      </c>
      <c r="AO100" s="105">
        <v>324.58378378378382</v>
      </c>
      <c r="AP100" s="105">
        <v>1607.4666666666662</v>
      </c>
      <c r="AQ100" s="105">
        <v>1509.3473972079214</v>
      </c>
      <c r="AR100" s="105">
        <v>1774.974005218756</v>
      </c>
      <c r="AS100" s="105">
        <v>324.58378378378382</v>
      </c>
      <c r="AT100" s="105">
        <v>540.79999999999995</v>
      </c>
      <c r="AU100" s="105">
        <v>324.58378378378382</v>
      </c>
      <c r="AV100" s="105">
        <v>2616.9600000000005</v>
      </c>
      <c r="AW100" s="105">
        <v>1547.9577890025398</v>
      </c>
      <c r="AX100" s="105">
        <v>1634.1333333333325</v>
      </c>
      <c r="AY100" s="105">
        <v>313.7837837837838</v>
      </c>
    </row>
    <row r="101" spans="1:52">
      <c r="A101" s="108"/>
      <c r="B101" s="118">
        <v>2</v>
      </c>
      <c r="C101" s="105"/>
      <c r="D101" s="105">
        <v>0</v>
      </c>
      <c r="E101" s="105">
        <v>0</v>
      </c>
      <c r="F101" s="105">
        <v>0</v>
      </c>
      <c r="G101" s="105">
        <v>760.17400521875607</v>
      </c>
      <c r="H101" s="105">
        <v>1629.1480104375123</v>
      </c>
      <c r="I101" s="105">
        <v>1714.1604391650565</v>
      </c>
      <c r="J101" s="105">
        <v>1558.7577890025398</v>
      </c>
      <c r="K101" s="105">
        <v>1774.974005218756</v>
      </c>
      <c r="L101" s="105">
        <v>1454.974005218756</v>
      </c>
      <c r="M101" s="105">
        <v>1774.974005218756</v>
      </c>
      <c r="N101" s="105">
        <v>1558.75778900254</v>
      </c>
      <c r="O101" s="105">
        <v>1774.974005218756</v>
      </c>
      <c r="P101" s="105">
        <v>1774.9740052187562</v>
      </c>
      <c r="Q101" s="105">
        <v>1774.974005218756</v>
      </c>
      <c r="R101" s="105">
        <v>1558.75778900254</v>
      </c>
      <c r="S101" s="105">
        <v>1774.974005218756</v>
      </c>
      <c r="T101" s="105">
        <v>1558.75778900254</v>
      </c>
      <c r="U101" s="105">
        <v>1454.974005218756</v>
      </c>
      <c r="V101" s="105">
        <v>1703.7414565385443</v>
      </c>
      <c r="W101" s="105">
        <v>1704.3639286978089</v>
      </c>
      <c r="X101" s="105">
        <v>1774.974005218756</v>
      </c>
      <c r="Y101" s="105">
        <v>1774.974005218756</v>
      </c>
      <c r="Z101" s="105">
        <v>1774.974005218756</v>
      </c>
      <c r="AA101" s="105">
        <v>1774.974005218756</v>
      </c>
      <c r="AB101" s="105">
        <v>1774.974005218756</v>
      </c>
      <c r="AC101" s="105">
        <v>1558.75778900254</v>
      </c>
      <c r="AD101" s="105">
        <v>1774.974005218756</v>
      </c>
      <c r="AE101" s="105">
        <v>1774.9740052187562</v>
      </c>
      <c r="AF101" s="105">
        <v>1764.1740052187561</v>
      </c>
      <c r="AG101" s="105">
        <v>1774.9740052187562</v>
      </c>
      <c r="AH101" s="105">
        <v>1454.974005218756</v>
      </c>
      <c r="AI101" s="105">
        <v>1774.974005218756</v>
      </c>
      <c r="AJ101" s="105">
        <v>1774.9740052187562</v>
      </c>
      <c r="AK101" s="105">
        <v>1774.974005218756</v>
      </c>
      <c r="AL101" s="105">
        <v>1558.75778900254</v>
      </c>
      <c r="AM101" s="105">
        <v>1774.974005218756</v>
      </c>
      <c r="AN101" s="105">
        <v>324.58378378378382</v>
      </c>
      <c r="AO101" s="105">
        <v>1954.1333333333339</v>
      </c>
      <c r="AP101" s="105">
        <v>1558.75778900254</v>
      </c>
      <c r="AQ101" s="105">
        <v>1725.2592363294345</v>
      </c>
      <c r="AR101" s="105">
        <v>1725.5636134241377</v>
      </c>
      <c r="AS101" s="105">
        <v>1774.974005218756</v>
      </c>
      <c r="AT101" s="105">
        <v>324.58378378378382</v>
      </c>
      <c r="AU101" s="105">
        <v>540.79999999999995</v>
      </c>
      <c r="AV101" s="105">
        <v>324.58378378378382</v>
      </c>
      <c r="AW101" s="105">
        <v>2837.7600000000007</v>
      </c>
      <c r="AX101" s="105">
        <v>1558.7577890025398</v>
      </c>
      <c r="AY101" s="105">
        <v>1774.974005218756</v>
      </c>
    </row>
    <row r="102" spans="1:52">
      <c r="A102" s="108"/>
      <c r="B102" s="119">
        <v>3</v>
      </c>
      <c r="C102" s="105"/>
      <c r="D102" s="105">
        <v>0</v>
      </c>
      <c r="E102" s="105">
        <v>0</v>
      </c>
      <c r="F102" s="105">
        <v>0</v>
      </c>
      <c r="G102" s="105">
        <v>0</v>
      </c>
      <c r="H102" s="105">
        <v>0</v>
      </c>
      <c r="I102" s="105">
        <v>385.14801043751231</v>
      </c>
      <c r="J102" s="105">
        <v>458.30844960256877</v>
      </c>
      <c r="K102" s="105">
        <v>866.28245482132479</v>
      </c>
      <c r="L102" s="105">
        <v>1194.2564600400808</v>
      </c>
      <c r="M102" s="105">
        <v>1454.974005218756</v>
      </c>
      <c r="N102" s="105">
        <v>1774.974005218756</v>
      </c>
      <c r="O102" s="105">
        <v>1774.9740052187562</v>
      </c>
      <c r="P102" s="105">
        <v>1774.974005218756</v>
      </c>
      <c r="Q102" s="105">
        <v>1774.9740052187562</v>
      </c>
      <c r="R102" s="105">
        <v>1774.974005218756</v>
      </c>
      <c r="S102" s="105">
        <v>1558.75778900254</v>
      </c>
      <c r="T102" s="105">
        <v>1774.974005218756</v>
      </c>
      <c r="U102" s="105">
        <v>1774.9740052187562</v>
      </c>
      <c r="V102" s="105">
        <v>1454.974005218756</v>
      </c>
      <c r="W102" s="105">
        <v>1703.7414565385443</v>
      </c>
      <c r="X102" s="105">
        <v>1704.3639286978089</v>
      </c>
      <c r="Y102" s="105">
        <v>1774.974005218756</v>
      </c>
      <c r="Z102" s="105">
        <v>1774.974005218756</v>
      </c>
      <c r="AA102" s="105">
        <v>1774.974005218756</v>
      </c>
      <c r="AB102" s="105">
        <v>1774.974005218756</v>
      </c>
      <c r="AC102" s="105">
        <v>1774.974005218756</v>
      </c>
      <c r="AD102" s="105">
        <v>1558.75778900254</v>
      </c>
      <c r="AE102" s="105">
        <v>1774.974005218756</v>
      </c>
      <c r="AF102" s="105">
        <v>1774.9740052187562</v>
      </c>
      <c r="AG102" s="105">
        <v>1774.974005218756</v>
      </c>
      <c r="AH102" s="105">
        <v>1774.9740052187562</v>
      </c>
      <c r="AI102" s="105">
        <v>1454.974005218756</v>
      </c>
      <c r="AJ102" s="105">
        <v>1774.974005218756</v>
      </c>
      <c r="AK102" s="105">
        <v>1774.9740052187562</v>
      </c>
      <c r="AL102" s="105">
        <v>1774.974005218756</v>
      </c>
      <c r="AM102" s="105">
        <v>1774.9740052187562</v>
      </c>
      <c r="AN102" s="105">
        <v>1774.974005218756</v>
      </c>
      <c r="AO102" s="105">
        <v>540.79999999999995</v>
      </c>
      <c r="AP102" s="105">
        <v>2837.76</v>
      </c>
      <c r="AQ102" s="105">
        <v>1774.9740052187562</v>
      </c>
      <c r="AR102" s="105">
        <v>1725.2592363294345</v>
      </c>
      <c r="AS102" s="105">
        <v>1725.5636134241377</v>
      </c>
      <c r="AT102" s="105">
        <v>1774.974005218756</v>
      </c>
      <c r="AU102" s="105">
        <v>540.79999999999995</v>
      </c>
      <c r="AV102" s="105">
        <v>540.79999999999995</v>
      </c>
      <c r="AW102" s="105">
        <v>540.79999999999995</v>
      </c>
      <c r="AX102" s="105">
        <v>2837.7600000000007</v>
      </c>
      <c r="AY102" s="105">
        <v>1774.974005218756</v>
      </c>
    </row>
    <row r="103" spans="1:52">
      <c r="A103" s="108"/>
      <c r="B103" s="119">
        <v>4</v>
      </c>
      <c r="C103" s="105"/>
      <c r="D103" s="105">
        <v>0</v>
      </c>
      <c r="E103" s="105">
        <v>0</v>
      </c>
      <c r="F103" s="105">
        <v>0</v>
      </c>
      <c r="G103" s="105">
        <v>0</v>
      </c>
      <c r="H103" s="105">
        <v>0</v>
      </c>
      <c r="I103" s="105">
        <v>0</v>
      </c>
      <c r="J103" s="105">
        <v>0</v>
      </c>
      <c r="K103" s="105">
        <v>0</v>
      </c>
      <c r="L103" s="105">
        <v>0</v>
      </c>
      <c r="M103" s="105">
        <v>235.25646004008081</v>
      </c>
      <c r="N103" s="105">
        <v>699.23046525883683</v>
      </c>
      <c r="O103" s="105">
        <v>1512.2044704775928</v>
      </c>
      <c r="P103" s="105">
        <v>1774.9740052187562</v>
      </c>
      <c r="Q103" s="105">
        <v>1774.974005218756</v>
      </c>
      <c r="R103" s="105">
        <v>1774.9740052187562</v>
      </c>
      <c r="S103" s="105">
        <v>1774.974005218756</v>
      </c>
      <c r="T103" s="105">
        <v>1774.9740052187562</v>
      </c>
      <c r="U103" s="105">
        <v>1774.974005218756</v>
      </c>
      <c r="V103" s="105">
        <v>1774.9740052187562</v>
      </c>
      <c r="W103" s="105">
        <v>1454.974005218756</v>
      </c>
      <c r="X103" s="105">
        <v>1703.7414565385443</v>
      </c>
      <c r="Y103" s="105">
        <v>1704.3639286978089</v>
      </c>
      <c r="Z103" s="105">
        <v>1774.974005218756</v>
      </c>
      <c r="AA103" s="105">
        <v>1774.974005218756</v>
      </c>
      <c r="AB103" s="105">
        <v>1774.974005218756</v>
      </c>
      <c r="AC103" s="105">
        <v>1774.974005218756</v>
      </c>
      <c r="AD103" s="105">
        <v>1774.974005218756</v>
      </c>
      <c r="AE103" s="105">
        <v>1774.9740052187562</v>
      </c>
      <c r="AF103" s="105">
        <v>1774.974005218756</v>
      </c>
      <c r="AG103" s="105">
        <v>1774.9740052187562</v>
      </c>
      <c r="AH103" s="105">
        <v>1774.974005218756</v>
      </c>
      <c r="AI103" s="105">
        <v>1774.9740052187562</v>
      </c>
      <c r="AJ103" s="105">
        <v>1454.974005218756</v>
      </c>
      <c r="AK103" s="105">
        <v>1774.974005218756</v>
      </c>
      <c r="AL103" s="105">
        <v>1774.9740052187562</v>
      </c>
      <c r="AM103" s="105">
        <v>1774.974005218756</v>
      </c>
      <c r="AN103" s="105">
        <v>1774.9740052187562</v>
      </c>
      <c r="AO103" s="105">
        <v>1774.974005218756</v>
      </c>
      <c r="AP103" s="105">
        <v>540.79999999999995</v>
      </c>
      <c r="AQ103" s="105">
        <v>2837.76</v>
      </c>
      <c r="AR103" s="105">
        <v>1774.9740052187562</v>
      </c>
      <c r="AS103" s="105">
        <v>1725.2592363294345</v>
      </c>
      <c r="AT103" s="105">
        <v>1725.5636134241377</v>
      </c>
      <c r="AU103" s="105">
        <v>1774.974005218756</v>
      </c>
      <c r="AV103" s="105">
        <v>540.79999999999995</v>
      </c>
      <c r="AW103" s="105">
        <v>540.79999999999995</v>
      </c>
      <c r="AX103" s="105">
        <v>540.79999999999995</v>
      </c>
      <c r="AY103" s="105">
        <v>2837.7600000000007</v>
      </c>
    </row>
    <row r="104" spans="1:52">
      <c r="A104" s="108"/>
      <c r="B104" s="126">
        <v>5</v>
      </c>
      <c r="C104" s="105"/>
      <c r="D104" s="105">
        <v>0</v>
      </c>
      <c r="E104" s="105">
        <v>0</v>
      </c>
      <c r="F104" s="105">
        <v>0</v>
      </c>
      <c r="G104" s="105">
        <v>0</v>
      </c>
      <c r="H104" s="105">
        <v>0</v>
      </c>
      <c r="I104" s="105">
        <v>0</v>
      </c>
      <c r="J104" s="105">
        <v>0</v>
      </c>
      <c r="K104" s="105">
        <v>0</v>
      </c>
      <c r="L104" s="105">
        <v>0</v>
      </c>
      <c r="M104" s="105">
        <v>0</v>
      </c>
      <c r="N104" s="105">
        <v>0</v>
      </c>
      <c r="O104" s="105">
        <v>0</v>
      </c>
      <c r="P104" s="105">
        <v>525.20447047759285</v>
      </c>
      <c r="Q104" s="105">
        <v>844.1784756963491</v>
      </c>
      <c r="R104" s="105">
        <v>933.15248091510512</v>
      </c>
      <c r="S104" s="105">
        <v>1251.1264861338614</v>
      </c>
      <c r="T104" s="105">
        <v>1617.1004913526174</v>
      </c>
      <c r="U104" s="105">
        <v>1774.9740052187562</v>
      </c>
      <c r="V104" s="105">
        <v>1774.974005218756</v>
      </c>
      <c r="W104" s="105">
        <v>1774.9740052187562</v>
      </c>
      <c r="X104" s="105">
        <v>1454.974005218756</v>
      </c>
      <c r="Y104" s="105">
        <v>1703.7414565385443</v>
      </c>
      <c r="Z104" s="105">
        <v>1704.3639286978089</v>
      </c>
      <c r="AA104" s="105">
        <v>1774.974005218756</v>
      </c>
      <c r="AB104" s="105">
        <v>1774.974005218756</v>
      </c>
      <c r="AC104" s="105">
        <v>1774.974005218756</v>
      </c>
      <c r="AD104" s="105">
        <v>1774.974005218756</v>
      </c>
      <c r="AE104" s="105">
        <v>1774.974005218756</v>
      </c>
      <c r="AF104" s="105">
        <v>1774.9740052187562</v>
      </c>
      <c r="AG104" s="105">
        <v>1774.974005218756</v>
      </c>
      <c r="AH104" s="105">
        <v>1774.9740052187562</v>
      </c>
      <c r="AI104" s="105">
        <v>1774.974005218756</v>
      </c>
      <c r="AJ104" s="105">
        <v>1774.9740052187562</v>
      </c>
      <c r="AK104" s="105">
        <v>1454.974005218756</v>
      </c>
      <c r="AL104" s="105">
        <v>1774.974005218756</v>
      </c>
      <c r="AM104" s="105">
        <v>1774.9740052187562</v>
      </c>
      <c r="AN104" s="105">
        <v>1774.974005218756</v>
      </c>
      <c r="AO104" s="105">
        <v>1774.9740052187562</v>
      </c>
      <c r="AP104" s="105">
        <v>1774.974005218756</v>
      </c>
      <c r="AQ104" s="105">
        <v>540.79999999999995</v>
      </c>
      <c r="AR104" s="105">
        <v>2837.76</v>
      </c>
      <c r="AS104" s="105">
        <v>1774.9740052187562</v>
      </c>
      <c r="AT104" s="105">
        <v>1725.2592363294345</v>
      </c>
      <c r="AU104" s="105">
        <v>1725.5636134241377</v>
      </c>
      <c r="AV104" s="105">
        <v>1774.974005218756</v>
      </c>
      <c r="AW104" s="105">
        <v>540.79999999999995</v>
      </c>
      <c r="AX104" s="105">
        <v>540.79999999999995</v>
      </c>
      <c r="AY104" s="105">
        <v>540.79999999999995</v>
      </c>
    </row>
    <row r="105" spans="1:52">
      <c r="A105" s="108"/>
      <c r="B105" s="126">
        <v>6</v>
      </c>
      <c r="C105" s="105"/>
      <c r="D105" s="105">
        <v>0</v>
      </c>
      <c r="E105" s="105">
        <v>0</v>
      </c>
      <c r="F105" s="105">
        <v>0</v>
      </c>
      <c r="G105" s="105">
        <v>0</v>
      </c>
      <c r="H105" s="105">
        <v>0</v>
      </c>
      <c r="I105" s="105">
        <v>0</v>
      </c>
      <c r="J105" s="105">
        <v>0</v>
      </c>
      <c r="K105" s="105">
        <v>0</v>
      </c>
      <c r="L105" s="105">
        <v>0</v>
      </c>
      <c r="M105" s="105">
        <v>0</v>
      </c>
      <c r="N105" s="105">
        <v>0</v>
      </c>
      <c r="O105" s="105">
        <v>0</v>
      </c>
      <c r="P105" s="105">
        <v>0</v>
      </c>
      <c r="Q105" s="105">
        <v>0</v>
      </c>
      <c r="R105" s="105">
        <v>0</v>
      </c>
      <c r="S105" s="105">
        <v>0</v>
      </c>
      <c r="T105" s="105">
        <v>0</v>
      </c>
      <c r="U105" s="105">
        <v>678.10049135261738</v>
      </c>
      <c r="V105" s="105">
        <v>1532.0744965713736</v>
      </c>
      <c r="W105" s="105">
        <v>1774.974005218756</v>
      </c>
      <c r="X105" s="105">
        <v>1774.9740052187562</v>
      </c>
      <c r="Y105" s="105">
        <v>1454.974005218756</v>
      </c>
      <c r="Z105" s="105">
        <v>1703.7414565385443</v>
      </c>
      <c r="AA105" s="105">
        <v>1704.3639286978089</v>
      </c>
      <c r="AB105" s="105">
        <v>1774.974005218756</v>
      </c>
      <c r="AC105" s="105">
        <v>1774.974005218756</v>
      </c>
      <c r="AD105" s="105">
        <v>1774.974005218756</v>
      </c>
      <c r="AE105" s="105">
        <v>1774.974005218756</v>
      </c>
      <c r="AF105" s="105">
        <v>1774.974005218756</v>
      </c>
      <c r="AG105" s="105">
        <v>1774.9740052187562</v>
      </c>
      <c r="AH105" s="105">
        <v>1774.974005218756</v>
      </c>
      <c r="AI105" s="105">
        <v>1774.9740052187562</v>
      </c>
      <c r="AJ105" s="105">
        <v>1774.974005218756</v>
      </c>
      <c r="AK105" s="105">
        <v>1774.9740052187562</v>
      </c>
      <c r="AL105" s="105">
        <v>1454.974005218756</v>
      </c>
      <c r="AM105" s="105">
        <v>1774.974005218756</v>
      </c>
      <c r="AN105" s="105">
        <v>1774.9740052187562</v>
      </c>
      <c r="AO105" s="105">
        <v>1774.974005218756</v>
      </c>
      <c r="AP105" s="105">
        <v>1774.9740052187562</v>
      </c>
      <c r="AQ105" s="105">
        <v>1774.974005218756</v>
      </c>
      <c r="AR105" s="105">
        <v>540.79999999999995</v>
      </c>
      <c r="AS105" s="105">
        <v>2837.76</v>
      </c>
      <c r="AT105" s="105">
        <v>1774.9740052187562</v>
      </c>
      <c r="AU105" s="105">
        <v>1725.2592363294345</v>
      </c>
      <c r="AV105" s="105">
        <v>1725.5636134241377</v>
      </c>
      <c r="AW105" s="105">
        <v>1774.974005218756</v>
      </c>
      <c r="AX105" s="105">
        <v>540.79999999999995</v>
      </c>
      <c r="AY105" s="105">
        <v>540.79999999999995</v>
      </c>
    </row>
    <row r="106" spans="1:52">
      <c r="A106" s="108"/>
      <c r="B106" s="129">
        <v>7</v>
      </c>
      <c r="C106" s="105"/>
      <c r="D106" s="105">
        <v>0</v>
      </c>
      <c r="E106" s="105">
        <v>0</v>
      </c>
      <c r="F106" s="105">
        <v>0</v>
      </c>
      <c r="G106" s="105">
        <v>0</v>
      </c>
      <c r="H106" s="105">
        <v>0</v>
      </c>
      <c r="I106" s="105">
        <v>0</v>
      </c>
      <c r="J106" s="105">
        <v>0</v>
      </c>
      <c r="K106" s="105">
        <v>0</v>
      </c>
      <c r="L106" s="105">
        <v>0</v>
      </c>
      <c r="M106" s="105">
        <v>0</v>
      </c>
      <c r="N106" s="105">
        <v>0</v>
      </c>
      <c r="O106" s="105">
        <v>0</v>
      </c>
      <c r="P106" s="105">
        <v>0</v>
      </c>
      <c r="Q106" s="105">
        <v>0</v>
      </c>
      <c r="R106" s="105">
        <v>0</v>
      </c>
      <c r="S106" s="105">
        <v>0</v>
      </c>
      <c r="T106" s="105">
        <v>0</v>
      </c>
      <c r="U106" s="105">
        <v>0</v>
      </c>
      <c r="V106" s="105">
        <v>0</v>
      </c>
      <c r="W106" s="105">
        <v>606.07449657137363</v>
      </c>
      <c r="X106" s="105">
        <v>1409.0485017901296</v>
      </c>
      <c r="Y106" s="105">
        <v>1672.0225070088859</v>
      </c>
      <c r="Z106" s="105">
        <v>1454.974005218756</v>
      </c>
      <c r="AA106" s="105">
        <v>1703.7414565385443</v>
      </c>
      <c r="AB106" s="105">
        <v>1704.3639286978089</v>
      </c>
      <c r="AC106" s="105">
        <v>1774.974005218756</v>
      </c>
      <c r="AD106" s="105">
        <v>1774.974005218756</v>
      </c>
      <c r="AE106" s="105">
        <v>1774.974005218756</v>
      </c>
      <c r="AF106" s="105">
        <v>1774.974005218756</v>
      </c>
      <c r="AG106" s="105">
        <v>1774.974005218756</v>
      </c>
      <c r="AH106" s="105">
        <v>1774.9740052187562</v>
      </c>
      <c r="AI106" s="105">
        <v>1774.974005218756</v>
      </c>
      <c r="AJ106" s="105">
        <v>1774.9740052187562</v>
      </c>
      <c r="AK106" s="105">
        <v>1774.974005218756</v>
      </c>
      <c r="AL106" s="105">
        <v>1774.9740052187562</v>
      </c>
      <c r="AM106" s="105">
        <v>1454.974005218756</v>
      </c>
      <c r="AN106" s="105">
        <v>1774.974005218756</v>
      </c>
      <c r="AO106" s="105">
        <v>1774.9740052187562</v>
      </c>
      <c r="AP106" s="105">
        <v>1774.974005218756</v>
      </c>
      <c r="AQ106" s="105">
        <v>1774.9740052187562</v>
      </c>
      <c r="AR106" s="105">
        <v>1774.974005218756</v>
      </c>
      <c r="AS106" s="105">
        <v>540.79999999999995</v>
      </c>
      <c r="AT106" s="105">
        <v>2837.76</v>
      </c>
      <c r="AU106" s="105">
        <v>1774.9740052187562</v>
      </c>
      <c r="AV106" s="105">
        <v>1725.2592363294345</v>
      </c>
      <c r="AW106" s="105">
        <v>1725.5636134241377</v>
      </c>
      <c r="AX106" s="105">
        <v>1774.974005218756</v>
      </c>
      <c r="AY106" s="105">
        <v>540.79999999999995</v>
      </c>
    </row>
    <row r="107" spans="1:52">
      <c r="A107" s="108"/>
      <c r="B107" s="129">
        <v>8</v>
      </c>
      <c r="C107" s="105"/>
      <c r="D107" s="105">
        <v>0</v>
      </c>
      <c r="E107" s="105">
        <v>0</v>
      </c>
      <c r="F107" s="105">
        <v>0</v>
      </c>
      <c r="G107" s="105">
        <v>0</v>
      </c>
      <c r="H107" s="105">
        <v>0</v>
      </c>
      <c r="I107" s="105">
        <v>0</v>
      </c>
      <c r="J107" s="105">
        <v>0</v>
      </c>
      <c r="K107" s="105">
        <v>0</v>
      </c>
      <c r="L107" s="105">
        <v>0</v>
      </c>
      <c r="M107" s="105">
        <v>0</v>
      </c>
      <c r="N107" s="105">
        <v>0</v>
      </c>
      <c r="O107" s="105">
        <v>0</v>
      </c>
      <c r="P107" s="105">
        <v>0</v>
      </c>
      <c r="Q107" s="105">
        <v>0</v>
      </c>
      <c r="R107" s="105">
        <v>0</v>
      </c>
      <c r="S107" s="105">
        <v>0</v>
      </c>
      <c r="T107" s="105">
        <v>0</v>
      </c>
      <c r="U107" s="105">
        <v>0</v>
      </c>
      <c r="V107" s="105">
        <v>0</v>
      </c>
      <c r="W107" s="105">
        <v>0</v>
      </c>
      <c r="X107" s="105">
        <v>0</v>
      </c>
      <c r="Y107" s="105">
        <v>0</v>
      </c>
      <c r="Z107" s="105">
        <v>265.0225070088859</v>
      </c>
      <c r="AA107" s="105">
        <v>511.99651222764192</v>
      </c>
      <c r="AB107" s="105">
        <v>805.73796876618621</v>
      </c>
      <c r="AC107" s="105">
        <v>1507.1018974639951</v>
      </c>
      <c r="AD107" s="105">
        <v>1774.974005218756</v>
      </c>
      <c r="AE107" s="105">
        <v>1774.974005218756</v>
      </c>
      <c r="AF107" s="105">
        <v>1774.974005218756</v>
      </c>
      <c r="AG107" s="105">
        <v>1774.974005218756</v>
      </c>
      <c r="AH107" s="105">
        <v>1774.974005218756</v>
      </c>
      <c r="AI107" s="105">
        <v>1774.9740052187562</v>
      </c>
      <c r="AJ107" s="105">
        <v>1774.974005218756</v>
      </c>
      <c r="AK107" s="105">
        <v>1774.9740052187562</v>
      </c>
      <c r="AL107" s="105">
        <v>1774.974005218756</v>
      </c>
      <c r="AM107" s="105">
        <v>1774.9740052187562</v>
      </c>
      <c r="AN107" s="105">
        <v>1454.974005218756</v>
      </c>
      <c r="AO107" s="105">
        <v>1593.948010437512</v>
      </c>
      <c r="AP107" s="105">
        <v>1774.9740052187562</v>
      </c>
      <c r="AQ107" s="105">
        <v>1774.974005218756</v>
      </c>
      <c r="AR107" s="105">
        <v>1774.9740052187562</v>
      </c>
      <c r="AS107" s="105">
        <v>1774.974005218756</v>
      </c>
      <c r="AT107" s="105">
        <v>540.79999999999995</v>
      </c>
      <c r="AU107" s="105">
        <v>2582.5600000000004</v>
      </c>
      <c r="AV107" s="105">
        <v>1774.9740052187562</v>
      </c>
      <c r="AW107" s="105">
        <v>1725.2592363294345</v>
      </c>
      <c r="AX107" s="105">
        <v>1725.5636134241377</v>
      </c>
      <c r="AY107" s="105">
        <v>1774.974005218756</v>
      </c>
    </row>
    <row r="108" spans="1:52">
      <c r="A108" s="127"/>
      <c r="B108" s="131" t="s">
        <v>295</v>
      </c>
      <c r="C108" s="113"/>
      <c r="D108" s="124">
        <v>0</v>
      </c>
      <c r="E108" s="124">
        <v>0</v>
      </c>
      <c r="F108" s="124">
        <v>0</v>
      </c>
      <c r="G108" s="124">
        <v>0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24">
        <v>0</v>
      </c>
      <c r="P108" s="124">
        <v>0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24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467.1018974639951</v>
      </c>
      <c r="AE108" s="124">
        <v>775.97400521875602</v>
      </c>
      <c r="AF108" s="124">
        <v>680.97400521875602</v>
      </c>
      <c r="AG108" s="124">
        <v>69.97400521875602</v>
      </c>
      <c r="AH108" s="124">
        <v>258.97400521875602</v>
      </c>
      <c r="AI108" s="124">
        <v>541.97400521875602</v>
      </c>
      <c r="AJ108" s="124">
        <v>300.97400521875625</v>
      </c>
      <c r="AK108" s="124">
        <v>813.97400521875602</v>
      </c>
      <c r="AL108" s="124">
        <v>638.97400521875625</v>
      </c>
      <c r="AM108" s="124">
        <v>795.97400521875602</v>
      </c>
      <c r="AN108" s="124">
        <v>652.97400521875625</v>
      </c>
      <c r="AO108" s="124">
        <v>0</v>
      </c>
      <c r="AP108" s="124">
        <v>11.948010437512039</v>
      </c>
      <c r="AQ108" s="124">
        <v>244.97400521875625</v>
      </c>
      <c r="AR108" s="124">
        <v>314.97400521875602</v>
      </c>
      <c r="AS108" s="124">
        <v>679.97400521875625</v>
      </c>
      <c r="AT108" s="124">
        <v>680.97400521875602</v>
      </c>
      <c r="AU108" s="124">
        <v>0</v>
      </c>
      <c r="AV108" s="124">
        <v>1493.5600000000004</v>
      </c>
      <c r="AW108" s="124">
        <v>548.97400521875625</v>
      </c>
      <c r="AX108" s="124">
        <v>356.25923632943454</v>
      </c>
      <c r="AY108" s="124">
        <v>387.56361342413766</v>
      </c>
      <c r="AZ108" s="106">
        <f>SUM($D108:$AY108)</f>
        <v>10717.042835936421</v>
      </c>
    </row>
    <row r="109" spans="1:52">
      <c r="A109" s="130" t="s">
        <v>134</v>
      </c>
      <c r="B109" s="118">
        <v>1</v>
      </c>
      <c r="C109" s="105"/>
      <c r="D109" s="105">
        <v>0</v>
      </c>
      <c r="E109" s="105">
        <v>0</v>
      </c>
      <c r="F109" s="105">
        <v>0</v>
      </c>
      <c r="G109" s="105">
        <v>46.666666666666636</v>
      </c>
      <c r="H109" s="105">
        <v>8.4553250504735296</v>
      </c>
      <c r="I109" s="105">
        <v>92.847216942365364</v>
      </c>
      <c r="J109" s="105">
        <v>45.956172107714856</v>
      </c>
      <c r="K109" s="105">
        <v>51.067937663086113</v>
      </c>
      <c r="L109" s="105">
        <v>8.4459459459459421</v>
      </c>
      <c r="M109" s="105">
        <v>89.635875326172226</v>
      </c>
      <c r="N109" s="105">
        <v>42.621991717140162</v>
      </c>
      <c r="O109" s="105">
        <v>51.067937663086113</v>
      </c>
      <c r="P109" s="105">
        <v>51.067937663086106</v>
      </c>
      <c r="Q109" s="105">
        <v>59.513883609032057</v>
      </c>
      <c r="R109" s="105">
        <v>42.621991717140162</v>
      </c>
      <c r="S109" s="105">
        <v>51.067937663086113</v>
      </c>
      <c r="T109" s="105">
        <v>4.0540540540540526</v>
      </c>
      <c r="U109" s="105">
        <v>81.180550275698693</v>
      </c>
      <c r="V109" s="105">
        <v>61.689137459194924</v>
      </c>
      <c r="W109" s="105">
        <v>40.415426825860585</v>
      </c>
      <c r="X109" s="105">
        <v>59.513883609032057</v>
      </c>
      <c r="Y109" s="105">
        <v>38.220720720720692</v>
      </c>
      <c r="Z109" s="105">
        <v>25.347216942365421</v>
      </c>
      <c r="AA109" s="105">
        <v>81.189929380226289</v>
      </c>
      <c r="AB109" s="105">
        <v>59.513883609032057</v>
      </c>
      <c r="AC109" s="105">
        <v>42.621991717140169</v>
      </c>
      <c r="AD109" s="105">
        <v>51.067937663086113</v>
      </c>
      <c r="AE109" s="105">
        <v>42.621991717140169</v>
      </c>
      <c r="AF109" s="105">
        <v>67.959829554978</v>
      </c>
      <c r="AG109" s="105">
        <v>42.621991717140169</v>
      </c>
      <c r="AH109" s="105">
        <v>47.013883609032057</v>
      </c>
      <c r="AI109" s="105">
        <v>46.666666666666643</v>
      </c>
      <c r="AJ109" s="105">
        <v>8.4553250504735296</v>
      </c>
      <c r="AK109" s="105">
        <v>98.081821272118162</v>
      </c>
      <c r="AL109" s="105">
        <v>4.0540540540540597</v>
      </c>
      <c r="AM109" s="105">
        <v>85.234604329752756</v>
      </c>
      <c r="AN109" s="105">
        <v>16.90127099641947</v>
      </c>
      <c r="AO109" s="105">
        <v>56.6666666666666</v>
      </c>
      <c r="AP109" s="105">
        <v>12.499999999999995</v>
      </c>
      <c r="AQ109" s="105">
        <v>112.0146043297528</v>
      </c>
      <c r="AR109" s="105">
        <v>53.204880721465798</v>
      </c>
      <c r="AS109" s="105">
        <v>59.51388360903205</v>
      </c>
      <c r="AT109" s="105">
        <v>4.0540540540540526</v>
      </c>
      <c r="AU109" s="105">
        <v>12.5</v>
      </c>
      <c r="AV109" s="105">
        <v>12.499999999999995</v>
      </c>
      <c r="AW109" s="105">
        <v>84.279999999999987</v>
      </c>
      <c r="AX109" s="105">
        <v>51.067937663086106</v>
      </c>
      <c r="AY109" s="105">
        <v>46.666666666666636</v>
      </c>
    </row>
    <row r="110" spans="1:52">
      <c r="A110" s="108"/>
      <c r="B110" s="118">
        <v>2</v>
      </c>
      <c r="C110" s="105"/>
      <c r="D110" s="105">
        <v>0</v>
      </c>
      <c r="E110" s="105">
        <v>0</v>
      </c>
      <c r="F110" s="105">
        <v>0</v>
      </c>
      <c r="G110" s="105">
        <v>0</v>
      </c>
      <c r="H110" s="105">
        <v>0</v>
      </c>
      <c r="I110" s="105">
        <v>0</v>
      </c>
      <c r="J110" s="105">
        <v>0</v>
      </c>
      <c r="K110" s="105">
        <v>0</v>
      </c>
      <c r="L110" s="105">
        <v>0</v>
      </c>
      <c r="M110" s="105">
        <v>0</v>
      </c>
      <c r="N110" s="105">
        <v>0</v>
      </c>
      <c r="O110" s="105">
        <v>0</v>
      </c>
      <c r="P110" s="105">
        <v>0</v>
      </c>
      <c r="Q110" s="105">
        <v>0</v>
      </c>
      <c r="R110" s="105">
        <v>0</v>
      </c>
      <c r="S110" s="105">
        <v>0</v>
      </c>
      <c r="T110" s="105">
        <v>0</v>
      </c>
      <c r="U110" s="105">
        <v>0</v>
      </c>
      <c r="V110" s="105">
        <v>0</v>
      </c>
      <c r="W110" s="105">
        <v>0</v>
      </c>
      <c r="X110" s="105">
        <v>0</v>
      </c>
      <c r="Y110" s="105">
        <v>0</v>
      </c>
      <c r="Z110" s="105">
        <v>0</v>
      </c>
      <c r="AA110" s="105">
        <v>0</v>
      </c>
      <c r="AB110" s="105">
        <v>0</v>
      </c>
      <c r="AC110" s="105">
        <v>0</v>
      </c>
      <c r="AD110" s="105">
        <v>0</v>
      </c>
      <c r="AE110" s="105">
        <v>0</v>
      </c>
      <c r="AF110" s="105">
        <v>0</v>
      </c>
      <c r="AG110" s="105">
        <v>0</v>
      </c>
      <c r="AH110" s="105">
        <v>0</v>
      </c>
      <c r="AI110" s="105">
        <v>0</v>
      </c>
      <c r="AJ110" s="105">
        <v>0</v>
      </c>
      <c r="AK110" s="105">
        <v>0</v>
      </c>
      <c r="AL110" s="105">
        <v>0</v>
      </c>
      <c r="AM110" s="105">
        <v>0</v>
      </c>
      <c r="AN110" s="105">
        <v>0</v>
      </c>
      <c r="AO110" s="105">
        <v>0</v>
      </c>
      <c r="AP110" s="105">
        <v>0</v>
      </c>
      <c r="AQ110" s="105">
        <v>0</v>
      </c>
      <c r="AR110" s="105">
        <v>0</v>
      </c>
      <c r="AS110" s="105">
        <v>0</v>
      </c>
      <c r="AT110" s="105">
        <v>0</v>
      </c>
      <c r="AU110" s="105">
        <v>0</v>
      </c>
      <c r="AV110" s="105">
        <v>0</v>
      </c>
      <c r="AW110" s="105">
        <v>0</v>
      </c>
      <c r="AX110" s="105">
        <v>0</v>
      </c>
      <c r="AY110" s="105">
        <v>0</v>
      </c>
    </row>
    <row r="111" spans="1:52">
      <c r="A111" s="108"/>
      <c r="B111" s="118">
        <v>3</v>
      </c>
      <c r="C111" s="105"/>
      <c r="D111" s="105">
        <v>0</v>
      </c>
      <c r="E111" s="105">
        <v>0</v>
      </c>
      <c r="F111" s="105">
        <v>0</v>
      </c>
      <c r="G111" s="105">
        <v>0</v>
      </c>
      <c r="H111" s="105">
        <v>0</v>
      </c>
      <c r="I111" s="105">
        <v>0</v>
      </c>
      <c r="J111" s="105">
        <v>0</v>
      </c>
      <c r="K111" s="105">
        <v>0</v>
      </c>
      <c r="L111" s="105">
        <v>0</v>
      </c>
      <c r="M111" s="105">
        <v>0</v>
      </c>
      <c r="N111" s="105">
        <v>0</v>
      </c>
      <c r="O111" s="105">
        <v>0</v>
      </c>
      <c r="P111" s="105">
        <v>0</v>
      </c>
      <c r="Q111" s="105">
        <v>0</v>
      </c>
      <c r="R111" s="105">
        <v>0</v>
      </c>
      <c r="S111" s="105">
        <v>0</v>
      </c>
      <c r="T111" s="105">
        <v>0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>
        <v>0</v>
      </c>
      <c r="AA111" s="105">
        <v>0</v>
      </c>
      <c r="AB111" s="105">
        <v>0</v>
      </c>
      <c r="AC111" s="105">
        <v>0</v>
      </c>
      <c r="AD111" s="105">
        <v>0</v>
      </c>
      <c r="AE111" s="105">
        <v>0</v>
      </c>
      <c r="AF111" s="105">
        <v>0</v>
      </c>
      <c r="AG111" s="105">
        <v>0</v>
      </c>
      <c r="AH111" s="105">
        <v>0</v>
      </c>
      <c r="AI111" s="105">
        <v>0</v>
      </c>
      <c r="AJ111" s="105">
        <v>0</v>
      </c>
      <c r="AK111" s="105">
        <v>0</v>
      </c>
      <c r="AL111" s="105">
        <v>0</v>
      </c>
      <c r="AM111" s="105">
        <v>0</v>
      </c>
      <c r="AN111" s="105">
        <v>0</v>
      </c>
      <c r="AO111" s="105">
        <v>0</v>
      </c>
      <c r="AP111" s="105">
        <v>0</v>
      </c>
      <c r="AQ111" s="105">
        <v>0</v>
      </c>
      <c r="AR111" s="105">
        <v>0</v>
      </c>
      <c r="AS111" s="105">
        <v>0</v>
      </c>
      <c r="AT111" s="105">
        <v>0</v>
      </c>
      <c r="AU111" s="105">
        <v>0</v>
      </c>
      <c r="AV111" s="105">
        <v>0</v>
      </c>
      <c r="AW111" s="105">
        <v>0</v>
      </c>
      <c r="AX111" s="105">
        <v>0</v>
      </c>
      <c r="AY111" s="105">
        <v>0</v>
      </c>
    </row>
    <row r="112" spans="1:52">
      <c r="A112" s="108"/>
      <c r="B112" s="119">
        <v>4</v>
      </c>
      <c r="C112" s="105"/>
      <c r="D112" s="105">
        <v>0</v>
      </c>
      <c r="E112" s="105">
        <v>0</v>
      </c>
      <c r="F112" s="105">
        <v>0</v>
      </c>
      <c r="G112" s="105">
        <v>0</v>
      </c>
      <c r="H112" s="105">
        <v>0</v>
      </c>
      <c r="I112" s="105">
        <v>0</v>
      </c>
      <c r="J112" s="105">
        <v>0</v>
      </c>
      <c r="K112" s="105">
        <v>0</v>
      </c>
      <c r="L112" s="105">
        <v>0</v>
      </c>
      <c r="M112" s="105">
        <v>0</v>
      </c>
      <c r="N112" s="105">
        <v>0</v>
      </c>
      <c r="O112" s="105">
        <v>0</v>
      </c>
      <c r="P112" s="105">
        <v>0</v>
      </c>
      <c r="Q112" s="105">
        <v>0</v>
      </c>
      <c r="R112" s="105">
        <v>0</v>
      </c>
      <c r="S112" s="105">
        <v>0</v>
      </c>
      <c r="T112" s="105">
        <v>0</v>
      </c>
      <c r="U112" s="105">
        <v>0</v>
      </c>
      <c r="V112" s="105">
        <v>0</v>
      </c>
      <c r="W112" s="105">
        <v>0</v>
      </c>
      <c r="X112" s="105">
        <v>0</v>
      </c>
      <c r="Y112" s="105">
        <v>0</v>
      </c>
      <c r="Z112" s="105">
        <v>0</v>
      </c>
      <c r="AA112" s="105">
        <v>0</v>
      </c>
      <c r="AB112" s="105">
        <v>0</v>
      </c>
      <c r="AC112" s="105">
        <v>0</v>
      </c>
      <c r="AD112" s="105">
        <v>0</v>
      </c>
      <c r="AE112" s="105">
        <v>0</v>
      </c>
      <c r="AF112" s="105">
        <v>0</v>
      </c>
      <c r="AG112" s="105">
        <v>0</v>
      </c>
      <c r="AH112" s="105">
        <v>0</v>
      </c>
      <c r="AI112" s="105">
        <v>0</v>
      </c>
      <c r="AJ112" s="105">
        <v>0</v>
      </c>
      <c r="AK112" s="105">
        <v>0</v>
      </c>
      <c r="AL112" s="105">
        <v>0</v>
      </c>
      <c r="AM112" s="105">
        <v>0</v>
      </c>
      <c r="AN112" s="105">
        <v>0</v>
      </c>
      <c r="AO112" s="105">
        <v>0</v>
      </c>
      <c r="AP112" s="105">
        <v>0</v>
      </c>
      <c r="AQ112" s="105">
        <v>0</v>
      </c>
      <c r="AR112" s="105">
        <v>0</v>
      </c>
      <c r="AS112" s="105">
        <v>0</v>
      </c>
      <c r="AT112" s="105">
        <v>0</v>
      </c>
      <c r="AU112" s="105">
        <v>0</v>
      </c>
      <c r="AV112" s="105">
        <v>0</v>
      </c>
      <c r="AW112" s="105">
        <v>0</v>
      </c>
      <c r="AX112" s="105">
        <v>0</v>
      </c>
      <c r="AY112" s="105">
        <v>0</v>
      </c>
    </row>
    <row r="113" spans="1:52">
      <c r="A113" s="108"/>
      <c r="B113" s="119">
        <v>5</v>
      </c>
      <c r="C113" s="105"/>
      <c r="D113" s="105">
        <v>0</v>
      </c>
      <c r="E113" s="105">
        <v>0</v>
      </c>
      <c r="F113" s="105">
        <v>0</v>
      </c>
      <c r="G113" s="105">
        <v>0</v>
      </c>
      <c r="H113" s="105">
        <v>0</v>
      </c>
      <c r="I113" s="105">
        <v>0</v>
      </c>
      <c r="J113" s="105">
        <v>0</v>
      </c>
      <c r="K113" s="105">
        <v>0</v>
      </c>
      <c r="L113" s="105">
        <v>0</v>
      </c>
      <c r="M113" s="105">
        <v>0</v>
      </c>
      <c r="N113" s="105">
        <v>0</v>
      </c>
      <c r="O113" s="105">
        <v>0</v>
      </c>
      <c r="P113" s="105">
        <v>0</v>
      </c>
      <c r="Q113" s="105">
        <v>0</v>
      </c>
      <c r="R113" s="105">
        <v>0</v>
      </c>
      <c r="S113" s="105">
        <v>0</v>
      </c>
      <c r="T113" s="105">
        <v>0</v>
      </c>
      <c r="U113" s="105">
        <v>0</v>
      </c>
      <c r="V113" s="105">
        <v>0</v>
      </c>
      <c r="W113" s="105">
        <v>0</v>
      </c>
      <c r="X113" s="105">
        <v>0</v>
      </c>
      <c r="Y113" s="105">
        <v>0</v>
      </c>
      <c r="Z113" s="105">
        <v>0</v>
      </c>
      <c r="AA113" s="105">
        <v>0</v>
      </c>
      <c r="AB113" s="105">
        <v>0</v>
      </c>
      <c r="AC113" s="105">
        <v>0</v>
      </c>
      <c r="AD113" s="105">
        <v>0</v>
      </c>
      <c r="AE113" s="105">
        <v>0</v>
      </c>
      <c r="AF113" s="105">
        <v>0</v>
      </c>
      <c r="AG113" s="105">
        <v>0</v>
      </c>
      <c r="AH113" s="105">
        <v>0</v>
      </c>
      <c r="AI113" s="105">
        <v>0</v>
      </c>
      <c r="AJ113" s="105">
        <v>0</v>
      </c>
      <c r="AK113" s="105">
        <v>0</v>
      </c>
      <c r="AL113" s="105">
        <v>0</v>
      </c>
      <c r="AM113" s="105">
        <v>0</v>
      </c>
      <c r="AN113" s="105">
        <v>0</v>
      </c>
      <c r="AO113" s="105">
        <v>0</v>
      </c>
      <c r="AP113" s="105">
        <v>0</v>
      </c>
      <c r="AQ113" s="105">
        <v>0</v>
      </c>
      <c r="AR113" s="105">
        <v>0</v>
      </c>
      <c r="AS113" s="105">
        <v>0</v>
      </c>
      <c r="AT113" s="105">
        <v>0</v>
      </c>
      <c r="AU113" s="105">
        <v>0</v>
      </c>
      <c r="AV113" s="105">
        <v>0</v>
      </c>
      <c r="AW113" s="105">
        <v>0</v>
      </c>
      <c r="AX113" s="105">
        <v>0</v>
      </c>
      <c r="AY113" s="105">
        <v>0</v>
      </c>
    </row>
    <row r="114" spans="1:52">
      <c r="A114" s="108"/>
      <c r="B114" s="119">
        <v>6</v>
      </c>
      <c r="C114" s="105"/>
      <c r="D114" s="105">
        <v>0</v>
      </c>
      <c r="E114" s="105">
        <v>0</v>
      </c>
      <c r="F114" s="105">
        <v>0</v>
      </c>
      <c r="G114" s="105">
        <v>0</v>
      </c>
      <c r="H114" s="105">
        <v>0</v>
      </c>
      <c r="I114" s="105">
        <v>0</v>
      </c>
      <c r="J114" s="105">
        <v>0</v>
      </c>
      <c r="K114" s="105">
        <v>0</v>
      </c>
      <c r="L114" s="105">
        <v>0</v>
      </c>
      <c r="M114" s="105">
        <v>0</v>
      </c>
      <c r="N114" s="105">
        <v>0</v>
      </c>
      <c r="O114" s="105">
        <v>0</v>
      </c>
      <c r="P114" s="105">
        <v>0</v>
      </c>
      <c r="Q114" s="105">
        <v>0</v>
      </c>
      <c r="R114" s="105">
        <v>0</v>
      </c>
      <c r="S114" s="105">
        <v>0</v>
      </c>
      <c r="T114" s="105">
        <v>0</v>
      </c>
      <c r="U114" s="105">
        <v>0</v>
      </c>
      <c r="V114" s="105">
        <v>0</v>
      </c>
      <c r="W114" s="105">
        <v>0</v>
      </c>
      <c r="X114" s="105">
        <v>0</v>
      </c>
      <c r="Y114" s="105">
        <v>0</v>
      </c>
      <c r="Z114" s="105">
        <v>0</v>
      </c>
      <c r="AA114" s="105">
        <v>0</v>
      </c>
      <c r="AB114" s="105">
        <v>0</v>
      </c>
      <c r="AC114" s="105">
        <v>0</v>
      </c>
      <c r="AD114" s="105">
        <v>0</v>
      </c>
      <c r="AE114" s="105">
        <v>0</v>
      </c>
      <c r="AF114" s="105">
        <v>0</v>
      </c>
      <c r="AG114" s="105">
        <v>0</v>
      </c>
      <c r="AH114" s="105">
        <v>0</v>
      </c>
      <c r="AI114" s="105">
        <v>0</v>
      </c>
      <c r="AJ114" s="105">
        <v>0</v>
      </c>
      <c r="AK114" s="105">
        <v>0</v>
      </c>
      <c r="AL114" s="105">
        <v>0</v>
      </c>
      <c r="AM114" s="105">
        <v>0</v>
      </c>
      <c r="AN114" s="105">
        <v>0</v>
      </c>
      <c r="AO114" s="105">
        <v>0</v>
      </c>
      <c r="AP114" s="105">
        <v>0</v>
      </c>
      <c r="AQ114" s="105">
        <v>0</v>
      </c>
      <c r="AR114" s="105">
        <v>0</v>
      </c>
      <c r="AS114" s="105">
        <v>0</v>
      </c>
      <c r="AT114" s="105">
        <v>0</v>
      </c>
      <c r="AU114" s="105">
        <v>0</v>
      </c>
      <c r="AV114" s="105">
        <v>0</v>
      </c>
      <c r="AW114" s="105">
        <v>0</v>
      </c>
      <c r="AX114" s="105">
        <v>0</v>
      </c>
      <c r="AY114" s="105">
        <v>0</v>
      </c>
    </row>
    <row r="115" spans="1:52">
      <c r="A115" s="108"/>
      <c r="B115" s="126">
        <v>7</v>
      </c>
      <c r="C115" s="105"/>
      <c r="D115" s="105">
        <v>0</v>
      </c>
      <c r="E115" s="105">
        <v>0</v>
      </c>
      <c r="F115" s="105">
        <v>0</v>
      </c>
      <c r="G115" s="105">
        <v>0</v>
      </c>
      <c r="H115" s="105">
        <v>0</v>
      </c>
      <c r="I115" s="105">
        <v>0</v>
      </c>
      <c r="J115" s="105">
        <v>0</v>
      </c>
      <c r="K115" s="105">
        <v>0</v>
      </c>
      <c r="L115" s="105">
        <v>0</v>
      </c>
      <c r="M115" s="105">
        <v>0</v>
      </c>
      <c r="N115" s="105">
        <v>0</v>
      </c>
      <c r="O115" s="105">
        <v>0</v>
      </c>
      <c r="P115" s="105">
        <v>0</v>
      </c>
      <c r="Q115" s="105">
        <v>0</v>
      </c>
      <c r="R115" s="105">
        <v>0</v>
      </c>
      <c r="S115" s="105">
        <v>0</v>
      </c>
      <c r="T115" s="105">
        <v>0</v>
      </c>
      <c r="U115" s="105">
        <v>0</v>
      </c>
      <c r="V115" s="105">
        <v>0</v>
      </c>
      <c r="W115" s="105">
        <v>0</v>
      </c>
      <c r="X115" s="105">
        <v>0</v>
      </c>
      <c r="Y115" s="105">
        <v>0</v>
      </c>
      <c r="Z115" s="105">
        <v>0</v>
      </c>
      <c r="AA115" s="105">
        <v>0</v>
      </c>
      <c r="AB115" s="105">
        <v>0</v>
      </c>
      <c r="AC115" s="105">
        <v>0</v>
      </c>
      <c r="AD115" s="105">
        <v>0</v>
      </c>
      <c r="AE115" s="105">
        <v>0</v>
      </c>
      <c r="AF115" s="105">
        <v>0</v>
      </c>
      <c r="AG115" s="105">
        <v>0</v>
      </c>
      <c r="AH115" s="105">
        <v>0</v>
      </c>
      <c r="AI115" s="105">
        <v>0</v>
      </c>
      <c r="AJ115" s="105">
        <v>0</v>
      </c>
      <c r="AK115" s="105">
        <v>0</v>
      </c>
      <c r="AL115" s="105">
        <v>0</v>
      </c>
      <c r="AM115" s="105">
        <v>0</v>
      </c>
      <c r="AN115" s="105">
        <v>0</v>
      </c>
      <c r="AO115" s="105">
        <v>0</v>
      </c>
      <c r="AP115" s="105">
        <v>0</v>
      </c>
      <c r="AQ115" s="105">
        <v>0</v>
      </c>
      <c r="AR115" s="105">
        <v>0</v>
      </c>
      <c r="AS115" s="105">
        <v>0</v>
      </c>
      <c r="AT115" s="105">
        <v>0</v>
      </c>
      <c r="AU115" s="105">
        <v>0</v>
      </c>
      <c r="AV115" s="105">
        <v>0</v>
      </c>
      <c r="AW115" s="105">
        <v>0</v>
      </c>
      <c r="AX115" s="105">
        <v>0</v>
      </c>
      <c r="AY115" s="105">
        <v>0</v>
      </c>
    </row>
    <row r="116" spans="1:52">
      <c r="A116" s="108"/>
      <c r="B116" s="126">
        <v>8</v>
      </c>
      <c r="C116" s="105"/>
      <c r="D116" s="105">
        <v>0</v>
      </c>
      <c r="E116" s="105">
        <v>0</v>
      </c>
      <c r="F116" s="105">
        <v>0</v>
      </c>
      <c r="G116" s="105">
        <v>0</v>
      </c>
      <c r="H116" s="105">
        <v>0</v>
      </c>
      <c r="I116" s="105">
        <v>0</v>
      </c>
      <c r="J116" s="105">
        <v>0</v>
      </c>
      <c r="K116" s="105">
        <v>0</v>
      </c>
      <c r="L116" s="105">
        <v>0</v>
      </c>
      <c r="M116" s="105">
        <v>0</v>
      </c>
      <c r="N116" s="105">
        <v>0</v>
      </c>
      <c r="O116" s="105">
        <v>0</v>
      </c>
      <c r="P116" s="105">
        <v>0</v>
      </c>
      <c r="Q116" s="105">
        <v>0</v>
      </c>
      <c r="R116" s="105">
        <v>0</v>
      </c>
      <c r="S116" s="105">
        <v>0</v>
      </c>
      <c r="T116" s="105">
        <v>0</v>
      </c>
      <c r="U116" s="105">
        <v>0</v>
      </c>
      <c r="V116" s="105">
        <v>0</v>
      </c>
      <c r="W116" s="105">
        <v>0</v>
      </c>
      <c r="X116" s="105">
        <v>0</v>
      </c>
      <c r="Y116" s="105">
        <v>0</v>
      </c>
      <c r="Z116" s="105">
        <v>0</v>
      </c>
      <c r="AA116" s="105">
        <v>0</v>
      </c>
      <c r="AB116" s="105">
        <v>0</v>
      </c>
      <c r="AC116" s="105">
        <v>0</v>
      </c>
      <c r="AD116" s="105">
        <v>0</v>
      </c>
      <c r="AE116" s="105">
        <v>0</v>
      </c>
      <c r="AF116" s="105">
        <v>0</v>
      </c>
      <c r="AG116" s="105">
        <v>0</v>
      </c>
      <c r="AH116" s="105">
        <v>0</v>
      </c>
      <c r="AI116" s="105">
        <v>0</v>
      </c>
      <c r="AJ116" s="105">
        <v>0</v>
      </c>
      <c r="AK116" s="105">
        <v>0</v>
      </c>
      <c r="AL116" s="105">
        <v>0</v>
      </c>
      <c r="AM116" s="105">
        <v>0</v>
      </c>
      <c r="AN116" s="105">
        <v>0</v>
      </c>
      <c r="AO116" s="105">
        <v>0</v>
      </c>
      <c r="AP116" s="105">
        <v>0</v>
      </c>
      <c r="AQ116" s="105">
        <v>0</v>
      </c>
      <c r="AR116" s="105">
        <v>0</v>
      </c>
      <c r="AS116" s="105">
        <v>0</v>
      </c>
      <c r="AT116" s="105">
        <v>0</v>
      </c>
      <c r="AU116" s="105">
        <v>0</v>
      </c>
      <c r="AV116" s="105">
        <v>0</v>
      </c>
      <c r="AW116" s="105">
        <v>0</v>
      </c>
      <c r="AX116" s="105">
        <v>0</v>
      </c>
      <c r="AY116" s="105">
        <v>0</v>
      </c>
    </row>
    <row r="117" spans="1:52">
      <c r="A117" s="108"/>
      <c r="B117" s="126">
        <v>9</v>
      </c>
      <c r="C117" s="105"/>
      <c r="D117" s="105">
        <v>0</v>
      </c>
      <c r="E117" s="105">
        <v>0</v>
      </c>
      <c r="F117" s="105">
        <v>0</v>
      </c>
      <c r="G117" s="105">
        <v>0</v>
      </c>
      <c r="H117" s="105">
        <v>0</v>
      </c>
      <c r="I117" s="105">
        <v>0</v>
      </c>
      <c r="J117" s="105">
        <v>0</v>
      </c>
      <c r="K117" s="105">
        <v>0</v>
      </c>
      <c r="L117" s="105">
        <v>0</v>
      </c>
      <c r="M117" s="105">
        <v>0</v>
      </c>
      <c r="N117" s="105">
        <v>0</v>
      </c>
      <c r="O117" s="105">
        <v>0</v>
      </c>
      <c r="P117" s="105">
        <v>0</v>
      </c>
      <c r="Q117" s="105">
        <v>0</v>
      </c>
      <c r="R117" s="105">
        <v>0</v>
      </c>
      <c r="S117" s="105">
        <v>0</v>
      </c>
      <c r="T117" s="105">
        <v>0</v>
      </c>
      <c r="U117" s="105">
        <v>0</v>
      </c>
      <c r="V117" s="105">
        <v>0</v>
      </c>
      <c r="W117" s="105">
        <v>0</v>
      </c>
      <c r="X117" s="105">
        <v>0</v>
      </c>
      <c r="Y117" s="105">
        <v>0</v>
      </c>
      <c r="Z117" s="105">
        <v>0</v>
      </c>
      <c r="AA117" s="105">
        <v>0</v>
      </c>
      <c r="AB117" s="105">
        <v>0</v>
      </c>
      <c r="AC117" s="105">
        <v>0</v>
      </c>
      <c r="AD117" s="105">
        <v>0</v>
      </c>
      <c r="AE117" s="105">
        <v>0</v>
      </c>
      <c r="AF117" s="105">
        <v>0</v>
      </c>
      <c r="AG117" s="105">
        <v>0</v>
      </c>
      <c r="AH117" s="105">
        <v>0</v>
      </c>
      <c r="AI117" s="105">
        <v>0</v>
      </c>
      <c r="AJ117" s="105">
        <v>0</v>
      </c>
      <c r="AK117" s="105">
        <v>0</v>
      </c>
      <c r="AL117" s="105">
        <v>0</v>
      </c>
      <c r="AM117" s="105">
        <v>0</v>
      </c>
      <c r="AN117" s="105">
        <v>0</v>
      </c>
      <c r="AO117" s="105">
        <v>0</v>
      </c>
      <c r="AP117" s="105">
        <v>0</v>
      </c>
      <c r="AQ117" s="105">
        <v>0</v>
      </c>
      <c r="AR117" s="105">
        <v>0</v>
      </c>
      <c r="AS117" s="105">
        <v>0</v>
      </c>
      <c r="AT117" s="105">
        <v>0</v>
      </c>
      <c r="AU117" s="105">
        <v>0</v>
      </c>
      <c r="AV117" s="105">
        <v>0</v>
      </c>
      <c r="AW117" s="105">
        <v>0</v>
      </c>
      <c r="AX117" s="105">
        <v>0</v>
      </c>
      <c r="AY117" s="105">
        <v>0</v>
      </c>
    </row>
    <row r="118" spans="1:52">
      <c r="A118" s="108"/>
      <c r="B118" s="129">
        <v>10</v>
      </c>
      <c r="C118" s="105"/>
      <c r="D118" s="105">
        <v>0</v>
      </c>
      <c r="E118" s="105">
        <v>0</v>
      </c>
      <c r="F118" s="105">
        <v>0</v>
      </c>
      <c r="G118" s="105">
        <v>0</v>
      </c>
      <c r="H118" s="105">
        <v>0</v>
      </c>
      <c r="I118" s="105">
        <v>0</v>
      </c>
      <c r="J118" s="105">
        <v>0</v>
      </c>
      <c r="K118" s="105">
        <v>0</v>
      </c>
      <c r="L118" s="105">
        <v>0</v>
      </c>
      <c r="M118" s="105">
        <v>0</v>
      </c>
      <c r="N118" s="105">
        <v>0</v>
      </c>
      <c r="O118" s="105">
        <v>0</v>
      </c>
      <c r="P118" s="105">
        <v>0</v>
      </c>
      <c r="Q118" s="105">
        <v>0</v>
      </c>
      <c r="R118" s="105">
        <v>0</v>
      </c>
      <c r="S118" s="105">
        <v>0</v>
      </c>
      <c r="T118" s="105">
        <v>0</v>
      </c>
      <c r="U118" s="105">
        <v>0</v>
      </c>
      <c r="V118" s="105">
        <v>0</v>
      </c>
      <c r="W118" s="105">
        <v>0</v>
      </c>
      <c r="X118" s="105">
        <v>0</v>
      </c>
      <c r="Y118" s="105">
        <v>0</v>
      </c>
      <c r="Z118" s="105">
        <v>0</v>
      </c>
      <c r="AA118" s="105">
        <v>0</v>
      </c>
      <c r="AB118" s="105">
        <v>0</v>
      </c>
      <c r="AC118" s="105">
        <v>0</v>
      </c>
      <c r="AD118" s="105">
        <v>0</v>
      </c>
      <c r="AE118" s="105">
        <v>0</v>
      </c>
      <c r="AF118" s="105">
        <v>0</v>
      </c>
      <c r="AG118" s="105">
        <v>0</v>
      </c>
      <c r="AH118" s="105">
        <v>0</v>
      </c>
      <c r="AI118" s="105">
        <v>0</v>
      </c>
      <c r="AJ118" s="105">
        <v>0</v>
      </c>
      <c r="AK118" s="105">
        <v>0</v>
      </c>
      <c r="AL118" s="105">
        <v>0</v>
      </c>
      <c r="AM118" s="105">
        <v>0</v>
      </c>
      <c r="AN118" s="105">
        <v>0</v>
      </c>
      <c r="AO118" s="105">
        <v>0</v>
      </c>
      <c r="AP118" s="105">
        <v>0</v>
      </c>
      <c r="AQ118" s="105">
        <v>0</v>
      </c>
      <c r="AR118" s="105">
        <v>0</v>
      </c>
      <c r="AS118" s="105">
        <v>0</v>
      </c>
      <c r="AT118" s="105">
        <v>0</v>
      </c>
      <c r="AU118" s="105">
        <v>0</v>
      </c>
      <c r="AV118" s="105">
        <v>0</v>
      </c>
      <c r="AW118" s="105">
        <v>0</v>
      </c>
      <c r="AX118" s="105">
        <v>0</v>
      </c>
      <c r="AY118" s="105">
        <v>0</v>
      </c>
    </row>
    <row r="119" spans="1:52">
      <c r="A119" s="108"/>
      <c r="B119" s="129">
        <v>11</v>
      </c>
      <c r="C119" s="105"/>
      <c r="D119" s="105">
        <v>0</v>
      </c>
      <c r="E119" s="105">
        <v>0</v>
      </c>
      <c r="F119" s="105">
        <v>0</v>
      </c>
      <c r="G119" s="105">
        <v>0</v>
      </c>
      <c r="H119" s="105">
        <v>0</v>
      </c>
      <c r="I119" s="105">
        <v>0</v>
      </c>
      <c r="J119" s="105">
        <v>0</v>
      </c>
      <c r="K119" s="105">
        <v>0</v>
      </c>
      <c r="L119" s="105">
        <v>0</v>
      </c>
      <c r="M119" s="105">
        <v>0</v>
      </c>
      <c r="N119" s="105">
        <v>0</v>
      </c>
      <c r="O119" s="105">
        <v>0</v>
      </c>
      <c r="P119" s="105">
        <v>0</v>
      </c>
      <c r="Q119" s="105">
        <v>0</v>
      </c>
      <c r="R119" s="105">
        <v>0</v>
      </c>
      <c r="S119" s="105">
        <v>0</v>
      </c>
      <c r="T119" s="105">
        <v>0</v>
      </c>
      <c r="U119" s="105">
        <v>0</v>
      </c>
      <c r="V119" s="105">
        <v>0</v>
      </c>
      <c r="W119" s="105">
        <v>0</v>
      </c>
      <c r="X119" s="105">
        <v>0</v>
      </c>
      <c r="Y119" s="105">
        <v>0</v>
      </c>
      <c r="Z119" s="105">
        <v>0</v>
      </c>
      <c r="AA119" s="105">
        <v>0</v>
      </c>
      <c r="AB119" s="105">
        <v>0</v>
      </c>
      <c r="AC119" s="105">
        <v>0</v>
      </c>
      <c r="AD119" s="105">
        <v>0</v>
      </c>
      <c r="AE119" s="105">
        <v>0</v>
      </c>
      <c r="AF119" s="105">
        <v>0</v>
      </c>
      <c r="AG119" s="105">
        <v>0</v>
      </c>
      <c r="AH119" s="105">
        <v>0</v>
      </c>
      <c r="AI119" s="105">
        <v>0</v>
      </c>
      <c r="AJ119" s="105">
        <v>0</v>
      </c>
      <c r="AK119" s="105">
        <v>0</v>
      </c>
      <c r="AL119" s="105">
        <v>0</v>
      </c>
      <c r="AM119" s="105">
        <v>0</v>
      </c>
      <c r="AN119" s="105">
        <v>0</v>
      </c>
      <c r="AO119" s="105">
        <v>0</v>
      </c>
      <c r="AP119" s="105">
        <v>0</v>
      </c>
      <c r="AQ119" s="105">
        <v>0</v>
      </c>
      <c r="AR119" s="105">
        <v>0</v>
      </c>
      <c r="AS119" s="105">
        <v>0</v>
      </c>
      <c r="AT119" s="105">
        <v>0</v>
      </c>
      <c r="AU119" s="105">
        <v>0</v>
      </c>
      <c r="AV119" s="105">
        <v>0</v>
      </c>
      <c r="AW119" s="105">
        <v>0</v>
      </c>
      <c r="AX119" s="105">
        <v>0</v>
      </c>
      <c r="AY119" s="105">
        <v>0</v>
      </c>
    </row>
    <row r="120" spans="1:52">
      <c r="A120" s="108"/>
      <c r="B120" s="129">
        <v>12</v>
      </c>
      <c r="C120" s="105"/>
      <c r="D120" s="105">
        <v>0</v>
      </c>
      <c r="E120" s="105">
        <v>0</v>
      </c>
      <c r="F120" s="105">
        <v>0</v>
      </c>
      <c r="G120" s="105">
        <v>0</v>
      </c>
      <c r="H120" s="105">
        <v>0</v>
      </c>
      <c r="I120" s="105">
        <v>0</v>
      </c>
      <c r="J120" s="105">
        <v>0</v>
      </c>
      <c r="K120" s="105">
        <v>0</v>
      </c>
      <c r="L120" s="105">
        <v>0</v>
      </c>
      <c r="M120" s="105">
        <v>0</v>
      </c>
      <c r="N120" s="105">
        <v>0</v>
      </c>
      <c r="O120" s="105">
        <v>0</v>
      </c>
      <c r="P120" s="105">
        <v>0</v>
      </c>
      <c r="Q120" s="105">
        <v>0</v>
      </c>
      <c r="R120" s="105">
        <v>0</v>
      </c>
      <c r="S120" s="105">
        <v>0</v>
      </c>
      <c r="T120" s="105">
        <v>0</v>
      </c>
      <c r="U120" s="105">
        <v>0</v>
      </c>
      <c r="V120" s="105">
        <v>0</v>
      </c>
      <c r="W120" s="105">
        <v>0</v>
      </c>
      <c r="X120" s="105">
        <v>0</v>
      </c>
      <c r="Y120" s="105">
        <v>0</v>
      </c>
      <c r="Z120" s="105">
        <v>0</v>
      </c>
      <c r="AA120" s="105">
        <v>0</v>
      </c>
      <c r="AB120" s="105">
        <v>0</v>
      </c>
      <c r="AC120" s="105">
        <v>0</v>
      </c>
      <c r="AD120" s="105">
        <v>0</v>
      </c>
      <c r="AE120" s="105">
        <v>0</v>
      </c>
      <c r="AF120" s="105">
        <v>0</v>
      </c>
      <c r="AG120" s="105">
        <v>0</v>
      </c>
      <c r="AH120" s="105">
        <v>0</v>
      </c>
      <c r="AI120" s="105">
        <v>0</v>
      </c>
      <c r="AJ120" s="105">
        <v>0</v>
      </c>
      <c r="AK120" s="105">
        <v>0</v>
      </c>
      <c r="AL120" s="105">
        <v>0</v>
      </c>
      <c r="AM120" s="105">
        <v>0</v>
      </c>
      <c r="AN120" s="105">
        <v>0</v>
      </c>
      <c r="AO120" s="105">
        <v>0</v>
      </c>
      <c r="AP120" s="105">
        <v>0</v>
      </c>
      <c r="AQ120" s="105">
        <v>0</v>
      </c>
      <c r="AR120" s="105">
        <v>0</v>
      </c>
      <c r="AS120" s="105">
        <v>0</v>
      </c>
      <c r="AT120" s="105">
        <v>0</v>
      </c>
      <c r="AU120" s="105">
        <v>0</v>
      </c>
      <c r="AV120" s="105">
        <v>0</v>
      </c>
      <c r="AW120" s="105">
        <v>0</v>
      </c>
      <c r="AX120" s="105">
        <v>0</v>
      </c>
      <c r="AY120" s="105">
        <v>0</v>
      </c>
    </row>
    <row r="121" spans="1:52">
      <c r="A121" s="127"/>
      <c r="B121" s="131" t="s">
        <v>295</v>
      </c>
      <c r="C121" s="113"/>
      <c r="D121" s="124">
        <v>0</v>
      </c>
      <c r="E121" s="124">
        <v>0</v>
      </c>
      <c r="F121" s="124">
        <v>0</v>
      </c>
      <c r="G121" s="124">
        <v>0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24">
        <v>0</v>
      </c>
      <c r="P121" s="124">
        <v>0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0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06">
        <f>SUM($D121:$AY121)</f>
        <v>0</v>
      </c>
    </row>
    <row r="122" spans="1:52">
      <c r="A122" s="130" t="s">
        <v>123</v>
      </c>
      <c r="B122" s="118">
        <v>1</v>
      </c>
      <c r="C122" s="105"/>
      <c r="D122" s="105">
        <v>0</v>
      </c>
      <c r="E122" s="105">
        <v>0</v>
      </c>
      <c r="F122" s="105">
        <v>186.66666666666654</v>
      </c>
      <c r="G122" s="105">
        <v>16.21621621621621</v>
      </c>
      <c r="H122" s="105">
        <v>183.33333333333323</v>
      </c>
      <c r="I122" s="105">
        <v>170.48796686856065</v>
      </c>
      <c r="J122" s="105">
        <v>204.27175065234445</v>
      </c>
      <c r="K122" s="105">
        <v>0</v>
      </c>
      <c r="L122" s="105">
        <v>204.27175065234445</v>
      </c>
      <c r="M122" s="105">
        <v>170.48796686856065</v>
      </c>
      <c r="N122" s="105">
        <v>204.27175065234445</v>
      </c>
      <c r="O122" s="105">
        <v>170.48796686856065</v>
      </c>
      <c r="P122" s="105">
        <v>204.27175065234445</v>
      </c>
      <c r="Q122" s="105">
        <v>170.48796686856065</v>
      </c>
      <c r="R122" s="105">
        <v>204.27175065234445</v>
      </c>
      <c r="S122" s="105">
        <v>16.21621621621621</v>
      </c>
      <c r="T122" s="105">
        <v>136.66666666666654</v>
      </c>
      <c r="U122" s="105">
        <v>195.36768206731801</v>
      </c>
      <c r="V122" s="105">
        <v>161.66170730344234</v>
      </c>
      <c r="W122" s="105">
        <v>204.27175065234445</v>
      </c>
      <c r="X122" s="105">
        <v>152.88288288288277</v>
      </c>
      <c r="Y122" s="105">
        <v>50</v>
      </c>
      <c r="Z122" s="105">
        <v>170.48796686856068</v>
      </c>
      <c r="AA122" s="105">
        <v>204.27175065234445</v>
      </c>
      <c r="AB122" s="105">
        <v>170.48796686856068</v>
      </c>
      <c r="AC122" s="105">
        <v>204.27175065234445</v>
      </c>
      <c r="AD122" s="105">
        <v>170.48796686856068</v>
      </c>
      <c r="AE122" s="105">
        <v>204.27175065234445</v>
      </c>
      <c r="AF122" s="105">
        <v>170.48796686856068</v>
      </c>
      <c r="AG122" s="105">
        <v>154.27175065234445</v>
      </c>
      <c r="AH122" s="105">
        <v>186.66666666666654</v>
      </c>
      <c r="AI122" s="105">
        <v>16.21621621621621</v>
      </c>
      <c r="AJ122" s="105">
        <v>204.27175065234445</v>
      </c>
      <c r="AK122" s="105">
        <v>16.21621621621621</v>
      </c>
      <c r="AL122" s="105">
        <v>186.66666666666654</v>
      </c>
      <c r="AM122" s="105">
        <v>16.21621621621621</v>
      </c>
      <c r="AN122" s="105">
        <v>226.6666666666664</v>
      </c>
      <c r="AO122" s="105">
        <v>16.21621621621621</v>
      </c>
      <c r="AP122" s="105">
        <v>183.33333333333323</v>
      </c>
      <c r="AQ122" s="105">
        <v>164.31166789423338</v>
      </c>
      <c r="AR122" s="105">
        <v>204.27175065234445</v>
      </c>
      <c r="AS122" s="105">
        <v>16.21621621621621</v>
      </c>
      <c r="AT122" s="105">
        <v>50</v>
      </c>
      <c r="AU122" s="105">
        <v>16.21621621621621</v>
      </c>
      <c r="AV122" s="105">
        <v>337.11999999999995</v>
      </c>
      <c r="AW122" s="105">
        <v>170.48796686856065</v>
      </c>
      <c r="AX122" s="105">
        <v>186.66666666666654</v>
      </c>
      <c r="AY122" s="105">
        <v>16.21621621621621</v>
      </c>
    </row>
    <row r="123" spans="1:52">
      <c r="A123" s="108"/>
      <c r="B123" s="118">
        <v>2</v>
      </c>
      <c r="C123" s="105"/>
      <c r="D123" s="105">
        <v>0</v>
      </c>
      <c r="E123" s="105">
        <v>0</v>
      </c>
      <c r="F123" s="105">
        <v>0</v>
      </c>
      <c r="G123" s="105">
        <v>17.605083985677908</v>
      </c>
      <c r="H123" s="105">
        <v>188.05553443612823</v>
      </c>
      <c r="I123" s="105">
        <v>13.336721562298777</v>
      </c>
      <c r="J123" s="105">
        <v>0</v>
      </c>
      <c r="K123" s="105">
        <v>0</v>
      </c>
      <c r="L123" s="105">
        <v>154.27175065234445</v>
      </c>
      <c r="M123" s="105">
        <v>0</v>
      </c>
      <c r="N123" s="105">
        <v>0</v>
      </c>
      <c r="O123" s="105">
        <v>0</v>
      </c>
      <c r="P123" s="105">
        <v>33.783783783783775</v>
      </c>
      <c r="Q123" s="105">
        <v>0</v>
      </c>
      <c r="R123" s="105">
        <v>0</v>
      </c>
      <c r="S123" s="105">
        <v>0</v>
      </c>
      <c r="T123" s="105">
        <v>154.27175065234445</v>
      </c>
      <c r="U123" s="105">
        <v>17.605083985677908</v>
      </c>
      <c r="V123" s="105">
        <v>0</v>
      </c>
      <c r="W123" s="105">
        <v>33.783783783783775</v>
      </c>
      <c r="X123" s="105">
        <v>0</v>
      </c>
      <c r="Y123" s="105">
        <v>51.388867769461683</v>
      </c>
      <c r="Z123" s="105">
        <v>154.27175065234445</v>
      </c>
      <c r="AA123" s="105">
        <v>33.783783783783775</v>
      </c>
      <c r="AB123" s="105">
        <v>0</v>
      </c>
      <c r="AC123" s="105">
        <v>0</v>
      </c>
      <c r="AD123" s="105">
        <v>0</v>
      </c>
      <c r="AE123" s="105">
        <v>33.783783783783775</v>
      </c>
      <c r="AF123" s="105">
        <v>0</v>
      </c>
      <c r="AG123" s="105">
        <v>33.783783783783775</v>
      </c>
      <c r="AH123" s="105">
        <v>1.4210854715202004E-14</v>
      </c>
      <c r="AI123" s="105">
        <v>17.605083985677908</v>
      </c>
      <c r="AJ123" s="105">
        <v>188.05553443612823</v>
      </c>
      <c r="AK123" s="105">
        <v>2.8421709430404007E-14</v>
      </c>
      <c r="AL123" s="105">
        <v>154.27175065234445</v>
      </c>
      <c r="AM123" s="105">
        <v>17.605083985677908</v>
      </c>
      <c r="AN123" s="105">
        <v>0</v>
      </c>
      <c r="AO123" s="105">
        <v>0</v>
      </c>
      <c r="AP123" s="105">
        <v>154.27175065234445</v>
      </c>
      <c r="AQ123" s="105">
        <v>14.724071207846066</v>
      </c>
      <c r="AR123" s="105">
        <v>33.783783783783761</v>
      </c>
      <c r="AS123" s="105">
        <v>0</v>
      </c>
      <c r="AT123" s="105">
        <v>0</v>
      </c>
      <c r="AU123" s="105">
        <v>0</v>
      </c>
      <c r="AV123" s="105">
        <v>0</v>
      </c>
      <c r="AW123" s="105">
        <v>0</v>
      </c>
      <c r="AX123" s="105">
        <v>0</v>
      </c>
      <c r="AY123" s="105">
        <v>17.605083985677908</v>
      </c>
    </row>
    <row r="124" spans="1:52">
      <c r="A124" s="108"/>
      <c r="B124" s="118">
        <v>3</v>
      </c>
      <c r="C124" s="105"/>
      <c r="D124" s="105">
        <v>0</v>
      </c>
      <c r="E124" s="105">
        <v>0</v>
      </c>
      <c r="F124" s="105">
        <v>0</v>
      </c>
      <c r="G124" s="105">
        <v>0</v>
      </c>
      <c r="H124" s="105">
        <v>0</v>
      </c>
      <c r="I124" s="105">
        <v>0</v>
      </c>
      <c r="J124" s="105">
        <v>0</v>
      </c>
      <c r="K124" s="105">
        <v>33.783783783783768</v>
      </c>
      <c r="L124" s="105">
        <v>0</v>
      </c>
      <c r="M124" s="105">
        <v>0</v>
      </c>
      <c r="N124" s="105">
        <v>0</v>
      </c>
      <c r="O124" s="105">
        <v>33.783783783783768</v>
      </c>
      <c r="P124" s="105">
        <v>0</v>
      </c>
      <c r="Q124" s="105">
        <v>0</v>
      </c>
      <c r="R124" s="105">
        <v>0</v>
      </c>
      <c r="S124" s="105">
        <v>0</v>
      </c>
      <c r="T124" s="105">
        <v>0</v>
      </c>
      <c r="U124" s="105">
        <v>33.783783783783761</v>
      </c>
      <c r="V124" s="105">
        <v>0</v>
      </c>
      <c r="W124" s="105">
        <v>0</v>
      </c>
      <c r="X124" s="105">
        <v>0</v>
      </c>
      <c r="Y124" s="105">
        <v>0</v>
      </c>
      <c r="Z124" s="105">
        <v>0</v>
      </c>
      <c r="AA124" s="105">
        <v>0</v>
      </c>
      <c r="AB124" s="105">
        <v>0</v>
      </c>
      <c r="AC124" s="105">
        <v>0</v>
      </c>
      <c r="AD124" s="105">
        <v>0</v>
      </c>
      <c r="AE124" s="105">
        <v>0</v>
      </c>
      <c r="AF124" s="105">
        <v>0</v>
      </c>
      <c r="AG124" s="105">
        <v>0</v>
      </c>
      <c r="AH124" s="105">
        <v>0</v>
      </c>
      <c r="AI124" s="105">
        <v>0</v>
      </c>
      <c r="AJ124" s="105">
        <v>0</v>
      </c>
      <c r="AK124" s="105">
        <v>0</v>
      </c>
      <c r="AL124" s="105">
        <v>0</v>
      </c>
      <c r="AM124" s="105">
        <v>33.783783783783761</v>
      </c>
      <c r="AN124" s="105">
        <v>0</v>
      </c>
      <c r="AO124" s="105">
        <v>33.783783783783768</v>
      </c>
      <c r="AP124" s="105">
        <v>110.45333333333355</v>
      </c>
      <c r="AQ124" s="105">
        <v>33.783783783783761</v>
      </c>
      <c r="AR124" s="105">
        <v>0</v>
      </c>
      <c r="AS124" s="105">
        <v>0</v>
      </c>
      <c r="AT124" s="105">
        <v>0</v>
      </c>
      <c r="AU124" s="105">
        <v>33.783783783783768</v>
      </c>
      <c r="AV124" s="105">
        <v>0</v>
      </c>
      <c r="AW124" s="105">
        <v>33.783783783783768</v>
      </c>
      <c r="AX124" s="105">
        <v>0</v>
      </c>
      <c r="AY124" s="105">
        <v>33.783783783783768</v>
      </c>
    </row>
    <row r="125" spans="1:52">
      <c r="A125" s="108"/>
      <c r="B125" s="118">
        <v>4</v>
      </c>
      <c r="C125" s="105"/>
      <c r="D125" s="105">
        <v>0</v>
      </c>
      <c r="E125" s="105">
        <v>0</v>
      </c>
      <c r="F125" s="105">
        <v>0</v>
      </c>
      <c r="G125" s="105">
        <v>0</v>
      </c>
      <c r="H125" s="105">
        <v>0</v>
      </c>
      <c r="I125" s="105">
        <v>0</v>
      </c>
      <c r="J125" s="105">
        <v>0</v>
      </c>
      <c r="K125" s="105">
        <v>0</v>
      </c>
      <c r="L125" s="105">
        <v>0</v>
      </c>
      <c r="M125" s="105">
        <v>0</v>
      </c>
      <c r="N125" s="105">
        <v>0</v>
      </c>
      <c r="O125" s="105">
        <v>0</v>
      </c>
      <c r="P125" s="105">
        <v>0</v>
      </c>
      <c r="Q125" s="105">
        <v>0</v>
      </c>
      <c r="R125" s="105">
        <v>0</v>
      </c>
      <c r="S125" s="105">
        <v>0</v>
      </c>
      <c r="T125" s="105">
        <v>33.783783783783768</v>
      </c>
      <c r="U125" s="105">
        <v>0</v>
      </c>
      <c r="V125" s="105">
        <v>0</v>
      </c>
      <c r="W125" s="105">
        <v>0</v>
      </c>
      <c r="X125" s="105">
        <v>0</v>
      </c>
      <c r="Y125" s="105">
        <v>0</v>
      </c>
      <c r="Z125" s="105">
        <v>0</v>
      </c>
      <c r="AA125" s="105">
        <v>0</v>
      </c>
      <c r="AB125" s="105">
        <v>0</v>
      </c>
      <c r="AC125" s="105">
        <v>0</v>
      </c>
      <c r="AD125" s="105">
        <v>0</v>
      </c>
      <c r="AE125" s="105">
        <v>33.783783783783768</v>
      </c>
      <c r="AF125" s="105">
        <v>0</v>
      </c>
      <c r="AG125" s="105">
        <v>0</v>
      </c>
      <c r="AH125" s="105">
        <v>0</v>
      </c>
      <c r="AI125" s="105">
        <v>0</v>
      </c>
      <c r="AJ125" s="105">
        <v>0</v>
      </c>
      <c r="AK125" s="105">
        <v>0</v>
      </c>
      <c r="AL125" s="105">
        <v>0</v>
      </c>
      <c r="AM125" s="105">
        <v>0</v>
      </c>
      <c r="AN125" s="105">
        <v>0</v>
      </c>
      <c r="AO125" s="105">
        <v>0</v>
      </c>
      <c r="AP125" s="105">
        <v>0</v>
      </c>
      <c r="AQ125" s="105">
        <v>0</v>
      </c>
      <c r="AR125" s="105">
        <v>0</v>
      </c>
      <c r="AS125" s="105">
        <v>0</v>
      </c>
      <c r="AT125" s="105">
        <v>0</v>
      </c>
      <c r="AU125" s="105">
        <v>0</v>
      </c>
      <c r="AV125" s="105">
        <v>0</v>
      </c>
      <c r="AW125" s="105">
        <v>0</v>
      </c>
      <c r="AX125" s="105">
        <v>0</v>
      </c>
      <c r="AY125" s="105">
        <v>0</v>
      </c>
    </row>
    <row r="126" spans="1:52">
      <c r="A126" s="108"/>
      <c r="B126" s="118">
        <v>5</v>
      </c>
      <c r="C126" s="105"/>
      <c r="D126" s="105">
        <v>0</v>
      </c>
      <c r="E126" s="105">
        <v>0</v>
      </c>
      <c r="F126" s="105">
        <v>0</v>
      </c>
      <c r="G126" s="105">
        <v>0</v>
      </c>
      <c r="H126" s="105">
        <v>0</v>
      </c>
      <c r="I126" s="105">
        <v>0</v>
      </c>
      <c r="J126" s="105">
        <v>0</v>
      </c>
      <c r="K126" s="105">
        <v>0</v>
      </c>
      <c r="L126" s="105">
        <v>0</v>
      </c>
      <c r="M126" s="105">
        <v>0</v>
      </c>
      <c r="N126" s="105">
        <v>0</v>
      </c>
      <c r="O126" s="105">
        <v>0</v>
      </c>
      <c r="P126" s="105">
        <v>0</v>
      </c>
      <c r="Q126" s="105">
        <v>0</v>
      </c>
      <c r="R126" s="105">
        <v>0</v>
      </c>
      <c r="S126" s="105">
        <v>0</v>
      </c>
      <c r="T126" s="105">
        <v>0</v>
      </c>
      <c r="U126" s="105">
        <v>0</v>
      </c>
      <c r="V126" s="105">
        <v>0</v>
      </c>
      <c r="W126" s="105">
        <v>0</v>
      </c>
      <c r="X126" s="105">
        <v>0</v>
      </c>
      <c r="Y126" s="105">
        <v>0</v>
      </c>
      <c r="Z126" s="105">
        <v>0</v>
      </c>
      <c r="AA126" s="105">
        <v>0</v>
      </c>
      <c r="AB126" s="105">
        <v>0</v>
      </c>
      <c r="AC126" s="105">
        <v>0</v>
      </c>
      <c r="AD126" s="105">
        <v>0</v>
      </c>
      <c r="AE126" s="105">
        <v>0</v>
      </c>
      <c r="AF126" s="105">
        <v>0</v>
      </c>
      <c r="AG126" s="105">
        <v>0</v>
      </c>
      <c r="AH126" s="105">
        <v>0</v>
      </c>
      <c r="AI126" s="105">
        <v>0</v>
      </c>
      <c r="AJ126" s="105">
        <v>0</v>
      </c>
      <c r="AK126" s="105">
        <v>0</v>
      </c>
      <c r="AL126" s="105">
        <v>0</v>
      </c>
      <c r="AM126" s="105">
        <v>0</v>
      </c>
      <c r="AN126" s="105">
        <v>0</v>
      </c>
      <c r="AO126" s="105">
        <v>0</v>
      </c>
      <c r="AP126" s="105">
        <v>0</v>
      </c>
      <c r="AQ126" s="105">
        <v>0</v>
      </c>
      <c r="AR126" s="105">
        <v>0</v>
      </c>
      <c r="AS126" s="105">
        <v>0</v>
      </c>
      <c r="AT126" s="105">
        <v>0</v>
      </c>
      <c r="AU126" s="105">
        <v>0</v>
      </c>
      <c r="AV126" s="105">
        <v>0</v>
      </c>
      <c r="AW126" s="105">
        <v>0</v>
      </c>
      <c r="AX126" s="105">
        <v>0</v>
      </c>
      <c r="AY126" s="105">
        <v>0</v>
      </c>
    </row>
    <row r="127" spans="1:52">
      <c r="A127" s="108"/>
      <c r="B127" s="118">
        <v>6</v>
      </c>
      <c r="C127" s="105"/>
      <c r="D127" s="105">
        <v>0</v>
      </c>
      <c r="E127" s="105">
        <v>0</v>
      </c>
      <c r="F127" s="105">
        <v>0</v>
      </c>
      <c r="G127" s="105">
        <v>0</v>
      </c>
      <c r="H127" s="105">
        <v>0</v>
      </c>
      <c r="I127" s="105">
        <v>0</v>
      </c>
      <c r="J127" s="105">
        <v>0</v>
      </c>
      <c r="K127" s="105">
        <v>0</v>
      </c>
      <c r="L127" s="105">
        <v>0</v>
      </c>
      <c r="M127" s="105">
        <v>0</v>
      </c>
      <c r="N127" s="105">
        <v>0</v>
      </c>
      <c r="O127" s="105">
        <v>0</v>
      </c>
      <c r="P127" s="105">
        <v>0</v>
      </c>
      <c r="Q127" s="105">
        <v>0</v>
      </c>
      <c r="R127" s="105">
        <v>0</v>
      </c>
      <c r="S127" s="105">
        <v>0</v>
      </c>
      <c r="T127" s="105">
        <v>0</v>
      </c>
      <c r="U127" s="105">
        <v>0</v>
      </c>
      <c r="V127" s="105">
        <v>0</v>
      </c>
      <c r="W127" s="105">
        <v>0</v>
      </c>
      <c r="X127" s="105">
        <v>0</v>
      </c>
      <c r="Y127" s="105">
        <v>0</v>
      </c>
      <c r="Z127" s="105">
        <v>0</v>
      </c>
      <c r="AA127" s="105">
        <v>0</v>
      </c>
      <c r="AB127" s="105">
        <v>0</v>
      </c>
      <c r="AC127" s="105">
        <v>0</v>
      </c>
      <c r="AD127" s="105">
        <v>0</v>
      </c>
      <c r="AE127" s="105">
        <v>0</v>
      </c>
      <c r="AF127" s="105">
        <v>0</v>
      </c>
      <c r="AG127" s="105">
        <v>0</v>
      </c>
      <c r="AH127" s="105">
        <v>0</v>
      </c>
      <c r="AI127" s="105">
        <v>0</v>
      </c>
      <c r="AJ127" s="105">
        <v>0</v>
      </c>
      <c r="AK127" s="105">
        <v>0</v>
      </c>
      <c r="AL127" s="105">
        <v>0</v>
      </c>
      <c r="AM127" s="105">
        <v>0</v>
      </c>
      <c r="AN127" s="105">
        <v>0</v>
      </c>
      <c r="AO127" s="105">
        <v>0</v>
      </c>
      <c r="AP127" s="105">
        <v>0</v>
      </c>
      <c r="AQ127" s="105">
        <v>0</v>
      </c>
      <c r="AR127" s="105">
        <v>0</v>
      </c>
      <c r="AS127" s="105">
        <v>0</v>
      </c>
      <c r="AT127" s="105">
        <v>0</v>
      </c>
      <c r="AU127" s="105">
        <v>0</v>
      </c>
      <c r="AV127" s="105">
        <v>0</v>
      </c>
      <c r="AW127" s="105">
        <v>0</v>
      </c>
      <c r="AX127" s="105">
        <v>0</v>
      </c>
      <c r="AY127" s="105">
        <v>0</v>
      </c>
    </row>
    <row r="128" spans="1:52">
      <c r="A128" s="108"/>
      <c r="B128" s="118">
        <v>7</v>
      </c>
      <c r="C128" s="105"/>
      <c r="D128" s="105">
        <v>0</v>
      </c>
      <c r="E128" s="105">
        <v>0</v>
      </c>
      <c r="F128" s="105">
        <v>0</v>
      </c>
      <c r="G128" s="105">
        <v>0</v>
      </c>
      <c r="H128" s="105">
        <v>0</v>
      </c>
      <c r="I128" s="105">
        <v>0</v>
      </c>
      <c r="J128" s="105">
        <v>0</v>
      </c>
      <c r="K128" s="105">
        <v>0</v>
      </c>
      <c r="L128" s="105">
        <v>0</v>
      </c>
      <c r="M128" s="105">
        <v>0</v>
      </c>
      <c r="N128" s="105">
        <v>0</v>
      </c>
      <c r="O128" s="105">
        <v>0</v>
      </c>
      <c r="P128" s="105">
        <v>0</v>
      </c>
      <c r="Q128" s="105">
        <v>0</v>
      </c>
      <c r="R128" s="105">
        <v>0</v>
      </c>
      <c r="S128" s="105">
        <v>0</v>
      </c>
      <c r="T128" s="105">
        <v>0</v>
      </c>
      <c r="U128" s="105">
        <v>0</v>
      </c>
      <c r="V128" s="105">
        <v>0</v>
      </c>
      <c r="W128" s="105">
        <v>0</v>
      </c>
      <c r="X128" s="105">
        <v>0</v>
      </c>
      <c r="Y128" s="105">
        <v>0</v>
      </c>
      <c r="Z128" s="105">
        <v>0</v>
      </c>
      <c r="AA128" s="105">
        <v>0</v>
      </c>
      <c r="AB128" s="105">
        <v>0</v>
      </c>
      <c r="AC128" s="105">
        <v>0</v>
      </c>
      <c r="AD128" s="105">
        <v>0</v>
      </c>
      <c r="AE128" s="105">
        <v>0</v>
      </c>
      <c r="AF128" s="105">
        <v>0</v>
      </c>
      <c r="AG128" s="105">
        <v>0</v>
      </c>
      <c r="AH128" s="105">
        <v>0</v>
      </c>
      <c r="AI128" s="105">
        <v>0</v>
      </c>
      <c r="AJ128" s="105">
        <v>0</v>
      </c>
      <c r="AK128" s="105">
        <v>0</v>
      </c>
      <c r="AL128" s="105">
        <v>0</v>
      </c>
      <c r="AM128" s="105">
        <v>0</v>
      </c>
      <c r="AN128" s="105">
        <v>0</v>
      </c>
      <c r="AO128" s="105">
        <v>0</v>
      </c>
      <c r="AP128" s="105">
        <v>0</v>
      </c>
      <c r="AQ128" s="105">
        <v>0</v>
      </c>
      <c r="AR128" s="105">
        <v>0</v>
      </c>
      <c r="AS128" s="105">
        <v>0</v>
      </c>
      <c r="AT128" s="105">
        <v>0</v>
      </c>
      <c r="AU128" s="105">
        <v>0</v>
      </c>
      <c r="AV128" s="105">
        <v>0</v>
      </c>
      <c r="AW128" s="105">
        <v>0</v>
      </c>
      <c r="AX128" s="105">
        <v>0</v>
      </c>
      <c r="AY128" s="105">
        <v>0</v>
      </c>
    </row>
    <row r="129" spans="1:51">
      <c r="A129" s="108"/>
      <c r="B129" s="118">
        <v>8</v>
      </c>
      <c r="C129" s="105"/>
      <c r="D129" s="105">
        <v>0</v>
      </c>
      <c r="E129" s="105">
        <v>0</v>
      </c>
      <c r="F129" s="105">
        <v>0</v>
      </c>
      <c r="G129" s="105">
        <v>0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05">
        <v>0</v>
      </c>
      <c r="Q129" s="105">
        <v>0</v>
      </c>
      <c r="R129" s="105">
        <v>0</v>
      </c>
      <c r="S129" s="105">
        <v>0</v>
      </c>
      <c r="T129" s="105">
        <v>0</v>
      </c>
      <c r="U129" s="105">
        <v>0</v>
      </c>
      <c r="V129" s="105">
        <v>0</v>
      </c>
      <c r="W129" s="105">
        <v>0</v>
      </c>
      <c r="X129" s="105">
        <v>0</v>
      </c>
      <c r="Y129" s="105">
        <v>0</v>
      </c>
      <c r="Z129" s="105">
        <v>0</v>
      </c>
      <c r="AA129" s="105">
        <v>0</v>
      </c>
      <c r="AB129" s="105">
        <v>0</v>
      </c>
      <c r="AC129" s="105">
        <v>0</v>
      </c>
      <c r="AD129" s="105">
        <v>0</v>
      </c>
      <c r="AE129" s="105">
        <v>0</v>
      </c>
      <c r="AF129" s="105">
        <v>0</v>
      </c>
      <c r="AG129" s="105">
        <v>0</v>
      </c>
      <c r="AH129" s="105">
        <v>0</v>
      </c>
      <c r="AI129" s="105">
        <v>0</v>
      </c>
      <c r="AJ129" s="105">
        <v>0</v>
      </c>
      <c r="AK129" s="105">
        <v>0</v>
      </c>
      <c r="AL129" s="105">
        <v>0</v>
      </c>
      <c r="AM129" s="105">
        <v>0</v>
      </c>
      <c r="AN129" s="105">
        <v>0</v>
      </c>
      <c r="AO129" s="105">
        <v>0</v>
      </c>
      <c r="AP129" s="105">
        <v>0</v>
      </c>
      <c r="AQ129" s="105">
        <v>0</v>
      </c>
      <c r="AR129" s="105">
        <v>0</v>
      </c>
      <c r="AS129" s="105">
        <v>0</v>
      </c>
      <c r="AT129" s="105">
        <v>0</v>
      </c>
      <c r="AU129" s="105">
        <v>0</v>
      </c>
      <c r="AV129" s="105">
        <v>0</v>
      </c>
      <c r="AW129" s="105">
        <v>0</v>
      </c>
      <c r="AX129" s="105">
        <v>0</v>
      </c>
      <c r="AY129" s="105">
        <v>0</v>
      </c>
    </row>
    <row r="130" spans="1:51">
      <c r="A130" s="108"/>
      <c r="B130" s="118">
        <v>9</v>
      </c>
      <c r="C130" s="105"/>
      <c r="D130" s="105">
        <v>0</v>
      </c>
      <c r="E130" s="105">
        <v>0</v>
      </c>
      <c r="F130" s="105">
        <v>0</v>
      </c>
      <c r="G130" s="105">
        <v>0</v>
      </c>
      <c r="H130" s="105">
        <v>0</v>
      </c>
      <c r="I130" s="105">
        <v>0</v>
      </c>
      <c r="J130" s="105">
        <v>0</v>
      </c>
      <c r="K130" s="105">
        <v>0</v>
      </c>
      <c r="L130" s="105">
        <v>0</v>
      </c>
      <c r="M130" s="105">
        <v>0</v>
      </c>
      <c r="N130" s="105">
        <v>0</v>
      </c>
      <c r="O130" s="105">
        <v>0</v>
      </c>
      <c r="P130" s="105">
        <v>0</v>
      </c>
      <c r="Q130" s="105">
        <v>0</v>
      </c>
      <c r="R130" s="105">
        <v>0</v>
      </c>
      <c r="S130" s="105">
        <v>0</v>
      </c>
      <c r="T130" s="105">
        <v>0</v>
      </c>
      <c r="U130" s="105">
        <v>0</v>
      </c>
      <c r="V130" s="105">
        <v>0</v>
      </c>
      <c r="W130" s="105">
        <v>0</v>
      </c>
      <c r="X130" s="105">
        <v>0</v>
      </c>
      <c r="Y130" s="105">
        <v>0</v>
      </c>
      <c r="Z130" s="105">
        <v>0</v>
      </c>
      <c r="AA130" s="105">
        <v>0</v>
      </c>
      <c r="AB130" s="105">
        <v>0</v>
      </c>
      <c r="AC130" s="105">
        <v>0</v>
      </c>
      <c r="AD130" s="105">
        <v>0</v>
      </c>
      <c r="AE130" s="105">
        <v>0</v>
      </c>
      <c r="AF130" s="105">
        <v>0</v>
      </c>
      <c r="AG130" s="105">
        <v>0</v>
      </c>
      <c r="AH130" s="105">
        <v>0</v>
      </c>
      <c r="AI130" s="105">
        <v>0</v>
      </c>
      <c r="AJ130" s="105">
        <v>0</v>
      </c>
      <c r="AK130" s="105">
        <v>0</v>
      </c>
      <c r="AL130" s="105">
        <v>0</v>
      </c>
      <c r="AM130" s="105">
        <v>0</v>
      </c>
      <c r="AN130" s="105">
        <v>0</v>
      </c>
      <c r="AO130" s="105">
        <v>0</v>
      </c>
      <c r="AP130" s="105">
        <v>0</v>
      </c>
      <c r="AQ130" s="105">
        <v>0</v>
      </c>
      <c r="AR130" s="105">
        <v>0</v>
      </c>
      <c r="AS130" s="105">
        <v>0</v>
      </c>
      <c r="AT130" s="105">
        <v>0</v>
      </c>
      <c r="AU130" s="105">
        <v>0</v>
      </c>
      <c r="AV130" s="105">
        <v>0</v>
      </c>
      <c r="AW130" s="105">
        <v>0</v>
      </c>
      <c r="AX130" s="105">
        <v>0</v>
      </c>
      <c r="AY130" s="105">
        <v>0</v>
      </c>
    </row>
    <row r="131" spans="1:51">
      <c r="A131" s="108"/>
      <c r="B131" s="118">
        <v>10</v>
      </c>
      <c r="C131" s="105"/>
      <c r="D131" s="105">
        <v>0</v>
      </c>
      <c r="E131" s="105">
        <v>0</v>
      </c>
      <c r="F131" s="105">
        <v>0</v>
      </c>
      <c r="G131" s="105">
        <v>0</v>
      </c>
      <c r="H131" s="105">
        <v>0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05">
        <v>0</v>
      </c>
      <c r="Q131" s="105">
        <v>0</v>
      </c>
      <c r="R131" s="105">
        <v>0</v>
      </c>
      <c r="S131" s="105">
        <v>0</v>
      </c>
      <c r="T131" s="105">
        <v>0</v>
      </c>
      <c r="U131" s="105">
        <v>0</v>
      </c>
      <c r="V131" s="105">
        <v>0</v>
      </c>
      <c r="W131" s="105">
        <v>0</v>
      </c>
      <c r="X131" s="105">
        <v>0</v>
      </c>
      <c r="Y131" s="105">
        <v>0</v>
      </c>
      <c r="Z131" s="105">
        <v>0</v>
      </c>
      <c r="AA131" s="105">
        <v>0</v>
      </c>
      <c r="AB131" s="105">
        <v>0</v>
      </c>
      <c r="AC131" s="105">
        <v>0</v>
      </c>
      <c r="AD131" s="105">
        <v>0</v>
      </c>
      <c r="AE131" s="105">
        <v>0</v>
      </c>
      <c r="AF131" s="105">
        <v>0</v>
      </c>
      <c r="AG131" s="105">
        <v>0</v>
      </c>
      <c r="AH131" s="105">
        <v>0</v>
      </c>
      <c r="AI131" s="105">
        <v>0</v>
      </c>
      <c r="AJ131" s="105">
        <v>0</v>
      </c>
      <c r="AK131" s="105">
        <v>0</v>
      </c>
      <c r="AL131" s="105">
        <v>0</v>
      </c>
      <c r="AM131" s="105">
        <v>0</v>
      </c>
      <c r="AN131" s="105">
        <v>0</v>
      </c>
      <c r="AO131" s="105">
        <v>0</v>
      </c>
      <c r="AP131" s="105">
        <v>0</v>
      </c>
      <c r="AQ131" s="105">
        <v>0</v>
      </c>
      <c r="AR131" s="105">
        <v>0</v>
      </c>
      <c r="AS131" s="105">
        <v>0</v>
      </c>
      <c r="AT131" s="105">
        <v>0</v>
      </c>
      <c r="AU131" s="105">
        <v>0</v>
      </c>
      <c r="AV131" s="105">
        <v>0</v>
      </c>
      <c r="AW131" s="105">
        <v>0</v>
      </c>
      <c r="AX131" s="105">
        <v>0</v>
      </c>
      <c r="AY131" s="105">
        <v>0</v>
      </c>
    </row>
    <row r="132" spans="1:51">
      <c r="A132" s="108"/>
      <c r="B132" s="118">
        <v>11</v>
      </c>
      <c r="C132" s="105"/>
      <c r="D132" s="105">
        <v>0</v>
      </c>
      <c r="E132" s="105">
        <v>0</v>
      </c>
      <c r="F132" s="105">
        <v>0</v>
      </c>
      <c r="G132" s="105">
        <v>0</v>
      </c>
      <c r="H132" s="105">
        <v>0</v>
      </c>
      <c r="I132" s="105">
        <v>0</v>
      </c>
      <c r="J132" s="105">
        <v>0</v>
      </c>
      <c r="K132" s="105">
        <v>0</v>
      </c>
      <c r="L132" s="105">
        <v>0</v>
      </c>
      <c r="M132" s="105">
        <v>0</v>
      </c>
      <c r="N132" s="105">
        <v>0</v>
      </c>
      <c r="O132" s="105">
        <v>0</v>
      </c>
      <c r="P132" s="105">
        <v>0</v>
      </c>
      <c r="Q132" s="105">
        <v>0</v>
      </c>
      <c r="R132" s="105">
        <v>0</v>
      </c>
      <c r="S132" s="105">
        <v>0</v>
      </c>
      <c r="T132" s="105">
        <v>0</v>
      </c>
      <c r="U132" s="105">
        <v>0</v>
      </c>
      <c r="V132" s="105">
        <v>0</v>
      </c>
      <c r="W132" s="105">
        <v>0</v>
      </c>
      <c r="X132" s="105">
        <v>0</v>
      </c>
      <c r="Y132" s="105">
        <v>0</v>
      </c>
      <c r="Z132" s="105">
        <v>0</v>
      </c>
      <c r="AA132" s="105">
        <v>0</v>
      </c>
      <c r="AB132" s="105">
        <v>0</v>
      </c>
      <c r="AC132" s="105">
        <v>0</v>
      </c>
      <c r="AD132" s="105">
        <v>0</v>
      </c>
      <c r="AE132" s="105">
        <v>0</v>
      </c>
      <c r="AF132" s="105">
        <v>0</v>
      </c>
      <c r="AG132" s="105">
        <v>0</v>
      </c>
      <c r="AH132" s="105">
        <v>0</v>
      </c>
      <c r="AI132" s="105">
        <v>0</v>
      </c>
      <c r="AJ132" s="105">
        <v>0</v>
      </c>
      <c r="AK132" s="105">
        <v>0</v>
      </c>
      <c r="AL132" s="105">
        <v>0</v>
      </c>
      <c r="AM132" s="105">
        <v>0</v>
      </c>
      <c r="AN132" s="105">
        <v>0</v>
      </c>
      <c r="AO132" s="105">
        <v>0</v>
      </c>
      <c r="AP132" s="105">
        <v>0</v>
      </c>
      <c r="AQ132" s="105">
        <v>0</v>
      </c>
      <c r="AR132" s="105">
        <v>0</v>
      </c>
      <c r="AS132" s="105">
        <v>0</v>
      </c>
      <c r="AT132" s="105">
        <v>0</v>
      </c>
      <c r="AU132" s="105">
        <v>0</v>
      </c>
      <c r="AV132" s="105">
        <v>0</v>
      </c>
      <c r="AW132" s="105">
        <v>0</v>
      </c>
      <c r="AX132" s="105">
        <v>0</v>
      </c>
      <c r="AY132" s="105">
        <v>0</v>
      </c>
    </row>
    <row r="133" spans="1:51">
      <c r="A133" s="108"/>
      <c r="B133" s="118">
        <v>12</v>
      </c>
      <c r="C133" s="105"/>
      <c r="D133" s="105">
        <v>0</v>
      </c>
      <c r="E133" s="105">
        <v>0</v>
      </c>
      <c r="F133" s="105">
        <v>0</v>
      </c>
      <c r="G133" s="105">
        <v>0</v>
      </c>
      <c r="H133" s="105">
        <v>0</v>
      </c>
      <c r="I133" s="105">
        <v>0</v>
      </c>
      <c r="J133" s="105">
        <v>0</v>
      </c>
      <c r="K133" s="105">
        <v>0</v>
      </c>
      <c r="L133" s="105">
        <v>0</v>
      </c>
      <c r="M133" s="105">
        <v>0</v>
      </c>
      <c r="N133" s="105">
        <v>0</v>
      </c>
      <c r="O133" s="105">
        <v>0</v>
      </c>
      <c r="P133" s="105">
        <v>0</v>
      </c>
      <c r="Q133" s="105">
        <v>0</v>
      </c>
      <c r="R133" s="105">
        <v>0</v>
      </c>
      <c r="S133" s="105">
        <v>0</v>
      </c>
      <c r="T133" s="105">
        <v>0</v>
      </c>
      <c r="U133" s="105">
        <v>0</v>
      </c>
      <c r="V133" s="105">
        <v>0</v>
      </c>
      <c r="W133" s="105">
        <v>0</v>
      </c>
      <c r="X133" s="105">
        <v>0</v>
      </c>
      <c r="Y133" s="105">
        <v>0</v>
      </c>
      <c r="Z133" s="105">
        <v>0</v>
      </c>
      <c r="AA133" s="105">
        <v>0</v>
      </c>
      <c r="AB133" s="105">
        <v>0</v>
      </c>
      <c r="AC133" s="105">
        <v>0</v>
      </c>
      <c r="AD133" s="105">
        <v>0</v>
      </c>
      <c r="AE133" s="105">
        <v>0</v>
      </c>
      <c r="AF133" s="105">
        <v>0</v>
      </c>
      <c r="AG133" s="105">
        <v>0</v>
      </c>
      <c r="AH133" s="105">
        <v>0</v>
      </c>
      <c r="AI133" s="105">
        <v>0</v>
      </c>
      <c r="AJ133" s="105">
        <v>0</v>
      </c>
      <c r="AK133" s="105">
        <v>0</v>
      </c>
      <c r="AL133" s="105">
        <v>0</v>
      </c>
      <c r="AM133" s="105">
        <v>0</v>
      </c>
      <c r="AN133" s="105">
        <v>0</v>
      </c>
      <c r="AO133" s="105">
        <v>0</v>
      </c>
      <c r="AP133" s="105">
        <v>0</v>
      </c>
      <c r="AQ133" s="105">
        <v>0</v>
      </c>
      <c r="AR133" s="105">
        <v>0</v>
      </c>
      <c r="AS133" s="105">
        <v>0</v>
      </c>
      <c r="AT133" s="105">
        <v>0</v>
      </c>
      <c r="AU133" s="105">
        <v>0</v>
      </c>
      <c r="AV133" s="105">
        <v>0</v>
      </c>
      <c r="AW133" s="105">
        <v>0</v>
      </c>
      <c r="AX133" s="105">
        <v>0</v>
      </c>
      <c r="AY133" s="105">
        <v>0</v>
      </c>
    </row>
    <row r="134" spans="1:51">
      <c r="A134" s="108"/>
      <c r="B134" s="119">
        <v>13</v>
      </c>
      <c r="C134" s="105"/>
      <c r="D134" s="105">
        <v>0</v>
      </c>
      <c r="E134" s="105">
        <v>0</v>
      </c>
      <c r="F134" s="105">
        <v>0</v>
      </c>
      <c r="G134" s="105">
        <v>0</v>
      </c>
      <c r="H134" s="105">
        <v>0</v>
      </c>
      <c r="I134" s="105">
        <v>0</v>
      </c>
      <c r="J134" s="105">
        <v>0</v>
      </c>
      <c r="K134" s="105">
        <v>0</v>
      </c>
      <c r="L134" s="105">
        <v>0</v>
      </c>
      <c r="M134" s="105">
        <v>0</v>
      </c>
      <c r="N134" s="105">
        <v>0</v>
      </c>
      <c r="O134" s="105">
        <v>0</v>
      </c>
      <c r="P134" s="105">
        <v>0</v>
      </c>
      <c r="Q134" s="105">
        <v>0</v>
      </c>
      <c r="R134" s="105">
        <v>0</v>
      </c>
      <c r="S134" s="105">
        <v>0</v>
      </c>
      <c r="T134" s="105">
        <v>0</v>
      </c>
      <c r="U134" s="105">
        <v>0</v>
      </c>
      <c r="V134" s="105">
        <v>0</v>
      </c>
      <c r="W134" s="105">
        <v>0</v>
      </c>
      <c r="X134" s="105">
        <v>0</v>
      </c>
      <c r="Y134" s="105">
        <v>0</v>
      </c>
      <c r="Z134" s="105">
        <v>0</v>
      </c>
      <c r="AA134" s="105">
        <v>0</v>
      </c>
      <c r="AB134" s="105">
        <v>0</v>
      </c>
      <c r="AC134" s="105">
        <v>0</v>
      </c>
      <c r="AD134" s="105">
        <v>0</v>
      </c>
      <c r="AE134" s="105">
        <v>0</v>
      </c>
      <c r="AF134" s="105">
        <v>0</v>
      </c>
      <c r="AG134" s="105">
        <v>0</v>
      </c>
      <c r="AH134" s="105">
        <v>0</v>
      </c>
      <c r="AI134" s="105">
        <v>0</v>
      </c>
      <c r="AJ134" s="105">
        <v>0</v>
      </c>
      <c r="AK134" s="105">
        <v>0</v>
      </c>
      <c r="AL134" s="105">
        <v>0</v>
      </c>
      <c r="AM134" s="105">
        <v>0</v>
      </c>
      <c r="AN134" s="105">
        <v>0</v>
      </c>
      <c r="AO134" s="105">
        <v>0</v>
      </c>
      <c r="AP134" s="105">
        <v>0</v>
      </c>
      <c r="AQ134" s="105">
        <v>0</v>
      </c>
      <c r="AR134" s="105">
        <v>0</v>
      </c>
      <c r="AS134" s="105">
        <v>0</v>
      </c>
      <c r="AT134" s="105">
        <v>0</v>
      </c>
      <c r="AU134" s="105">
        <v>0</v>
      </c>
      <c r="AV134" s="105">
        <v>0</v>
      </c>
      <c r="AW134" s="105">
        <v>0</v>
      </c>
      <c r="AX134" s="105">
        <v>0</v>
      </c>
      <c r="AY134" s="105">
        <v>0</v>
      </c>
    </row>
    <row r="135" spans="1:51">
      <c r="A135" s="108"/>
      <c r="B135" s="119">
        <v>14</v>
      </c>
      <c r="C135" s="105"/>
      <c r="D135" s="105">
        <v>0</v>
      </c>
      <c r="E135" s="105">
        <v>0</v>
      </c>
      <c r="F135" s="105">
        <v>0</v>
      </c>
      <c r="G135" s="105">
        <v>0</v>
      </c>
      <c r="H135" s="105">
        <v>0</v>
      </c>
      <c r="I135" s="105">
        <v>0</v>
      </c>
      <c r="J135" s="105">
        <v>0</v>
      </c>
      <c r="K135" s="105">
        <v>0</v>
      </c>
      <c r="L135" s="105">
        <v>0</v>
      </c>
      <c r="M135" s="105">
        <v>0</v>
      </c>
      <c r="N135" s="105">
        <v>0</v>
      </c>
      <c r="O135" s="105">
        <v>0</v>
      </c>
      <c r="P135" s="105">
        <v>0</v>
      </c>
      <c r="Q135" s="105">
        <v>0</v>
      </c>
      <c r="R135" s="105">
        <v>0</v>
      </c>
      <c r="S135" s="105">
        <v>0</v>
      </c>
      <c r="T135" s="105">
        <v>0</v>
      </c>
      <c r="U135" s="105">
        <v>0</v>
      </c>
      <c r="V135" s="105">
        <v>0</v>
      </c>
      <c r="W135" s="105">
        <v>0</v>
      </c>
      <c r="X135" s="105">
        <v>0</v>
      </c>
      <c r="Y135" s="105">
        <v>0</v>
      </c>
      <c r="Z135" s="105">
        <v>0</v>
      </c>
      <c r="AA135" s="105">
        <v>0</v>
      </c>
      <c r="AB135" s="105">
        <v>0</v>
      </c>
      <c r="AC135" s="105">
        <v>0</v>
      </c>
      <c r="AD135" s="105">
        <v>0</v>
      </c>
      <c r="AE135" s="105">
        <v>0</v>
      </c>
      <c r="AF135" s="105">
        <v>0</v>
      </c>
      <c r="AG135" s="105">
        <v>0</v>
      </c>
      <c r="AH135" s="105">
        <v>0</v>
      </c>
      <c r="AI135" s="105">
        <v>0</v>
      </c>
      <c r="AJ135" s="105">
        <v>0</v>
      </c>
      <c r="AK135" s="105">
        <v>0</v>
      </c>
      <c r="AL135" s="105">
        <v>0</v>
      </c>
      <c r="AM135" s="105">
        <v>0</v>
      </c>
      <c r="AN135" s="105">
        <v>0</v>
      </c>
      <c r="AO135" s="105">
        <v>0</v>
      </c>
      <c r="AP135" s="105">
        <v>0</v>
      </c>
      <c r="AQ135" s="105">
        <v>0</v>
      </c>
      <c r="AR135" s="105">
        <v>0</v>
      </c>
      <c r="AS135" s="105">
        <v>0</v>
      </c>
      <c r="AT135" s="105">
        <v>0</v>
      </c>
      <c r="AU135" s="105">
        <v>0</v>
      </c>
      <c r="AV135" s="105">
        <v>0</v>
      </c>
      <c r="AW135" s="105">
        <v>0</v>
      </c>
      <c r="AX135" s="105">
        <v>0</v>
      </c>
      <c r="AY135" s="105">
        <v>0</v>
      </c>
    </row>
    <row r="136" spans="1:51">
      <c r="A136" s="108"/>
      <c r="B136" s="119">
        <v>15</v>
      </c>
      <c r="C136" s="105"/>
      <c r="D136" s="105">
        <v>0</v>
      </c>
      <c r="E136" s="105">
        <v>0</v>
      </c>
      <c r="F136" s="105">
        <v>0</v>
      </c>
      <c r="G136" s="105">
        <v>0</v>
      </c>
      <c r="H136" s="105">
        <v>0</v>
      </c>
      <c r="I136" s="105">
        <v>0</v>
      </c>
      <c r="J136" s="105">
        <v>0</v>
      </c>
      <c r="K136" s="105">
        <v>0</v>
      </c>
      <c r="L136" s="105">
        <v>0</v>
      </c>
      <c r="M136" s="105">
        <v>0</v>
      </c>
      <c r="N136" s="105">
        <v>0</v>
      </c>
      <c r="O136" s="105">
        <v>0</v>
      </c>
      <c r="P136" s="105">
        <v>0</v>
      </c>
      <c r="Q136" s="105">
        <v>0</v>
      </c>
      <c r="R136" s="105">
        <v>0</v>
      </c>
      <c r="S136" s="105">
        <v>0</v>
      </c>
      <c r="T136" s="105">
        <v>0</v>
      </c>
      <c r="U136" s="105">
        <v>0</v>
      </c>
      <c r="V136" s="105">
        <v>0</v>
      </c>
      <c r="W136" s="105">
        <v>0</v>
      </c>
      <c r="X136" s="105">
        <v>0</v>
      </c>
      <c r="Y136" s="105">
        <v>0</v>
      </c>
      <c r="Z136" s="105">
        <v>0</v>
      </c>
      <c r="AA136" s="105">
        <v>0</v>
      </c>
      <c r="AB136" s="105">
        <v>0</v>
      </c>
      <c r="AC136" s="105">
        <v>0</v>
      </c>
      <c r="AD136" s="105">
        <v>0</v>
      </c>
      <c r="AE136" s="105">
        <v>0</v>
      </c>
      <c r="AF136" s="105">
        <v>0</v>
      </c>
      <c r="AG136" s="105">
        <v>0</v>
      </c>
      <c r="AH136" s="105">
        <v>0</v>
      </c>
      <c r="AI136" s="105">
        <v>0</v>
      </c>
      <c r="AJ136" s="105">
        <v>0</v>
      </c>
      <c r="AK136" s="105">
        <v>0</v>
      </c>
      <c r="AL136" s="105">
        <v>0</v>
      </c>
      <c r="AM136" s="105">
        <v>0</v>
      </c>
      <c r="AN136" s="105">
        <v>0</v>
      </c>
      <c r="AO136" s="105">
        <v>0</v>
      </c>
      <c r="AP136" s="105">
        <v>0</v>
      </c>
      <c r="AQ136" s="105">
        <v>0</v>
      </c>
      <c r="AR136" s="105">
        <v>0</v>
      </c>
      <c r="AS136" s="105">
        <v>0</v>
      </c>
      <c r="AT136" s="105">
        <v>0</v>
      </c>
      <c r="AU136" s="105">
        <v>0</v>
      </c>
      <c r="AV136" s="105">
        <v>0</v>
      </c>
      <c r="AW136" s="105">
        <v>0</v>
      </c>
      <c r="AX136" s="105">
        <v>0</v>
      </c>
      <c r="AY136" s="105">
        <v>0</v>
      </c>
    </row>
    <row r="137" spans="1:51">
      <c r="A137" s="108"/>
      <c r="B137" s="119">
        <v>16</v>
      </c>
      <c r="C137" s="105"/>
      <c r="D137" s="105">
        <v>0</v>
      </c>
      <c r="E137" s="105">
        <v>0</v>
      </c>
      <c r="F137" s="105">
        <v>0</v>
      </c>
      <c r="G137" s="105">
        <v>0</v>
      </c>
      <c r="H137" s="105">
        <v>0</v>
      </c>
      <c r="I137" s="105">
        <v>0</v>
      </c>
      <c r="J137" s="105">
        <v>0</v>
      </c>
      <c r="K137" s="105">
        <v>0</v>
      </c>
      <c r="L137" s="105">
        <v>0</v>
      </c>
      <c r="M137" s="105">
        <v>0</v>
      </c>
      <c r="N137" s="105">
        <v>0</v>
      </c>
      <c r="O137" s="105">
        <v>0</v>
      </c>
      <c r="P137" s="105">
        <v>0</v>
      </c>
      <c r="Q137" s="105">
        <v>0</v>
      </c>
      <c r="R137" s="105">
        <v>0</v>
      </c>
      <c r="S137" s="105">
        <v>0</v>
      </c>
      <c r="T137" s="105">
        <v>0</v>
      </c>
      <c r="U137" s="105">
        <v>0</v>
      </c>
      <c r="V137" s="105">
        <v>0</v>
      </c>
      <c r="W137" s="105">
        <v>0</v>
      </c>
      <c r="X137" s="105">
        <v>0</v>
      </c>
      <c r="Y137" s="105">
        <v>0</v>
      </c>
      <c r="Z137" s="105">
        <v>0</v>
      </c>
      <c r="AA137" s="105">
        <v>0</v>
      </c>
      <c r="AB137" s="105">
        <v>0</v>
      </c>
      <c r="AC137" s="105">
        <v>0</v>
      </c>
      <c r="AD137" s="105">
        <v>0</v>
      </c>
      <c r="AE137" s="105">
        <v>0</v>
      </c>
      <c r="AF137" s="105">
        <v>0</v>
      </c>
      <c r="AG137" s="105">
        <v>0</v>
      </c>
      <c r="AH137" s="105">
        <v>0</v>
      </c>
      <c r="AI137" s="105">
        <v>0</v>
      </c>
      <c r="AJ137" s="105">
        <v>0</v>
      </c>
      <c r="AK137" s="105">
        <v>0</v>
      </c>
      <c r="AL137" s="105">
        <v>0</v>
      </c>
      <c r="AM137" s="105">
        <v>0</v>
      </c>
      <c r="AN137" s="105">
        <v>0</v>
      </c>
      <c r="AO137" s="105">
        <v>0</v>
      </c>
      <c r="AP137" s="105">
        <v>0</v>
      </c>
      <c r="AQ137" s="105">
        <v>0</v>
      </c>
      <c r="AR137" s="105">
        <v>0</v>
      </c>
      <c r="AS137" s="105">
        <v>0</v>
      </c>
      <c r="AT137" s="105">
        <v>0</v>
      </c>
      <c r="AU137" s="105">
        <v>0</v>
      </c>
      <c r="AV137" s="105">
        <v>0</v>
      </c>
      <c r="AW137" s="105">
        <v>0</v>
      </c>
      <c r="AX137" s="105">
        <v>0</v>
      </c>
      <c r="AY137" s="105">
        <v>0</v>
      </c>
    </row>
    <row r="138" spans="1:51">
      <c r="A138" s="108"/>
      <c r="B138" s="119">
        <v>17</v>
      </c>
      <c r="C138" s="105"/>
      <c r="D138" s="105">
        <v>0</v>
      </c>
      <c r="E138" s="105">
        <v>0</v>
      </c>
      <c r="F138" s="105">
        <v>0</v>
      </c>
      <c r="G138" s="105">
        <v>0</v>
      </c>
      <c r="H138" s="105">
        <v>0</v>
      </c>
      <c r="I138" s="105">
        <v>0</v>
      </c>
      <c r="J138" s="105">
        <v>0</v>
      </c>
      <c r="K138" s="105">
        <v>0</v>
      </c>
      <c r="L138" s="105">
        <v>0</v>
      </c>
      <c r="M138" s="105">
        <v>0</v>
      </c>
      <c r="N138" s="105">
        <v>0</v>
      </c>
      <c r="O138" s="105">
        <v>0</v>
      </c>
      <c r="P138" s="105">
        <v>0</v>
      </c>
      <c r="Q138" s="105">
        <v>0</v>
      </c>
      <c r="R138" s="105">
        <v>0</v>
      </c>
      <c r="S138" s="105">
        <v>0</v>
      </c>
      <c r="T138" s="105">
        <v>0</v>
      </c>
      <c r="U138" s="105">
        <v>0</v>
      </c>
      <c r="V138" s="105">
        <v>0</v>
      </c>
      <c r="W138" s="105">
        <v>0</v>
      </c>
      <c r="X138" s="105">
        <v>0</v>
      </c>
      <c r="Y138" s="105">
        <v>0</v>
      </c>
      <c r="Z138" s="105">
        <v>0</v>
      </c>
      <c r="AA138" s="105">
        <v>0</v>
      </c>
      <c r="AB138" s="105">
        <v>0</v>
      </c>
      <c r="AC138" s="105">
        <v>0</v>
      </c>
      <c r="AD138" s="105">
        <v>0</v>
      </c>
      <c r="AE138" s="105">
        <v>0</v>
      </c>
      <c r="AF138" s="105">
        <v>0</v>
      </c>
      <c r="AG138" s="105">
        <v>0</v>
      </c>
      <c r="AH138" s="105">
        <v>0</v>
      </c>
      <c r="AI138" s="105">
        <v>0</v>
      </c>
      <c r="AJ138" s="105">
        <v>0</v>
      </c>
      <c r="AK138" s="105">
        <v>0</v>
      </c>
      <c r="AL138" s="105">
        <v>0</v>
      </c>
      <c r="AM138" s="105">
        <v>0</v>
      </c>
      <c r="AN138" s="105">
        <v>0</v>
      </c>
      <c r="AO138" s="105">
        <v>0</v>
      </c>
      <c r="AP138" s="105">
        <v>0</v>
      </c>
      <c r="AQ138" s="105">
        <v>0</v>
      </c>
      <c r="AR138" s="105">
        <v>0</v>
      </c>
      <c r="AS138" s="105">
        <v>0</v>
      </c>
      <c r="AT138" s="105">
        <v>0</v>
      </c>
      <c r="AU138" s="105">
        <v>0</v>
      </c>
      <c r="AV138" s="105">
        <v>0</v>
      </c>
      <c r="AW138" s="105">
        <v>0</v>
      </c>
      <c r="AX138" s="105">
        <v>0</v>
      </c>
      <c r="AY138" s="105">
        <v>0</v>
      </c>
    </row>
    <row r="139" spans="1:51">
      <c r="A139" s="108"/>
      <c r="B139" s="119">
        <v>18</v>
      </c>
      <c r="C139" s="105"/>
      <c r="D139" s="105">
        <v>0</v>
      </c>
      <c r="E139" s="105">
        <v>0</v>
      </c>
      <c r="F139" s="105">
        <v>0</v>
      </c>
      <c r="G139" s="105">
        <v>0</v>
      </c>
      <c r="H139" s="105">
        <v>0</v>
      </c>
      <c r="I139" s="105">
        <v>0</v>
      </c>
      <c r="J139" s="105">
        <v>0</v>
      </c>
      <c r="K139" s="105">
        <v>0</v>
      </c>
      <c r="L139" s="105">
        <v>0</v>
      </c>
      <c r="M139" s="105">
        <v>0</v>
      </c>
      <c r="N139" s="105">
        <v>0</v>
      </c>
      <c r="O139" s="105">
        <v>0</v>
      </c>
      <c r="P139" s="105">
        <v>0</v>
      </c>
      <c r="Q139" s="105">
        <v>0</v>
      </c>
      <c r="R139" s="105">
        <v>0</v>
      </c>
      <c r="S139" s="105">
        <v>0</v>
      </c>
      <c r="T139" s="105">
        <v>0</v>
      </c>
      <c r="U139" s="105">
        <v>0</v>
      </c>
      <c r="V139" s="105">
        <v>0</v>
      </c>
      <c r="W139" s="105">
        <v>0</v>
      </c>
      <c r="X139" s="105">
        <v>0</v>
      </c>
      <c r="Y139" s="105">
        <v>0</v>
      </c>
      <c r="Z139" s="105">
        <v>0</v>
      </c>
      <c r="AA139" s="105">
        <v>0</v>
      </c>
      <c r="AB139" s="105">
        <v>0</v>
      </c>
      <c r="AC139" s="105">
        <v>0</v>
      </c>
      <c r="AD139" s="105">
        <v>0</v>
      </c>
      <c r="AE139" s="105">
        <v>0</v>
      </c>
      <c r="AF139" s="105">
        <v>0</v>
      </c>
      <c r="AG139" s="105">
        <v>0</v>
      </c>
      <c r="AH139" s="105">
        <v>0</v>
      </c>
      <c r="AI139" s="105">
        <v>0</v>
      </c>
      <c r="AJ139" s="105">
        <v>0</v>
      </c>
      <c r="AK139" s="105">
        <v>0</v>
      </c>
      <c r="AL139" s="105">
        <v>0</v>
      </c>
      <c r="AM139" s="105">
        <v>0</v>
      </c>
      <c r="AN139" s="105">
        <v>0</v>
      </c>
      <c r="AO139" s="105">
        <v>0</v>
      </c>
      <c r="AP139" s="105">
        <v>0</v>
      </c>
      <c r="AQ139" s="105">
        <v>0</v>
      </c>
      <c r="AR139" s="105">
        <v>0</v>
      </c>
      <c r="AS139" s="105">
        <v>0</v>
      </c>
      <c r="AT139" s="105">
        <v>0</v>
      </c>
      <c r="AU139" s="105">
        <v>0</v>
      </c>
      <c r="AV139" s="105">
        <v>0</v>
      </c>
      <c r="AW139" s="105">
        <v>0</v>
      </c>
      <c r="AX139" s="105">
        <v>0</v>
      </c>
      <c r="AY139" s="105">
        <v>0</v>
      </c>
    </row>
    <row r="140" spans="1:51">
      <c r="A140" s="108"/>
      <c r="B140" s="119">
        <v>19</v>
      </c>
      <c r="C140" s="105"/>
      <c r="D140" s="105">
        <v>0</v>
      </c>
      <c r="E140" s="105">
        <v>0</v>
      </c>
      <c r="F140" s="105">
        <v>0</v>
      </c>
      <c r="G140" s="105">
        <v>0</v>
      </c>
      <c r="H140" s="105">
        <v>0</v>
      </c>
      <c r="I140" s="105">
        <v>0</v>
      </c>
      <c r="J140" s="105">
        <v>0</v>
      </c>
      <c r="K140" s="105">
        <v>0</v>
      </c>
      <c r="L140" s="105">
        <v>0</v>
      </c>
      <c r="M140" s="105">
        <v>0</v>
      </c>
      <c r="N140" s="105">
        <v>0</v>
      </c>
      <c r="O140" s="105">
        <v>0</v>
      </c>
      <c r="P140" s="105">
        <v>0</v>
      </c>
      <c r="Q140" s="105">
        <v>0</v>
      </c>
      <c r="R140" s="105">
        <v>0</v>
      </c>
      <c r="S140" s="105">
        <v>0</v>
      </c>
      <c r="T140" s="105">
        <v>0</v>
      </c>
      <c r="U140" s="105">
        <v>0</v>
      </c>
      <c r="V140" s="105">
        <v>0</v>
      </c>
      <c r="W140" s="105">
        <v>0</v>
      </c>
      <c r="X140" s="105">
        <v>0</v>
      </c>
      <c r="Y140" s="105">
        <v>0</v>
      </c>
      <c r="Z140" s="105">
        <v>0</v>
      </c>
      <c r="AA140" s="105">
        <v>0</v>
      </c>
      <c r="AB140" s="105">
        <v>0</v>
      </c>
      <c r="AC140" s="105">
        <v>0</v>
      </c>
      <c r="AD140" s="105">
        <v>0</v>
      </c>
      <c r="AE140" s="105">
        <v>0</v>
      </c>
      <c r="AF140" s="105">
        <v>0</v>
      </c>
      <c r="AG140" s="105">
        <v>0</v>
      </c>
      <c r="AH140" s="105">
        <v>0</v>
      </c>
      <c r="AI140" s="105">
        <v>0</v>
      </c>
      <c r="AJ140" s="105">
        <v>0</v>
      </c>
      <c r="AK140" s="105">
        <v>0</v>
      </c>
      <c r="AL140" s="105">
        <v>0</v>
      </c>
      <c r="AM140" s="105">
        <v>0</v>
      </c>
      <c r="AN140" s="105">
        <v>0</v>
      </c>
      <c r="AO140" s="105">
        <v>0</v>
      </c>
      <c r="AP140" s="105">
        <v>0</v>
      </c>
      <c r="AQ140" s="105">
        <v>0</v>
      </c>
      <c r="AR140" s="105">
        <v>0</v>
      </c>
      <c r="AS140" s="105">
        <v>0</v>
      </c>
      <c r="AT140" s="105">
        <v>0</v>
      </c>
      <c r="AU140" s="105">
        <v>0</v>
      </c>
      <c r="AV140" s="105">
        <v>0</v>
      </c>
      <c r="AW140" s="105">
        <v>0</v>
      </c>
      <c r="AX140" s="105">
        <v>0</v>
      </c>
      <c r="AY140" s="105">
        <v>0</v>
      </c>
    </row>
    <row r="141" spans="1:51">
      <c r="A141" s="108"/>
      <c r="B141" s="119">
        <v>20</v>
      </c>
      <c r="C141" s="105"/>
      <c r="D141" s="105">
        <v>0</v>
      </c>
      <c r="E141" s="105">
        <v>0</v>
      </c>
      <c r="F141" s="105">
        <v>0</v>
      </c>
      <c r="G141" s="105">
        <v>0</v>
      </c>
      <c r="H141" s="105">
        <v>0</v>
      </c>
      <c r="I141" s="105">
        <v>0</v>
      </c>
      <c r="J141" s="105">
        <v>0</v>
      </c>
      <c r="K141" s="105">
        <v>0</v>
      </c>
      <c r="L141" s="105">
        <v>0</v>
      </c>
      <c r="M141" s="105">
        <v>0</v>
      </c>
      <c r="N141" s="105">
        <v>0</v>
      </c>
      <c r="O141" s="105">
        <v>0</v>
      </c>
      <c r="P141" s="105">
        <v>0</v>
      </c>
      <c r="Q141" s="105">
        <v>0</v>
      </c>
      <c r="R141" s="105">
        <v>0</v>
      </c>
      <c r="S141" s="105">
        <v>0</v>
      </c>
      <c r="T141" s="105">
        <v>0</v>
      </c>
      <c r="U141" s="105">
        <v>0</v>
      </c>
      <c r="V141" s="105">
        <v>0</v>
      </c>
      <c r="W141" s="105">
        <v>0</v>
      </c>
      <c r="X141" s="105">
        <v>0</v>
      </c>
      <c r="Y141" s="105">
        <v>0</v>
      </c>
      <c r="Z141" s="105">
        <v>0</v>
      </c>
      <c r="AA141" s="105">
        <v>0</v>
      </c>
      <c r="AB141" s="105">
        <v>0</v>
      </c>
      <c r="AC141" s="105">
        <v>0</v>
      </c>
      <c r="AD141" s="105">
        <v>0</v>
      </c>
      <c r="AE141" s="105">
        <v>0</v>
      </c>
      <c r="AF141" s="105">
        <v>0</v>
      </c>
      <c r="AG141" s="105">
        <v>0</v>
      </c>
      <c r="AH141" s="105">
        <v>0</v>
      </c>
      <c r="AI141" s="105">
        <v>0</v>
      </c>
      <c r="AJ141" s="105">
        <v>0</v>
      </c>
      <c r="AK141" s="105">
        <v>0</v>
      </c>
      <c r="AL141" s="105">
        <v>0</v>
      </c>
      <c r="AM141" s="105">
        <v>0</v>
      </c>
      <c r="AN141" s="105">
        <v>0</v>
      </c>
      <c r="AO141" s="105">
        <v>0</v>
      </c>
      <c r="AP141" s="105">
        <v>0</v>
      </c>
      <c r="AQ141" s="105">
        <v>0</v>
      </c>
      <c r="AR141" s="105">
        <v>0</v>
      </c>
      <c r="AS141" s="105">
        <v>0</v>
      </c>
      <c r="AT141" s="105">
        <v>0</v>
      </c>
      <c r="AU141" s="105">
        <v>0</v>
      </c>
      <c r="AV141" s="105">
        <v>0</v>
      </c>
      <c r="AW141" s="105">
        <v>0</v>
      </c>
      <c r="AX141" s="105">
        <v>0</v>
      </c>
      <c r="AY141" s="105">
        <v>0</v>
      </c>
    </row>
    <row r="142" spans="1:51">
      <c r="A142" s="108"/>
      <c r="B142" s="119">
        <v>21</v>
      </c>
      <c r="C142" s="105"/>
      <c r="D142" s="105">
        <v>0</v>
      </c>
      <c r="E142" s="105">
        <v>0</v>
      </c>
      <c r="F142" s="105">
        <v>0</v>
      </c>
      <c r="G142" s="105">
        <v>0</v>
      </c>
      <c r="H142" s="105">
        <v>0</v>
      </c>
      <c r="I142" s="105">
        <v>0</v>
      </c>
      <c r="J142" s="105">
        <v>0</v>
      </c>
      <c r="K142" s="105">
        <v>0</v>
      </c>
      <c r="L142" s="105">
        <v>0</v>
      </c>
      <c r="M142" s="105">
        <v>0</v>
      </c>
      <c r="N142" s="105">
        <v>0</v>
      </c>
      <c r="O142" s="105">
        <v>0</v>
      </c>
      <c r="P142" s="105">
        <v>0</v>
      </c>
      <c r="Q142" s="105">
        <v>0</v>
      </c>
      <c r="R142" s="105">
        <v>0</v>
      </c>
      <c r="S142" s="105">
        <v>0</v>
      </c>
      <c r="T142" s="105">
        <v>0</v>
      </c>
      <c r="U142" s="105">
        <v>0</v>
      </c>
      <c r="V142" s="105">
        <v>0</v>
      </c>
      <c r="W142" s="105">
        <v>0</v>
      </c>
      <c r="X142" s="105">
        <v>0</v>
      </c>
      <c r="Y142" s="105">
        <v>0</v>
      </c>
      <c r="Z142" s="105">
        <v>0</v>
      </c>
      <c r="AA142" s="105">
        <v>0</v>
      </c>
      <c r="AB142" s="105">
        <v>0</v>
      </c>
      <c r="AC142" s="105">
        <v>0</v>
      </c>
      <c r="AD142" s="105">
        <v>0</v>
      </c>
      <c r="AE142" s="105">
        <v>0</v>
      </c>
      <c r="AF142" s="105">
        <v>0</v>
      </c>
      <c r="AG142" s="105">
        <v>0</v>
      </c>
      <c r="AH142" s="105">
        <v>0</v>
      </c>
      <c r="AI142" s="105">
        <v>0</v>
      </c>
      <c r="AJ142" s="105">
        <v>0</v>
      </c>
      <c r="AK142" s="105">
        <v>0</v>
      </c>
      <c r="AL142" s="105">
        <v>0</v>
      </c>
      <c r="AM142" s="105">
        <v>0</v>
      </c>
      <c r="AN142" s="105">
        <v>0</v>
      </c>
      <c r="AO142" s="105">
        <v>0</v>
      </c>
      <c r="AP142" s="105">
        <v>0</v>
      </c>
      <c r="AQ142" s="105">
        <v>0</v>
      </c>
      <c r="AR142" s="105">
        <v>0</v>
      </c>
      <c r="AS142" s="105">
        <v>0</v>
      </c>
      <c r="AT142" s="105">
        <v>0</v>
      </c>
      <c r="AU142" s="105">
        <v>0</v>
      </c>
      <c r="AV142" s="105">
        <v>0</v>
      </c>
      <c r="AW142" s="105">
        <v>0</v>
      </c>
      <c r="AX142" s="105">
        <v>0</v>
      </c>
      <c r="AY142" s="105">
        <v>0</v>
      </c>
    </row>
    <row r="143" spans="1:51">
      <c r="A143" s="108"/>
      <c r="B143" s="119">
        <v>22</v>
      </c>
      <c r="C143" s="105"/>
      <c r="D143" s="105">
        <v>0</v>
      </c>
      <c r="E143" s="105">
        <v>0</v>
      </c>
      <c r="F143" s="105">
        <v>0</v>
      </c>
      <c r="G143" s="105">
        <v>0</v>
      </c>
      <c r="H143" s="105">
        <v>0</v>
      </c>
      <c r="I143" s="105">
        <v>0</v>
      </c>
      <c r="J143" s="105">
        <v>0</v>
      </c>
      <c r="K143" s="105">
        <v>0</v>
      </c>
      <c r="L143" s="105">
        <v>0</v>
      </c>
      <c r="M143" s="105">
        <v>0</v>
      </c>
      <c r="N143" s="105">
        <v>0</v>
      </c>
      <c r="O143" s="105">
        <v>0</v>
      </c>
      <c r="P143" s="105">
        <v>0</v>
      </c>
      <c r="Q143" s="105">
        <v>0</v>
      </c>
      <c r="R143" s="105">
        <v>0</v>
      </c>
      <c r="S143" s="105">
        <v>0</v>
      </c>
      <c r="T143" s="105">
        <v>0</v>
      </c>
      <c r="U143" s="105">
        <v>0</v>
      </c>
      <c r="V143" s="105">
        <v>0</v>
      </c>
      <c r="W143" s="105">
        <v>0</v>
      </c>
      <c r="X143" s="105">
        <v>0</v>
      </c>
      <c r="Y143" s="105">
        <v>0</v>
      </c>
      <c r="Z143" s="105">
        <v>0</v>
      </c>
      <c r="AA143" s="105">
        <v>0</v>
      </c>
      <c r="AB143" s="105">
        <v>0</v>
      </c>
      <c r="AC143" s="105">
        <v>0</v>
      </c>
      <c r="AD143" s="105">
        <v>0</v>
      </c>
      <c r="AE143" s="105">
        <v>0</v>
      </c>
      <c r="AF143" s="105">
        <v>0</v>
      </c>
      <c r="AG143" s="105">
        <v>0</v>
      </c>
      <c r="AH143" s="105">
        <v>0</v>
      </c>
      <c r="AI143" s="105">
        <v>0</v>
      </c>
      <c r="AJ143" s="105">
        <v>0</v>
      </c>
      <c r="AK143" s="105">
        <v>0</v>
      </c>
      <c r="AL143" s="105">
        <v>0</v>
      </c>
      <c r="AM143" s="105">
        <v>0</v>
      </c>
      <c r="AN143" s="105">
        <v>0</v>
      </c>
      <c r="AO143" s="105">
        <v>0</v>
      </c>
      <c r="AP143" s="105">
        <v>0</v>
      </c>
      <c r="AQ143" s="105">
        <v>0</v>
      </c>
      <c r="AR143" s="105">
        <v>0</v>
      </c>
      <c r="AS143" s="105">
        <v>0</v>
      </c>
      <c r="AT143" s="105">
        <v>0</v>
      </c>
      <c r="AU143" s="105">
        <v>0</v>
      </c>
      <c r="AV143" s="105">
        <v>0</v>
      </c>
      <c r="AW143" s="105">
        <v>0</v>
      </c>
      <c r="AX143" s="105">
        <v>0</v>
      </c>
      <c r="AY143" s="105">
        <v>0</v>
      </c>
    </row>
    <row r="144" spans="1:51">
      <c r="A144" s="108"/>
      <c r="B144" s="119">
        <v>23</v>
      </c>
      <c r="C144" s="105"/>
      <c r="D144" s="105">
        <v>0</v>
      </c>
      <c r="E144" s="105">
        <v>0</v>
      </c>
      <c r="F144" s="105">
        <v>0</v>
      </c>
      <c r="G144" s="105">
        <v>0</v>
      </c>
      <c r="H144" s="105">
        <v>0</v>
      </c>
      <c r="I144" s="105">
        <v>0</v>
      </c>
      <c r="J144" s="105">
        <v>0</v>
      </c>
      <c r="K144" s="105">
        <v>0</v>
      </c>
      <c r="L144" s="105">
        <v>0</v>
      </c>
      <c r="M144" s="105">
        <v>0</v>
      </c>
      <c r="N144" s="105">
        <v>0</v>
      </c>
      <c r="O144" s="105">
        <v>0</v>
      </c>
      <c r="P144" s="105">
        <v>0</v>
      </c>
      <c r="Q144" s="105">
        <v>0</v>
      </c>
      <c r="R144" s="105">
        <v>0</v>
      </c>
      <c r="S144" s="105">
        <v>0</v>
      </c>
      <c r="T144" s="105">
        <v>0</v>
      </c>
      <c r="U144" s="105">
        <v>0</v>
      </c>
      <c r="V144" s="105">
        <v>0</v>
      </c>
      <c r="W144" s="105">
        <v>0</v>
      </c>
      <c r="X144" s="105">
        <v>0</v>
      </c>
      <c r="Y144" s="105">
        <v>0</v>
      </c>
      <c r="Z144" s="105">
        <v>0</v>
      </c>
      <c r="AA144" s="105">
        <v>0</v>
      </c>
      <c r="AB144" s="105">
        <v>0</v>
      </c>
      <c r="AC144" s="105">
        <v>0</v>
      </c>
      <c r="AD144" s="105">
        <v>0</v>
      </c>
      <c r="AE144" s="105">
        <v>0</v>
      </c>
      <c r="AF144" s="105">
        <v>0</v>
      </c>
      <c r="AG144" s="105">
        <v>0</v>
      </c>
      <c r="AH144" s="105">
        <v>0</v>
      </c>
      <c r="AI144" s="105">
        <v>0</v>
      </c>
      <c r="AJ144" s="105">
        <v>0</v>
      </c>
      <c r="AK144" s="105">
        <v>0</v>
      </c>
      <c r="AL144" s="105">
        <v>0</v>
      </c>
      <c r="AM144" s="105">
        <v>0</v>
      </c>
      <c r="AN144" s="105">
        <v>0</v>
      </c>
      <c r="AO144" s="105">
        <v>0</v>
      </c>
      <c r="AP144" s="105">
        <v>0</v>
      </c>
      <c r="AQ144" s="105">
        <v>0</v>
      </c>
      <c r="AR144" s="105">
        <v>0</v>
      </c>
      <c r="AS144" s="105">
        <v>0</v>
      </c>
      <c r="AT144" s="105">
        <v>0</v>
      </c>
      <c r="AU144" s="105">
        <v>0</v>
      </c>
      <c r="AV144" s="105">
        <v>0</v>
      </c>
      <c r="AW144" s="105">
        <v>0</v>
      </c>
      <c r="AX144" s="105">
        <v>0</v>
      </c>
      <c r="AY144" s="105">
        <v>0</v>
      </c>
    </row>
    <row r="145" spans="1:51">
      <c r="A145" s="108"/>
      <c r="B145" s="119">
        <v>24</v>
      </c>
      <c r="C145" s="105"/>
      <c r="D145" s="105">
        <v>0</v>
      </c>
      <c r="E145" s="105">
        <v>0</v>
      </c>
      <c r="F145" s="105">
        <v>0</v>
      </c>
      <c r="G145" s="105">
        <v>0</v>
      </c>
      <c r="H145" s="105">
        <v>0</v>
      </c>
      <c r="I145" s="105">
        <v>0</v>
      </c>
      <c r="J145" s="105">
        <v>0</v>
      </c>
      <c r="K145" s="105">
        <v>0</v>
      </c>
      <c r="L145" s="105">
        <v>0</v>
      </c>
      <c r="M145" s="105">
        <v>0</v>
      </c>
      <c r="N145" s="105">
        <v>0</v>
      </c>
      <c r="O145" s="105">
        <v>0</v>
      </c>
      <c r="P145" s="105">
        <v>0</v>
      </c>
      <c r="Q145" s="105">
        <v>0</v>
      </c>
      <c r="R145" s="105">
        <v>0</v>
      </c>
      <c r="S145" s="105">
        <v>0</v>
      </c>
      <c r="T145" s="105">
        <v>0</v>
      </c>
      <c r="U145" s="105">
        <v>0</v>
      </c>
      <c r="V145" s="105">
        <v>0</v>
      </c>
      <c r="W145" s="105">
        <v>0</v>
      </c>
      <c r="X145" s="105">
        <v>0</v>
      </c>
      <c r="Y145" s="105">
        <v>0</v>
      </c>
      <c r="Z145" s="105">
        <v>0</v>
      </c>
      <c r="AA145" s="105">
        <v>0</v>
      </c>
      <c r="AB145" s="105">
        <v>0</v>
      </c>
      <c r="AC145" s="105">
        <v>0</v>
      </c>
      <c r="AD145" s="105">
        <v>0</v>
      </c>
      <c r="AE145" s="105">
        <v>0</v>
      </c>
      <c r="AF145" s="105">
        <v>0</v>
      </c>
      <c r="AG145" s="105">
        <v>0</v>
      </c>
      <c r="AH145" s="105">
        <v>0</v>
      </c>
      <c r="AI145" s="105">
        <v>0</v>
      </c>
      <c r="AJ145" s="105">
        <v>0</v>
      </c>
      <c r="AK145" s="105">
        <v>0</v>
      </c>
      <c r="AL145" s="105">
        <v>0</v>
      </c>
      <c r="AM145" s="105">
        <v>0</v>
      </c>
      <c r="AN145" s="105">
        <v>0</v>
      </c>
      <c r="AO145" s="105">
        <v>0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</row>
    <row r="146" spans="1:51">
      <c r="A146" s="108"/>
      <c r="B146" s="126">
        <v>25</v>
      </c>
      <c r="C146" s="105"/>
      <c r="D146" s="105">
        <v>0</v>
      </c>
      <c r="E146" s="105">
        <v>0</v>
      </c>
      <c r="F146" s="105">
        <v>0</v>
      </c>
      <c r="G146" s="105">
        <v>0</v>
      </c>
      <c r="H146" s="105">
        <v>0</v>
      </c>
      <c r="I146" s="105">
        <v>0</v>
      </c>
      <c r="J146" s="105">
        <v>0</v>
      </c>
      <c r="K146" s="105">
        <v>0</v>
      </c>
      <c r="L146" s="105">
        <v>0</v>
      </c>
      <c r="M146" s="105">
        <v>0</v>
      </c>
      <c r="N146" s="105">
        <v>0</v>
      </c>
      <c r="O146" s="105">
        <v>0</v>
      </c>
      <c r="P146" s="105">
        <v>0</v>
      </c>
      <c r="Q146" s="105">
        <v>0</v>
      </c>
      <c r="R146" s="105">
        <v>0</v>
      </c>
      <c r="S146" s="105">
        <v>0</v>
      </c>
      <c r="T146" s="105">
        <v>0</v>
      </c>
      <c r="U146" s="105">
        <v>0</v>
      </c>
      <c r="V146" s="105">
        <v>0</v>
      </c>
      <c r="W146" s="105">
        <v>0</v>
      </c>
      <c r="X146" s="105">
        <v>0</v>
      </c>
      <c r="Y146" s="105">
        <v>0</v>
      </c>
      <c r="Z146" s="105">
        <v>0</v>
      </c>
      <c r="AA146" s="105">
        <v>0</v>
      </c>
      <c r="AB146" s="105">
        <v>0</v>
      </c>
      <c r="AC146" s="105">
        <v>0</v>
      </c>
      <c r="AD146" s="105">
        <v>0</v>
      </c>
      <c r="AE146" s="105">
        <v>0</v>
      </c>
      <c r="AF146" s="105">
        <v>0</v>
      </c>
      <c r="AG146" s="105">
        <v>0</v>
      </c>
      <c r="AH146" s="105">
        <v>0</v>
      </c>
      <c r="AI146" s="105">
        <v>0</v>
      </c>
      <c r="AJ146" s="105">
        <v>0</v>
      </c>
      <c r="AK146" s="105">
        <v>0</v>
      </c>
      <c r="AL146" s="105">
        <v>0</v>
      </c>
      <c r="AM146" s="105">
        <v>0</v>
      </c>
      <c r="AN146" s="105">
        <v>0</v>
      </c>
      <c r="AO146" s="105">
        <v>0</v>
      </c>
      <c r="AP146" s="105">
        <v>0</v>
      </c>
      <c r="AQ146" s="105">
        <v>0</v>
      </c>
      <c r="AR146" s="105">
        <v>0</v>
      </c>
      <c r="AS146" s="105">
        <v>0</v>
      </c>
      <c r="AT146" s="105">
        <v>0</v>
      </c>
      <c r="AU146" s="105">
        <v>0</v>
      </c>
      <c r="AV146" s="105">
        <v>0</v>
      </c>
      <c r="AW146" s="105">
        <v>0</v>
      </c>
      <c r="AX146" s="105">
        <v>0</v>
      </c>
      <c r="AY146" s="105">
        <v>0</v>
      </c>
    </row>
    <row r="147" spans="1:51">
      <c r="A147" s="108"/>
      <c r="B147" s="126">
        <v>26</v>
      </c>
      <c r="C147" s="105"/>
      <c r="D147" s="105">
        <v>0</v>
      </c>
      <c r="E147" s="105">
        <v>0</v>
      </c>
      <c r="F147" s="105">
        <v>0</v>
      </c>
      <c r="G147" s="105">
        <v>0</v>
      </c>
      <c r="H147" s="105">
        <v>0</v>
      </c>
      <c r="I147" s="105">
        <v>0</v>
      </c>
      <c r="J147" s="105">
        <v>0</v>
      </c>
      <c r="K147" s="105">
        <v>0</v>
      </c>
      <c r="L147" s="105">
        <v>0</v>
      </c>
      <c r="M147" s="105">
        <v>0</v>
      </c>
      <c r="N147" s="105">
        <v>0</v>
      </c>
      <c r="O147" s="105">
        <v>0</v>
      </c>
      <c r="P147" s="105">
        <v>0</v>
      </c>
      <c r="Q147" s="105">
        <v>0</v>
      </c>
      <c r="R147" s="105">
        <v>0</v>
      </c>
      <c r="S147" s="105">
        <v>0</v>
      </c>
      <c r="T147" s="105">
        <v>0</v>
      </c>
      <c r="U147" s="105">
        <v>0</v>
      </c>
      <c r="V147" s="105">
        <v>0</v>
      </c>
      <c r="W147" s="105">
        <v>0</v>
      </c>
      <c r="X147" s="105">
        <v>0</v>
      </c>
      <c r="Y147" s="105">
        <v>0</v>
      </c>
      <c r="Z147" s="105">
        <v>0</v>
      </c>
      <c r="AA147" s="105">
        <v>0</v>
      </c>
      <c r="AB147" s="105">
        <v>0</v>
      </c>
      <c r="AC147" s="105">
        <v>0</v>
      </c>
      <c r="AD147" s="105">
        <v>0</v>
      </c>
      <c r="AE147" s="105">
        <v>0</v>
      </c>
      <c r="AF147" s="105">
        <v>0</v>
      </c>
      <c r="AG147" s="105">
        <v>0</v>
      </c>
      <c r="AH147" s="105">
        <v>0</v>
      </c>
      <c r="AI147" s="105">
        <v>0</v>
      </c>
      <c r="AJ147" s="105">
        <v>0</v>
      </c>
      <c r="AK147" s="105">
        <v>0</v>
      </c>
      <c r="AL147" s="105">
        <v>0</v>
      </c>
      <c r="AM147" s="105">
        <v>0</v>
      </c>
      <c r="AN147" s="105">
        <v>0</v>
      </c>
      <c r="AO147" s="105">
        <v>0</v>
      </c>
      <c r="AP147" s="105">
        <v>0</v>
      </c>
      <c r="AQ147" s="105">
        <v>0</v>
      </c>
      <c r="AR147" s="105">
        <v>0</v>
      </c>
      <c r="AS147" s="105">
        <v>0</v>
      </c>
      <c r="AT147" s="105">
        <v>0</v>
      </c>
      <c r="AU147" s="105">
        <v>0</v>
      </c>
      <c r="AV147" s="105">
        <v>0</v>
      </c>
      <c r="AW147" s="105">
        <v>0</v>
      </c>
      <c r="AX147" s="105">
        <v>0</v>
      </c>
      <c r="AY147" s="105">
        <v>0</v>
      </c>
    </row>
    <row r="148" spans="1:51">
      <c r="A148" s="108"/>
      <c r="B148" s="126">
        <v>27</v>
      </c>
      <c r="C148" s="105"/>
      <c r="D148" s="105">
        <v>0</v>
      </c>
      <c r="E148" s="105">
        <v>0</v>
      </c>
      <c r="F148" s="105">
        <v>0</v>
      </c>
      <c r="G148" s="105">
        <v>0</v>
      </c>
      <c r="H148" s="105">
        <v>0</v>
      </c>
      <c r="I148" s="105">
        <v>0</v>
      </c>
      <c r="J148" s="105">
        <v>0</v>
      </c>
      <c r="K148" s="105">
        <v>0</v>
      </c>
      <c r="L148" s="105">
        <v>0</v>
      </c>
      <c r="M148" s="105">
        <v>0</v>
      </c>
      <c r="N148" s="105">
        <v>0</v>
      </c>
      <c r="O148" s="105">
        <v>0</v>
      </c>
      <c r="P148" s="105">
        <v>0</v>
      </c>
      <c r="Q148" s="105">
        <v>0</v>
      </c>
      <c r="R148" s="105">
        <v>0</v>
      </c>
      <c r="S148" s="105">
        <v>0</v>
      </c>
      <c r="T148" s="105">
        <v>0</v>
      </c>
      <c r="U148" s="105">
        <v>0</v>
      </c>
      <c r="V148" s="105">
        <v>0</v>
      </c>
      <c r="W148" s="105">
        <v>0</v>
      </c>
      <c r="X148" s="105">
        <v>0</v>
      </c>
      <c r="Y148" s="105">
        <v>0</v>
      </c>
      <c r="Z148" s="105">
        <v>0</v>
      </c>
      <c r="AA148" s="105">
        <v>0</v>
      </c>
      <c r="AB148" s="105">
        <v>0</v>
      </c>
      <c r="AC148" s="105">
        <v>0</v>
      </c>
      <c r="AD148" s="105">
        <v>0</v>
      </c>
      <c r="AE148" s="105">
        <v>0</v>
      </c>
      <c r="AF148" s="105">
        <v>0</v>
      </c>
      <c r="AG148" s="105">
        <v>0</v>
      </c>
      <c r="AH148" s="105">
        <v>0</v>
      </c>
      <c r="AI148" s="105">
        <v>0</v>
      </c>
      <c r="AJ148" s="105">
        <v>0</v>
      </c>
      <c r="AK148" s="105">
        <v>0</v>
      </c>
      <c r="AL148" s="105">
        <v>0</v>
      </c>
      <c r="AM148" s="105">
        <v>0</v>
      </c>
      <c r="AN148" s="105">
        <v>0</v>
      </c>
      <c r="AO148" s="105">
        <v>0</v>
      </c>
      <c r="AP148" s="105">
        <v>0</v>
      </c>
      <c r="AQ148" s="105">
        <v>0</v>
      </c>
      <c r="AR148" s="105">
        <v>0</v>
      </c>
      <c r="AS148" s="105">
        <v>0</v>
      </c>
      <c r="AT148" s="105">
        <v>0</v>
      </c>
      <c r="AU148" s="105">
        <v>0</v>
      </c>
      <c r="AV148" s="105">
        <v>0</v>
      </c>
      <c r="AW148" s="105">
        <v>0</v>
      </c>
      <c r="AX148" s="105">
        <v>0</v>
      </c>
      <c r="AY148" s="105">
        <v>0</v>
      </c>
    </row>
    <row r="149" spans="1:51">
      <c r="A149" s="108"/>
      <c r="B149" s="126">
        <v>28</v>
      </c>
      <c r="C149" s="105"/>
      <c r="D149" s="105">
        <v>0</v>
      </c>
      <c r="E149" s="105">
        <v>0</v>
      </c>
      <c r="F149" s="105">
        <v>0</v>
      </c>
      <c r="G149" s="105">
        <v>0</v>
      </c>
      <c r="H149" s="105">
        <v>0</v>
      </c>
      <c r="I149" s="105">
        <v>0</v>
      </c>
      <c r="J149" s="105">
        <v>0</v>
      </c>
      <c r="K149" s="105">
        <v>0</v>
      </c>
      <c r="L149" s="105">
        <v>0</v>
      </c>
      <c r="M149" s="105">
        <v>0</v>
      </c>
      <c r="N149" s="105">
        <v>0</v>
      </c>
      <c r="O149" s="105">
        <v>0</v>
      </c>
      <c r="P149" s="105">
        <v>0</v>
      </c>
      <c r="Q149" s="105">
        <v>0</v>
      </c>
      <c r="R149" s="105">
        <v>0</v>
      </c>
      <c r="S149" s="105">
        <v>0</v>
      </c>
      <c r="T149" s="105">
        <v>0</v>
      </c>
      <c r="U149" s="105">
        <v>0</v>
      </c>
      <c r="V149" s="105">
        <v>0</v>
      </c>
      <c r="W149" s="105">
        <v>0</v>
      </c>
      <c r="X149" s="105">
        <v>0</v>
      </c>
      <c r="Y149" s="105">
        <v>0</v>
      </c>
      <c r="Z149" s="105">
        <v>0</v>
      </c>
      <c r="AA149" s="105">
        <v>0</v>
      </c>
      <c r="AB149" s="105">
        <v>0</v>
      </c>
      <c r="AC149" s="105">
        <v>0</v>
      </c>
      <c r="AD149" s="105">
        <v>0</v>
      </c>
      <c r="AE149" s="105">
        <v>0</v>
      </c>
      <c r="AF149" s="105">
        <v>0</v>
      </c>
      <c r="AG149" s="105">
        <v>0</v>
      </c>
      <c r="AH149" s="105">
        <v>0</v>
      </c>
      <c r="AI149" s="105">
        <v>0</v>
      </c>
      <c r="AJ149" s="105">
        <v>0</v>
      </c>
      <c r="AK149" s="105">
        <v>0</v>
      </c>
      <c r="AL149" s="105">
        <v>0</v>
      </c>
      <c r="AM149" s="105">
        <v>0</v>
      </c>
      <c r="AN149" s="105">
        <v>0</v>
      </c>
      <c r="AO149" s="105">
        <v>0</v>
      </c>
      <c r="AP149" s="105">
        <v>0</v>
      </c>
      <c r="AQ149" s="105">
        <v>0</v>
      </c>
      <c r="AR149" s="105">
        <v>0</v>
      </c>
      <c r="AS149" s="105">
        <v>0</v>
      </c>
      <c r="AT149" s="105">
        <v>0</v>
      </c>
      <c r="AU149" s="105">
        <v>0</v>
      </c>
      <c r="AV149" s="105">
        <v>0</v>
      </c>
      <c r="AW149" s="105">
        <v>0</v>
      </c>
      <c r="AX149" s="105">
        <v>0</v>
      </c>
      <c r="AY149" s="105">
        <v>0</v>
      </c>
    </row>
    <row r="150" spans="1:51">
      <c r="A150" s="108"/>
      <c r="B150" s="126">
        <v>29</v>
      </c>
      <c r="C150" s="105"/>
      <c r="D150" s="105">
        <v>0</v>
      </c>
      <c r="E150" s="105">
        <v>0</v>
      </c>
      <c r="F150" s="105">
        <v>0</v>
      </c>
      <c r="G150" s="105">
        <v>0</v>
      </c>
      <c r="H150" s="105">
        <v>0</v>
      </c>
      <c r="I150" s="105">
        <v>0</v>
      </c>
      <c r="J150" s="105">
        <v>0</v>
      </c>
      <c r="K150" s="105">
        <v>0</v>
      </c>
      <c r="L150" s="105">
        <v>0</v>
      </c>
      <c r="M150" s="105">
        <v>0</v>
      </c>
      <c r="N150" s="105">
        <v>0</v>
      </c>
      <c r="O150" s="105">
        <v>0</v>
      </c>
      <c r="P150" s="105">
        <v>0</v>
      </c>
      <c r="Q150" s="105">
        <v>0</v>
      </c>
      <c r="R150" s="105">
        <v>0</v>
      </c>
      <c r="S150" s="105">
        <v>0</v>
      </c>
      <c r="T150" s="105">
        <v>0</v>
      </c>
      <c r="U150" s="105">
        <v>0</v>
      </c>
      <c r="V150" s="105">
        <v>0</v>
      </c>
      <c r="W150" s="105">
        <v>0</v>
      </c>
      <c r="X150" s="105">
        <v>0</v>
      </c>
      <c r="Y150" s="105">
        <v>0</v>
      </c>
      <c r="Z150" s="105">
        <v>0</v>
      </c>
      <c r="AA150" s="105">
        <v>0</v>
      </c>
      <c r="AB150" s="105">
        <v>0</v>
      </c>
      <c r="AC150" s="105">
        <v>0</v>
      </c>
      <c r="AD150" s="105">
        <v>0</v>
      </c>
      <c r="AE150" s="105">
        <v>0</v>
      </c>
      <c r="AF150" s="105">
        <v>0</v>
      </c>
      <c r="AG150" s="105">
        <v>0</v>
      </c>
      <c r="AH150" s="105">
        <v>0</v>
      </c>
      <c r="AI150" s="105">
        <v>0</v>
      </c>
      <c r="AJ150" s="105">
        <v>0</v>
      </c>
      <c r="AK150" s="105">
        <v>0</v>
      </c>
      <c r="AL150" s="105">
        <v>0</v>
      </c>
      <c r="AM150" s="105">
        <v>0</v>
      </c>
      <c r="AN150" s="105">
        <v>0</v>
      </c>
      <c r="AO150" s="105">
        <v>0</v>
      </c>
      <c r="AP150" s="105">
        <v>0</v>
      </c>
      <c r="AQ150" s="105">
        <v>0</v>
      </c>
      <c r="AR150" s="105">
        <v>0</v>
      </c>
      <c r="AS150" s="105">
        <v>0</v>
      </c>
      <c r="AT150" s="105">
        <v>0</v>
      </c>
      <c r="AU150" s="105">
        <v>0</v>
      </c>
      <c r="AV150" s="105">
        <v>0</v>
      </c>
      <c r="AW150" s="105">
        <v>0</v>
      </c>
      <c r="AX150" s="105">
        <v>0</v>
      </c>
      <c r="AY150" s="105">
        <v>0</v>
      </c>
    </row>
    <row r="151" spans="1:51">
      <c r="A151" s="108"/>
      <c r="B151" s="126">
        <v>30</v>
      </c>
      <c r="C151" s="105"/>
      <c r="D151" s="105">
        <v>0</v>
      </c>
      <c r="E151" s="105">
        <v>0</v>
      </c>
      <c r="F151" s="105">
        <v>0</v>
      </c>
      <c r="G151" s="105">
        <v>0</v>
      </c>
      <c r="H151" s="105">
        <v>0</v>
      </c>
      <c r="I151" s="105">
        <v>0</v>
      </c>
      <c r="J151" s="105">
        <v>0</v>
      </c>
      <c r="K151" s="105">
        <v>0</v>
      </c>
      <c r="L151" s="105">
        <v>0</v>
      </c>
      <c r="M151" s="105">
        <v>0</v>
      </c>
      <c r="N151" s="105">
        <v>0</v>
      </c>
      <c r="O151" s="105">
        <v>0</v>
      </c>
      <c r="P151" s="105">
        <v>0</v>
      </c>
      <c r="Q151" s="105">
        <v>0</v>
      </c>
      <c r="R151" s="105">
        <v>0</v>
      </c>
      <c r="S151" s="105">
        <v>0</v>
      </c>
      <c r="T151" s="105">
        <v>0</v>
      </c>
      <c r="U151" s="105">
        <v>0</v>
      </c>
      <c r="V151" s="105">
        <v>0</v>
      </c>
      <c r="W151" s="105">
        <v>0</v>
      </c>
      <c r="X151" s="105">
        <v>0</v>
      </c>
      <c r="Y151" s="105">
        <v>0</v>
      </c>
      <c r="Z151" s="105">
        <v>0</v>
      </c>
      <c r="AA151" s="105">
        <v>0</v>
      </c>
      <c r="AB151" s="105">
        <v>0</v>
      </c>
      <c r="AC151" s="105">
        <v>0</v>
      </c>
      <c r="AD151" s="105">
        <v>0</v>
      </c>
      <c r="AE151" s="105">
        <v>0</v>
      </c>
      <c r="AF151" s="105">
        <v>0</v>
      </c>
      <c r="AG151" s="105">
        <v>0</v>
      </c>
      <c r="AH151" s="105">
        <v>0</v>
      </c>
      <c r="AI151" s="105">
        <v>0</v>
      </c>
      <c r="AJ151" s="105">
        <v>0</v>
      </c>
      <c r="AK151" s="105">
        <v>0</v>
      </c>
      <c r="AL151" s="105">
        <v>0</v>
      </c>
      <c r="AM151" s="105">
        <v>0</v>
      </c>
      <c r="AN151" s="105">
        <v>0</v>
      </c>
      <c r="AO151" s="105">
        <v>0</v>
      </c>
      <c r="AP151" s="105">
        <v>0</v>
      </c>
      <c r="AQ151" s="105">
        <v>0</v>
      </c>
      <c r="AR151" s="105">
        <v>0</v>
      </c>
      <c r="AS151" s="105">
        <v>0</v>
      </c>
      <c r="AT151" s="105">
        <v>0</v>
      </c>
      <c r="AU151" s="105">
        <v>0</v>
      </c>
      <c r="AV151" s="105">
        <v>0</v>
      </c>
      <c r="AW151" s="105">
        <v>0</v>
      </c>
      <c r="AX151" s="105">
        <v>0</v>
      </c>
      <c r="AY151" s="105">
        <v>0</v>
      </c>
    </row>
    <row r="152" spans="1:51">
      <c r="A152" s="108"/>
      <c r="B152" s="126">
        <v>31</v>
      </c>
      <c r="C152" s="105"/>
      <c r="D152" s="105">
        <v>0</v>
      </c>
      <c r="E152" s="105">
        <v>0</v>
      </c>
      <c r="F152" s="105">
        <v>0</v>
      </c>
      <c r="G152" s="105">
        <v>0</v>
      </c>
      <c r="H152" s="105">
        <v>0</v>
      </c>
      <c r="I152" s="105">
        <v>0</v>
      </c>
      <c r="J152" s="105">
        <v>0</v>
      </c>
      <c r="K152" s="105">
        <v>0</v>
      </c>
      <c r="L152" s="105">
        <v>0</v>
      </c>
      <c r="M152" s="105">
        <v>0</v>
      </c>
      <c r="N152" s="105">
        <v>0</v>
      </c>
      <c r="O152" s="105">
        <v>0</v>
      </c>
      <c r="P152" s="105">
        <v>0</v>
      </c>
      <c r="Q152" s="105">
        <v>0</v>
      </c>
      <c r="R152" s="105">
        <v>0</v>
      </c>
      <c r="S152" s="105">
        <v>0</v>
      </c>
      <c r="T152" s="105">
        <v>0</v>
      </c>
      <c r="U152" s="105">
        <v>0</v>
      </c>
      <c r="V152" s="105">
        <v>0</v>
      </c>
      <c r="W152" s="105">
        <v>0</v>
      </c>
      <c r="X152" s="105">
        <v>0</v>
      </c>
      <c r="Y152" s="105">
        <v>0</v>
      </c>
      <c r="Z152" s="105">
        <v>0</v>
      </c>
      <c r="AA152" s="105">
        <v>0</v>
      </c>
      <c r="AB152" s="105">
        <v>0</v>
      </c>
      <c r="AC152" s="105">
        <v>0</v>
      </c>
      <c r="AD152" s="105">
        <v>0</v>
      </c>
      <c r="AE152" s="105">
        <v>0</v>
      </c>
      <c r="AF152" s="105">
        <v>0</v>
      </c>
      <c r="AG152" s="105">
        <v>0</v>
      </c>
      <c r="AH152" s="105">
        <v>0</v>
      </c>
      <c r="AI152" s="105">
        <v>0</v>
      </c>
      <c r="AJ152" s="105">
        <v>0</v>
      </c>
      <c r="AK152" s="105">
        <v>0</v>
      </c>
      <c r="AL152" s="105">
        <v>0</v>
      </c>
      <c r="AM152" s="105">
        <v>0</v>
      </c>
      <c r="AN152" s="105">
        <v>0</v>
      </c>
      <c r="AO152" s="105">
        <v>0</v>
      </c>
      <c r="AP152" s="105">
        <v>0</v>
      </c>
      <c r="AQ152" s="105">
        <v>0</v>
      </c>
      <c r="AR152" s="105">
        <v>0</v>
      </c>
      <c r="AS152" s="105">
        <v>0</v>
      </c>
      <c r="AT152" s="105">
        <v>0</v>
      </c>
      <c r="AU152" s="105">
        <v>0</v>
      </c>
      <c r="AV152" s="105">
        <v>0</v>
      </c>
      <c r="AW152" s="105">
        <v>0</v>
      </c>
      <c r="AX152" s="105">
        <v>0</v>
      </c>
      <c r="AY152" s="105">
        <v>0</v>
      </c>
    </row>
    <row r="153" spans="1:51">
      <c r="A153" s="108"/>
      <c r="B153" s="126">
        <v>32</v>
      </c>
      <c r="C153" s="105"/>
      <c r="D153" s="105">
        <v>0</v>
      </c>
      <c r="E153" s="105">
        <v>0</v>
      </c>
      <c r="F153" s="105">
        <v>0</v>
      </c>
      <c r="G153" s="105">
        <v>0</v>
      </c>
      <c r="H153" s="105">
        <v>0</v>
      </c>
      <c r="I153" s="105">
        <v>0</v>
      </c>
      <c r="J153" s="105">
        <v>0</v>
      </c>
      <c r="K153" s="105">
        <v>0</v>
      </c>
      <c r="L153" s="105">
        <v>0</v>
      </c>
      <c r="M153" s="105">
        <v>0</v>
      </c>
      <c r="N153" s="105">
        <v>0</v>
      </c>
      <c r="O153" s="105">
        <v>0</v>
      </c>
      <c r="P153" s="105">
        <v>0</v>
      </c>
      <c r="Q153" s="105">
        <v>0</v>
      </c>
      <c r="R153" s="105">
        <v>0</v>
      </c>
      <c r="S153" s="105">
        <v>0</v>
      </c>
      <c r="T153" s="105">
        <v>0</v>
      </c>
      <c r="U153" s="105">
        <v>0</v>
      </c>
      <c r="V153" s="105">
        <v>0</v>
      </c>
      <c r="W153" s="105">
        <v>0</v>
      </c>
      <c r="X153" s="105">
        <v>0</v>
      </c>
      <c r="Y153" s="105">
        <v>0</v>
      </c>
      <c r="Z153" s="105">
        <v>0</v>
      </c>
      <c r="AA153" s="105">
        <v>0</v>
      </c>
      <c r="AB153" s="105">
        <v>0</v>
      </c>
      <c r="AC153" s="105">
        <v>0</v>
      </c>
      <c r="AD153" s="105">
        <v>0</v>
      </c>
      <c r="AE153" s="105">
        <v>0</v>
      </c>
      <c r="AF153" s="105">
        <v>0</v>
      </c>
      <c r="AG153" s="105">
        <v>0</v>
      </c>
      <c r="AH153" s="105">
        <v>0</v>
      </c>
      <c r="AI153" s="105">
        <v>0</v>
      </c>
      <c r="AJ153" s="105">
        <v>0</v>
      </c>
      <c r="AK153" s="105">
        <v>0</v>
      </c>
      <c r="AL153" s="105">
        <v>0</v>
      </c>
      <c r="AM153" s="105">
        <v>0</v>
      </c>
      <c r="AN153" s="105">
        <v>0</v>
      </c>
      <c r="AO153" s="105">
        <v>0</v>
      </c>
      <c r="AP153" s="105">
        <v>0</v>
      </c>
      <c r="AQ153" s="105">
        <v>0</v>
      </c>
      <c r="AR153" s="105">
        <v>0</v>
      </c>
      <c r="AS153" s="105">
        <v>0</v>
      </c>
      <c r="AT153" s="105">
        <v>0</v>
      </c>
      <c r="AU153" s="105">
        <v>0</v>
      </c>
      <c r="AV153" s="105">
        <v>0</v>
      </c>
      <c r="AW153" s="105">
        <v>0</v>
      </c>
      <c r="AX153" s="105">
        <v>0</v>
      </c>
      <c r="AY153" s="105">
        <v>0</v>
      </c>
    </row>
    <row r="154" spans="1:51">
      <c r="A154" s="108"/>
      <c r="B154" s="126">
        <v>33</v>
      </c>
      <c r="C154" s="105"/>
      <c r="D154" s="105">
        <v>0</v>
      </c>
      <c r="E154" s="105">
        <v>0</v>
      </c>
      <c r="F154" s="105">
        <v>0</v>
      </c>
      <c r="G154" s="105">
        <v>0</v>
      </c>
      <c r="H154" s="105">
        <v>0</v>
      </c>
      <c r="I154" s="105">
        <v>0</v>
      </c>
      <c r="J154" s="105">
        <v>0</v>
      </c>
      <c r="K154" s="105">
        <v>0</v>
      </c>
      <c r="L154" s="105">
        <v>0</v>
      </c>
      <c r="M154" s="105">
        <v>0</v>
      </c>
      <c r="N154" s="105">
        <v>0</v>
      </c>
      <c r="O154" s="105">
        <v>0</v>
      </c>
      <c r="P154" s="105">
        <v>0</v>
      </c>
      <c r="Q154" s="105">
        <v>0</v>
      </c>
      <c r="R154" s="105">
        <v>0</v>
      </c>
      <c r="S154" s="105">
        <v>0</v>
      </c>
      <c r="T154" s="105">
        <v>0</v>
      </c>
      <c r="U154" s="105">
        <v>0</v>
      </c>
      <c r="V154" s="105">
        <v>0</v>
      </c>
      <c r="W154" s="105">
        <v>0</v>
      </c>
      <c r="X154" s="105">
        <v>0</v>
      </c>
      <c r="Y154" s="105">
        <v>0</v>
      </c>
      <c r="Z154" s="105">
        <v>0</v>
      </c>
      <c r="AA154" s="105">
        <v>0</v>
      </c>
      <c r="AB154" s="105">
        <v>0</v>
      </c>
      <c r="AC154" s="105">
        <v>0</v>
      </c>
      <c r="AD154" s="105">
        <v>0</v>
      </c>
      <c r="AE154" s="105">
        <v>0</v>
      </c>
      <c r="AF154" s="105">
        <v>0</v>
      </c>
      <c r="AG154" s="105">
        <v>0</v>
      </c>
      <c r="AH154" s="105">
        <v>0</v>
      </c>
      <c r="AI154" s="105">
        <v>0</v>
      </c>
      <c r="AJ154" s="105">
        <v>0</v>
      </c>
      <c r="AK154" s="105">
        <v>0</v>
      </c>
      <c r="AL154" s="105">
        <v>0</v>
      </c>
      <c r="AM154" s="105">
        <v>0</v>
      </c>
      <c r="AN154" s="105">
        <v>0</v>
      </c>
      <c r="AO154" s="105">
        <v>0</v>
      </c>
      <c r="AP154" s="105">
        <v>0</v>
      </c>
      <c r="AQ154" s="105">
        <v>0</v>
      </c>
      <c r="AR154" s="105">
        <v>0</v>
      </c>
      <c r="AS154" s="105">
        <v>0</v>
      </c>
      <c r="AT154" s="105">
        <v>0</v>
      </c>
      <c r="AU154" s="105">
        <v>0</v>
      </c>
      <c r="AV154" s="105">
        <v>0</v>
      </c>
      <c r="AW154" s="105">
        <v>0</v>
      </c>
      <c r="AX154" s="105">
        <v>0</v>
      </c>
      <c r="AY154" s="105">
        <v>0</v>
      </c>
    </row>
    <row r="155" spans="1:51">
      <c r="A155" s="108"/>
      <c r="B155" s="126">
        <v>34</v>
      </c>
      <c r="C155" s="105"/>
      <c r="D155" s="105">
        <v>0</v>
      </c>
      <c r="E155" s="105">
        <v>0</v>
      </c>
      <c r="F155" s="105">
        <v>0</v>
      </c>
      <c r="G155" s="105">
        <v>0</v>
      </c>
      <c r="H155" s="105">
        <v>0</v>
      </c>
      <c r="I155" s="105">
        <v>0</v>
      </c>
      <c r="J155" s="105">
        <v>0</v>
      </c>
      <c r="K155" s="105">
        <v>0</v>
      </c>
      <c r="L155" s="105">
        <v>0</v>
      </c>
      <c r="M155" s="105">
        <v>0</v>
      </c>
      <c r="N155" s="105">
        <v>0</v>
      </c>
      <c r="O155" s="105">
        <v>0</v>
      </c>
      <c r="P155" s="105">
        <v>0</v>
      </c>
      <c r="Q155" s="105">
        <v>0</v>
      </c>
      <c r="R155" s="105">
        <v>0</v>
      </c>
      <c r="S155" s="105">
        <v>0</v>
      </c>
      <c r="T155" s="105">
        <v>0</v>
      </c>
      <c r="U155" s="105">
        <v>0</v>
      </c>
      <c r="V155" s="105">
        <v>0</v>
      </c>
      <c r="W155" s="105">
        <v>0</v>
      </c>
      <c r="X155" s="105">
        <v>0</v>
      </c>
      <c r="Y155" s="105">
        <v>0</v>
      </c>
      <c r="Z155" s="105">
        <v>0</v>
      </c>
      <c r="AA155" s="105">
        <v>0</v>
      </c>
      <c r="AB155" s="105">
        <v>0</v>
      </c>
      <c r="AC155" s="105">
        <v>0</v>
      </c>
      <c r="AD155" s="105">
        <v>0</v>
      </c>
      <c r="AE155" s="105">
        <v>0</v>
      </c>
      <c r="AF155" s="105">
        <v>0</v>
      </c>
      <c r="AG155" s="105">
        <v>0</v>
      </c>
      <c r="AH155" s="105">
        <v>0</v>
      </c>
      <c r="AI155" s="105">
        <v>0</v>
      </c>
      <c r="AJ155" s="105">
        <v>0</v>
      </c>
      <c r="AK155" s="105">
        <v>0</v>
      </c>
      <c r="AL155" s="105">
        <v>0</v>
      </c>
      <c r="AM155" s="105">
        <v>0</v>
      </c>
      <c r="AN155" s="105">
        <v>0</v>
      </c>
      <c r="AO155" s="105">
        <v>0</v>
      </c>
      <c r="AP155" s="105">
        <v>0</v>
      </c>
      <c r="AQ155" s="105">
        <v>0</v>
      </c>
      <c r="AR155" s="105">
        <v>0</v>
      </c>
      <c r="AS155" s="105">
        <v>0</v>
      </c>
      <c r="AT155" s="105">
        <v>0</v>
      </c>
      <c r="AU155" s="105">
        <v>0</v>
      </c>
      <c r="AV155" s="105">
        <v>0</v>
      </c>
      <c r="AW155" s="105">
        <v>0</v>
      </c>
      <c r="AX155" s="105">
        <v>0</v>
      </c>
      <c r="AY155" s="105">
        <v>0</v>
      </c>
    </row>
    <row r="156" spans="1:51">
      <c r="A156" s="108"/>
      <c r="B156" s="126">
        <v>35</v>
      </c>
      <c r="C156" s="105"/>
      <c r="D156" s="105">
        <v>0</v>
      </c>
      <c r="E156" s="105">
        <v>0</v>
      </c>
      <c r="F156" s="105">
        <v>0</v>
      </c>
      <c r="G156" s="105">
        <v>0</v>
      </c>
      <c r="H156" s="105">
        <v>0</v>
      </c>
      <c r="I156" s="105">
        <v>0</v>
      </c>
      <c r="J156" s="105">
        <v>0</v>
      </c>
      <c r="K156" s="105">
        <v>0</v>
      </c>
      <c r="L156" s="105">
        <v>0</v>
      </c>
      <c r="M156" s="105">
        <v>0</v>
      </c>
      <c r="N156" s="105">
        <v>0</v>
      </c>
      <c r="O156" s="105">
        <v>0</v>
      </c>
      <c r="P156" s="105">
        <v>0</v>
      </c>
      <c r="Q156" s="105">
        <v>0</v>
      </c>
      <c r="R156" s="105">
        <v>0</v>
      </c>
      <c r="S156" s="105">
        <v>0</v>
      </c>
      <c r="T156" s="105">
        <v>0</v>
      </c>
      <c r="U156" s="105">
        <v>0</v>
      </c>
      <c r="V156" s="105">
        <v>0</v>
      </c>
      <c r="W156" s="105">
        <v>0</v>
      </c>
      <c r="X156" s="105">
        <v>0</v>
      </c>
      <c r="Y156" s="105">
        <v>0</v>
      </c>
      <c r="Z156" s="105">
        <v>0</v>
      </c>
      <c r="AA156" s="105">
        <v>0</v>
      </c>
      <c r="AB156" s="105">
        <v>0</v>
      </c>
      <c r="AC156" s="105">
        <v>0</v>
      </c>
      <c r="AD156" s="105">
        <v>0</v>
      </c>
      <c r="AE156" s="105">
        <v>0</v>
      </c>
      <c r="AF156" s="105">
        <v>0</v>
      </c>
      <c r="AG156" s="105">
        <v>0</v>
      </c>
      <c r="AH156" s="105">
        <v>0</v>
      </c>
      <c r="AI156" s="105">
        <v>0</v>
      </c>
      <c r="AJ156" s="105">
        <v>0</v>
      </c>
      <c r="AK156" s="105">
        <v>0</v>
      </c>
      <c r="AL156" s="105">
        <v>0</v>
      </c>
      <c r="AM156" s="105">
        <v>0</v>
      </c>
      <c r="AN156" s="105">
        <v>0</v>
      </c>
      <c r="AO156" s="105">
        <v>0</v>
      </c>
      <c r="AP156" s="105">
        <v>0</v>
      </c>
      <c r="AQ156" s="105">
        <v>0</v>
      </c>
      <c r="AR156" s="105">
        <v>0</v>
      </c>
      <c r="AS156" s="105">
        <v>0</v>
      </c>
      <c r="AT156" s="105">
        <v>0</v>
      </c>
      <c r="AU156" s="105">
        <v>0</v>
      </c>
      <c r="AV156" s="105">
        <v>0</v>
      </c>
      <c r="AW156" s="105">
        <v>0</v>
      </c>
      <c r="AX156" s="105">
        <v>0</v>
      </c>
      <c r="AY156" s="105">
        <v>0</v>
      </c>
    </row>
    <row r="157" spans="1:51">
      <c r="A157" s="108"/>
      <c r="B157" s="126">
        <v>36</v>
      </c>
      <c r="C157" s="105"/>
      <c r="D157" s="105">
        <v>0</v>
      </c>
      <c r="E157" s="105">
        <v>0</v>
      </c>
      <c r="F157" s="105">
        <v>0</v>
      </c>
      <c r="G157" s="105">
        <v>0</v>
      </c>
      <c r="H157" s="105">
        <v>0</v>
      </c>
      <c r="I157" s="105">
        <v>0</v>
      </c>
      <c r="J157" s="105">
        <v>0</v>
      </c>
      <c r="K157" s="105">
        <v>0</v>
      </c>
      <c r="L157" s="105">
        <v>0</v>
      </c>
      <c r="M157" s="105">
        <v>0</v>
      </c>
      <c r="N157" s="105">
        <v>0</v>
      </c>
      <c r="O157" s="105">
        <v>0</v>
      </c>
      <c r="P157" s="105">
        <v>0</v>
      </c>
      <c r="Q157" s="105">
        <v>0</v>
      </c>
      <c r="R157" s="105">
        <v>0</v>
      </c>
      <c r="S157" s="105">
        <v>0</v>
      </c>
      <c r="T157" s="105">
        <v>0</v>
      </c>
      <c r="U157" s="105">
        <v>0</v>
      </c>
      <c r="V157" s="105">
        <v>0</v>
      </c>
      <c r="W157" s="105">
        <v>0</v>
      </c>
      <c r="X157" s="105">
        <v>0</v>
      </c>
      <c r="Y157" s="105">
        <v>0</v>
      </c>
      <c r="Z157" s="105">
        <v>0</v>
      </c>
      <c r="AA157" s="105">
        <v>0</v>
      </c>
      <c r="AB157" s="105">
        <v>0</v>
      </c>
      <c r="AC157" s="105">
        <v>0</v>
      </c>
      <c r="AD157" s="105">
        <v>0</v>
      </c>
      <c r="AE157" s="105">
        <v>0</v>
      </c>
      <c r="AF157" s="105">
        <v>0</v>
      </c>
      <c r="AG157" s="105">
        <v>0</v>
      </c>
      <c r="AH157" s="105">
        <v>0</v>
      </c>
      <c r="AI157" s="105">
        <v>0</v>
      </c>
      <c r="AJ157" s="105">
        <v>0</v>
      </c>
      <c r="AK157" s="105">
        <v>0</v>
      </c>
      <c r="AL157" s="105">
        <v>0</v>
      </c>
      <c r="AM157" s="105">
        <v>0</v>
      </c>
      <c r="AN157" s="105">
        <v>0</v>
      </c>
      <c r="AO157" s="105">
        <v>0</v>
      </c>
      <c r="AP157" s="105">
        <v>0</v>
      </c>
      <c r="AQ157" s="105">
        <v>0</v>
      </c>
      <c r="AR157" s="105">
        <v>0</v>
      </c>
      <c r="AS157" s="105">
        <v>0</v>
      </c>
      <c r="AT157" s="105">
        <v>0</v>
      </c>
      <c r="AU157" s="105">
        <v>0</v>
      </c>
      <c r="AV157" s="105">
        <v>0</v>
      </c>
      <c r="AW157" s="105">
        <v>0</v>
      </c>
      <c r="AX157" s="105">
        <v>0</v>
      </c>
      <c r="AY157" s="105">
        <v>0</v>
      </c>
    </row>
    <row r="158" spans="1:51">
      <c r="A158" s="108"/>
      <c r="B158" s="129">
        <v>37</v>
      </c>
      <c r="C158" s="105"/>
      <c r="D158" s="105">
        <v>0</v>
      </c>
      <c r="E158" s="105">
        <v>0</v>
      </c>
      <c r="F158" s="105">
        <v>0</v>
      </c>
      <c r="G158" s="105">
        <v>0</v>
      </c>
      <c r="H158" s="105">
        <v>0</v>
      </c>
      <c r="I158" s="105">
        <v>0</v>
      </c>
      <c r="J158" s="105">
        <v>0</v>
      </c>
      <c r="K158" s="105">
        <v>0</v>
      </c>
      <c r="L158" s="105">
        <v>0</v>
      </c>
      <c r="M158" s="105">
        <v>0</v>
      </c>
      <c r="N158" s="105">
        <v>0</v>
      </c>
      <c r="O158" s="105">
        <v>0</v>
      </c>
      <c r="P158" s="105">
        <v>0</v>
      </c>
      <c r="Q158" s="105">
        <v>0</v>
      </c>
      <c r="R158" s="105">
        <v>0</v>
      </c>
      <c r="S158" s="105">
        <v>0</v>
      </c>
      <c r="T158" s="105">
        <v>0</v>
      </c>
      <c r="U158" s="105">
        <v>0</v>
      </c>
      <c r="V158" s="105">
        <v>0</v>
      </c>
      <c r="W158" s="105">
        <v>0</v>
      </c>
      <c r="X158" s="105">
        <v>0</v>
      </c>
      <c r="Y158" s="105">
        <v>0</v>
      </c>
      <c r="Z158" s="105">
        <v>0</v>
      </c>
      <c r="AA158" s="105">
        <v>0</v>
      </c>
      <c r="AB158" s="105">
        <v>0</v>
      </c>
      <c r="AC158" s="105">
        <v>0</v>
      </c>
      <c r="AD158" s="105">
        <v>0</v>
      </c>
      <c r="AE158" s="105">
        <v>0</v>
      </c>
      <c r="AF158" s="105">
        <v>0</v>
      </c>
      <c r="AG158" s="105">
        <v>0</v>
      </c>
      <c r="AH158" s="105">
        <v>0</v>
      </c>
      <c r="AI158" s="105">
        <v>0</v>
      </c>
      <c r="AJ158" s="105">
        <v>0</v>
      </c>
      <c r="AK158" s="105">
        <v>0</v>
      </c>
      <c r="AL158" s="105">
        <v>0</v>
      </c>
      <c r="AM158" s="105">
        <v>0</v>
      </c>
      <c r="AN158" s="105">
        <v>0</v>
      </c>
      <c r="AO158" s="105">
        <v>0</v>
      </c>
      <c r="AP158" s="105">
        <v>0</v>
      </c>
      <c r="AQ158" s="105">
        <v>0</v>
      </c>
      <c r="AR158" s="105">
        <v>0</v>
      </c>
      <c r="AS158" s="105">
        <v>0</v>
      </c>
      <c r="AT158" s="105">
        <v>0</v>
      </c>
      <c r="AU158" s="105">
        <v>0</v>
      </c>
      <c r="AV158" s="105">
        <v>0</v>
      </c>
      <c r="AW158" s="105">
        <v>0</v>
      </c>
      <c r="AX158" s="105">
        <v>0</v>
      </c>
      <c r="AY158" s="105">
        <v>0</v>
      </c>
    </row>
    <row r="159" spans="1:51">
      <c r="A159" s="108"/>
      <c r="B159" s="129">
        <v>38</v>
      </c>
      <c r="C159" s="105"/>
      <c r="D159" s="105">
        <v>0</v>
      </c>
      <c r="E159" s="105">
        <v>0</v>
      </c>
      <c r="F159" s="105">
        <v>0</v>
      </c>
      <c r="G159" s="105">
        <v>0</v>
      </c>
      <c r="H159" s="105">
        <v>0</v>
      </c>
      <c r="I159" s="105">
        <v>0</v>
      </c>
      <c r="J159" s="105">
        <v>0</v>
      </c>
      <c r="K159" s="105">
        <v>0</v>
      </c>
      <c r="L159" s="105">
        <v>0</v>
      </c>
      <c r="M159" s="105">
        <v>0</v>
      </c>
      <c r="N159" s="105">
        <v>0</v>
      </c>
      <c r="O159" s="105">
        <v>0</v>
      </c>
      <c r="P159" s="105">
        <v>0</v>
      </c>
      <c r="Q159" s="105">
        <v>0</v>
      </c>
      <c r="R159" s="105">
        <v>0</v>
      </c>
      <c r="S159" s="105">
        <v>0</v>
      </c>
      <c r="T159" s="105">
        <v>0</v>
      </c>
      <c r="U159" s="105">
        <v>0</v>
      </c>
      <c r="V159" s="105">
        <v>0</v>
      </c>
      <c r="W159" s="105">
        <v>0</v>
      </c>
      <c r="X159" s="105">
        <v>0</v>
      </c>
      <c r="Y159" s="105">
        <v>0</v>
      </c>
      <c r="Z159" s="105">
        <v>0</v>
      </c>
      <c r="AA159" s="105">
        <v>0</v>
      </c>
      <c r="AB159" s="105">
        <v>0</v>
      </c>
      <c r="AC159" s="105">
        <v>0</v>
      </c>
      <c r="AD159" s="105">
        <v>0</v>
      </c>
      <c r="AE159" s="105">
        <v>0</v>
      </c>
      <c r="AF159" s="105">
        <v>0</v>
      </c>
      <c r="AG159" s="105">
        <v>0</v>
      </c>
      <c r="AH159" s="105">
        <v>0</v>
      </c>
      <c r="AI159" s="105">
        <v>0</v>
      </c>
      <c r="AJ159" s="105">
        <v>0</v>
      </c>
      <c r="AK159" s="105">
        <v>0</v>
      </c>
      <c r="AL159" s="105">
        <v>0</v>
      </c>
      <c r="AM159" s="105">
        <v>0</v>
      </c>
      <c r="AN159" s="105">
        <v>0</v>
      </c>
      <c r="AO159" s="105">
        <v>0</v>
      </c>
      <c r="AP159" s="105">
        <v>0</v>
      </c>
      <c r="AQ159" s="105">
        <v>0</v>
      </c>
      <c r="AR159" s="105">
        <v>0</v>
      </c>
      <c r="AS159" s="105">
        <v>0</v>
      </c>
      <c r="AT159" s="105">
        <v>0</v>
      </c>
      <c r="AU159" s="105">
        <v>0</v>
      </c>
      <c r="AV159" s="105">
        <v>0</v>
      </c>
      <c r="AW159" s="105">
        <v>0</v>
      </c>
      <c r="AX159" s="105">
        <v>0</v>
      </c>
      <c r="AY159" s="105">
        <v>0</v>
      </c>
    </row>
    <row r="160" spans="1:51">
      <c r="A160" s="108"/>
      <c r="B160" s="129">
        <v>39</v>
      </c>
      <c r="C160" s="105"/>
      <c r="D160" s="105">
        <v>0</v>
      </c>
      <c r="E160" s="105">
        <v>0</v>
      </c>
      <c r="F160" s="105">
        <v>0</v>
      </c>
      <c r="G160" s="105">
        <v>0</v>
      </c>
      <c r="H160" s="105">
        <v>0</v>
      </c>
      <c r="I160" s="105">
        <v>0</v>
      </c>
      <c r="J160" s="105">
        <v>0</v>
      </c>
      <c r="K160" s="105">
        <v>0</v>
      </c>
      <c r="L160" s="105">
        <v>0</v>
      </c>
      <c r="M160" s="105">
        <v>0</v>
      </c>
      <c r="N160" s="105">
        <v>0</v>
      </c>
      <c r="O160" s="105">
        <v>0</v>
      </c>
      <c r="P160" s="105">
        <v>0</v>
      </c>
      <c r="Q160" s="105">
        <v>0</v>
      </c>
      <c r="R160" s="105">
        <v>0</v>
      </c>
      <c r="S160" s="105">
        <v>0</v>
      </c>
      <c r="T160" s="105">
        <v>0</v>
      </c>
      <c r="U160" s="105">
        <v>0</v>
      </c>
      <c r="V160" s="105">
        <v>0</v>
      </c>
      <c r="W160" s="105">
        <v>0</v>
      </c>
      <c r="X160" s="105">
        <v>0</v>
      </c>
      <c r="Y160" s="105">
        <v>0</v>
      </c>
      <c r="Z160" s="105">
        <v>0</v>
      </c>
      <c r="AA160" s="105">
        <v>0</v>
      </c>
      <c r="AB160" s="105">
        <v>0</v>
      </c>
      <c r="AC160" s="105">
        <v>0</v>
      </c>
      <c r="AD160" s="105">
        <v>0</v>
      </c>
      <c r="AE160" s="105">
        <v>0</v>
      </c>
      <c r="AF160" s="105">
        <v>0</v>
      </c>
      <c r="AG160" s="105">
        <v>0</v>
      </c>
      <c r="AH160" s="105">
        <v>0</v>
      </c>
      <c r="AI160" s="105">
        <v>0</v>
      </c>
      <c r="AJ160" s="105">
        <v>0</v>
      </c>
      <c r="AK160" s="105">
        <v>0</v>
      </c>
      <c r="AL160" s="105">
        <v>0</v>
      </c>
      <c r="AM160" s="105">
        <v>0</v>
      </c>
      <c r="AN160" s="105">
        <v>0</v>
      </c>
      <c r="AO160" s="105">
        <v>0</v>
      </c>
      <c r="AP160" s="105">
        <v>0</v>
      </c>
      <c r="AQ160" s="105">
        <v>0</v>
      </c>
      <c r="AR160" s="105">
        <v>0</v>
      </c>
      <c r="AS160" s="105">
        <v>0</v>
      </c>
      <c r="AT160" s="105">
        <v>0</v>
      </c>
      <c r="AU160" s="105">
        <v>0</v>
      </c>
      <c r="AV160" s="105">
        <v>0</v>
      </c>
      <c r="AW160" s="105">
        <v>0</v>
      </c>
      <c r="AX160" s="105">
        <v>0</v>
      </c>
      <c r="AY160" s="105">
        <v>0</v>
      </c>
    </row>
    <row r="161" spans="1:52">
      <c r="A161" s="108"/>
      <c r="B161" s="129">
        <v>40</v>
      </c>
      <c r="C161" s="105"/>
      <c r="D161" s="105">
        <v>0</v>
      </c>
      <c r="E161" s="105">
        <v>0</v>
      </c>
      <c r="F161" s="105">
        <v>0</v>
      </c>
      <c r="G161" s="105">
        <v>0</v>
      </c>
      <c r="H161" s="105">
        <v>0</v>
      </c>
      <c r="I161" s="105">
        <v>0</v>
      </c>
      <c r="J161" s="105">
        <v>0</v>
      </c>
      <c r="K161" s="105">
        <v>0</v>
      </c>
      <c r="L161" s="105">
        <v>0</v>
      </c>
      <c r="M161" s="105">
        <v>0</v>
      </c>
      <c r="N161" s="105">
        <v>0</v>
      </c>
      <c r="O161" s="105">
        <v>0</v>
      </c>
      <c r="P161" s="105">
        <v>0</v>
      </c>
      <c r="Q161" s="105">
        <v>0</v>
      </c>
      <c r="R161" s="105">
        <v>0</v>
      </c>
      <c r="S161" s="105">
        <v>0</v>
      </c>
      <c r="T161" s="105">
        <v>0</v>
      </c>
      <c r="U161" s="105">
        <v>0</v>
      </c>
      <c r="V161" s="105">
        <v>0</v>
      </c>
      <c r="W161" s="105">
        <v>0</v>
      </c>
      <c r="X161" s="105">
        <v>0</v>
      </c>
      <c r="Y161" s="105">
        <v>0</v>
      </c>
      <c r="Z161" s="105">
        <v>0</v>
      </c>
      <c r="AA161" s="105">
        <v>0</v>
      </c>
      <c r="AB161" s="105">
        <v>0</v>
      </c>
      <c r="AC161" s="105">
        <v>0</v>
      </c>
      <c r="AD161" s="105">
        <v>0</v>
      </c>
      <c r="AE161" s="105">
        <v>0</v>
      </c>
      <c r="AF161" s="105">
        <v>0</v>
      </c>
      <c r="AG161" s="105">
        <v>0</v>
      </c>
      <c r="AH161" s="105">
        <v>0</v>
      </c>
      <c r="AI161" s="105">
        <v>0</v>
      </c>
      <c r="AJ161" s="105">
        <v>0</v>
      </c>
      <c r="AK161" s="105">
        <v>0</v>
      </c>
      <c r="AL161" s="105">
        <v>0</v>
      </c>
      <c r="AM161" s="105">
        <v>0</v>
      </c>
      <c r="AN161" s="105">
        <v>0</v>
      </c>
      <c r="AO161" s="105">
        <v>0</v>
      </c>
      <c r="AP161" s="105">
        <v>0</v>
      </c>
      <c r="AQ161" s="105">
        <v>0</v>
      </c>
      <c r="AR161" s="105">
        <v>0</v>
      </c>
      <c r="AS161" s="105">
        <v>0</v>
      </c>
      <c r="AT161" s="105">
        <v>0</v>
      </c>
      <c r="AU161" s="105">
        <v>0</v>
      </c>
      <c r="AV161" s="105">
        <v>0</v>
      </c>
      <c r="AW161" s="105">
        <v>0</v>
      </c>
      <c r="AX161" s="105">
        <v>0</v>
      </c>
      <c r="AY161" s="105">
        <v>0</v>
      </c>
    </row>
    <row r="162" spans="1:52">
      <c r="A162" s="108"/>
      <c r="B162" s="129">
        <v>41</v>
      </c>
      <c r="C162" s="105"/>
      <c r="D162" s="105">
        <v>0</v>
      </c>
      <c r="E162" s="105">
        <v>0</v>
      </c>
      <c r="F162" s="105">
        <v>0</v>
      </c>
      <c r="G162" s="105">
        <v>0</v>
      </c>
      <c r="H162" s="105">
        <v>0</v>
      </c>
      <c r="I162" s="105">
        <v>0</v>
      </c>
      <c r="J162" s="105">
        <v>0</v>
      </c>
      <c r="K162" s="105">
        <v>0</v>
      </c>
      <c r="L162" s="105">
        <v>0</v>
      </c>
      <c r="M162" s="105">
        <v>0</v>
      </c>
      <c r="N162" s="105">
        <v>0</v>
      </c>
      <c r="O162" s="105">
        <v>0</v>
      </c>
      <c r="P162" s="105">
        <v>0</v>
      </c>
      <c r="Q162" s="105">
        <v>0</v>
      </c>
      <c r="R162" s="105">
        <v>0</v>
      </c>
      <c r="S162" s="105">
        <v>0</v>
      </c>
      <c r="T162" s="105">
        <v>0</v>
      </c>
      <c r="U162" s="105">
        <v>0</v>
      </c>
      <c r="V162" s="105">
        <v>0</v>
      </c>
      <c r="W162" s="105">
        <v>0</v>
      </c>
      <c r="X162" s="105">
        <v>0</v>
      </c>
      <c r="Y162" s="105">
        <v>0</v>
      </c>
      <c r="Z162" s="105">
        <v>0</v>
      </c>
      <c r="AA162" s="105">
        <v>0</v>
      </c>
      <c r="AB162" s="105">
        <v>0</v>
      </c>
      <c r="AC162" s="105">
        <v>0</v>
      </c>
      <c r="AD162" s="105">
        <v>0</v>
      </c>
      <c r="AE162" s="105">
        <v>0</v>
      </c>
      <c r="AF162" s="105">
        <v>0</v>
      </c>
      <c r="AG162" s="105">
        <v>0</v>
      </c>
      <c r="AH162" s="105">
        <v>0</v>
      </c>
      <c r="AI162" s="105">
        <v>0</v>
      </c>
      <c r="AJ162" s="105">
        <v>0</v>
      </c>
      <c r="AK162" s="105">
        <v>0</v>
      </c>
      <c r="AL162" s="105">
        <v>0</v>
      </c>
      <c r="AM162" s="105">
        <v>0</v>
      </c>
      <c r="AN162" s="105">
        <v>0</v>
      </c>
      <c r="AO162" s="105">
        <v>0</v>
      </c>
      <c r="AP162" s="105">
        <v>0</v>
      </c>
      <c r="AQ162" s="105">
        <v>0</v>
      </c>
      <c r="AR162" s="105">
        <v>0</v>
      </c>
      <c r="AS162" s="105">
        <v>0</v>
      </c>
      <c r="AT162" s="105">
        <v>0</v>
      </c>
      <c r="AU162" s="105">
        <v>0</v>
      </c>
      <c r="AV162" s="105">
        <v>0</v>
      </c>
      <c r="AW162" s="105">
        <v>0</v>
      </c>
      <c r="AX162" s="105">
        <v>0</v>
      </c>
      <c r="AY162" s="105">
        <v>0</v>
      </c>
    </row>
    <row r="163" spans="1:52">
      <c r="A163" s="108"/>
      <c r="B163" s="129">
        <v>42</v>
      </c>
      <c r="C163" s="105"/>
      <c r="D163" s="105">
        <v>0</v>
      </c>
      <c r="E163" s="105">
        <v>0</v>
      </c>
      <c r="F163" s="105">
        <v>0</v>
      </c>
      <c r="G163" s="105">
        <v>0</v>
      </c>
      <c r="H163" s="105">
        <v>0</v>
      </c>
      <c r="I163" s="105">
        <v>0</v>
      </c>
      <c r="J163" s="105">
        <v>0</v>
      </c>
      <c r="K163" s="105">
        <v>0</v>
      </c>
      <c r="L163" s="105">
        <v>0</v>
      </c>
      <c r="M163" s="105">
        <v>0</v>
      </c>
      <c r="N163" s="105">
        <v>0</v>
      </c>
      <c r="O163" s="105">
        <v>0</v>
      </c>
      <c r="P163" s="105">
        <v>0</v>
      </c>
      <c r="Q163" s="105">
        <v>0</v>
      </c>
      <c r="R163" s="105">
        <v>0</v>
      </c>
      <c r="S163" s="105">
        <v>0</v>
      </c>
      <c r="T163" s="105">
        <v>0</v>
      </c>
      <c r="U163" s="105">
        <v>0</v>
      </c>
      <c r="V163" s="105">
        <v>0</v>
      </c>
      <c r="W163" s="105">
        <v>0</v>
      </c>
      <c r="X163" s="105">
        <v>0</v>
      </c>
      <c r="Y163" s="105">
        <v>0</v>
      </c>
      <c r="Z163" s="105">
        <v>0</v>
      </c>
      <c r="AA163" s="105">
        <v>0</v>
      </c>
      <c r="AB163" s="105">
        <v>0</v>
      </c>
      <c r="AC163" s="105">
        <v>0</v>
      </c>
      <c r="AD163" s="105">
        <v>0</v>
      </c>
      <c r="AE163" s="105">
        <v>0</v>
      </c>
      <c r="AF163" s="105">
        <v>0</v>
      </c>
      <c r="AG163" s="105">
        <v>0</v>
      </c>
      <c r="AH163" s="105">
        <v>0</v>
      </c>
      <c r="AI163" s="105">
        <v>0</v>
      </c>
      <c r="AJ163" s="105">
        <v>0</v>
      </c>
      <c r="AK163" s="105">
        <v>0</v>
      </c>
      <c r="AL163" s="105">
        <v>0</v>
      </c>
      <c r="AM163" s="105">
        <v>0</v>
      </c>
      <c r="AN163" s="105">
        <v>0</v>
      </c>
      <c r="AO163" s="105">
        <v>0</v>
      </c>
      <c r="AP163" s="105">
        <v>0</v>
      </c>
      <c r="AQ163" s="105">
        <v>0</v>
      </c>
      <c r="AR163" s="105">
        <v>0</v>
      </c>
      <c r="AS163" s="105">
        <v>0</v>
      </c>
      <c r="AT163" s="105">
        <v>0</v>
      </c>
      <c r="AU163" s="105">
        <v>0</v>
      </c>
      <c r="AV163" s="105">
        <v>0</v>
      </c>
      <c r="AW163" s="105">
        <v>0</v>
      </c>
      <c r="AX163" s="105">
        <v>0</v>
      </c>
      <c r="AY163" s="105">
        <v>0</v>
      </c>
    </row>
    <row r="164" spans="1:52">
      <c r="A164" s="108"/>
      <c r="B164" s="129">
        <v>43</v>
      </c>
      <c r="C164" s="105"/>
      <c r="D164" s="105">
        <v>0</v>
      </c>
      <c r="E164" s="105">
        <v>0</v>
      </c>
      <c r="F164" s="105">
        <v>0</v>
      </c>
      <c r="G164" s="105">
        <v>0</v>
      </c>
      <c r="H164" s="105">
        <v>0</v>
      </c>
      <c r="I164" s="105">
        <v>0</v>
      </c>
      <c r="J164" s="105">
        <v>0</v>
      </c>
      <c r="K164" s="105">
        <v>0</v>
      </c>
      <c r="L164" s="105">
        <v>0</v>
      </c>
      <c r="M164" s="105">
        <v>0</v>
      </c>
      <c r="N164" s="105">
        <v>0</v>
      </c>
      <c r="O164" s="105">
        <v>0</v>
      </c>
      <c r="P164" s="105">
        <v>0</v>
      </c>
      <c r="Q164" s="105">
        <v>0</v>
      </c>
      <c r="R164" s="105">
        <v>0</v>
      </c>
      <c r="S164" s="105">
        <v>0</v>
      </c>
      <c r="T164" s="105">
        <v>0</v>
      </c>
      <c r="U164" s="105">
        <v>0</v>
      </c>
      <c r="V164" s="105">
        <v>0</v>
      </c>
      <c r="W164" s="105">
        <v>0</v>
      </c>
      <c r="X164" s="105">
        <v>0</v>
      </c>
      <c r="Y164" s="105">
        <v>0</v>
      </c>
      <c r="Z164" s="105">
        <v>0</v>
      </c>
      <c r="AA164" s="105">
        <v>0</v>
      </c>
      <c r="AB164" s="105">
        <v>0</v>
      </c>
      <c r="AC164" s="105">
        <v>0</v>
      </c>
      <c r="AD164" s="105">
        <v>0</v>
      </c>
      <c r="AE164" s="105">
        <v>0</v>
      </c>
      <c r="AF164" s="105">
        <v>0</v>
      </c>
      <c r="AG164" s="105">
        <v>0</v>
      </c>
      <c r="AH164" s="105">
        <v>0</v>
      </c>
      <c r="AI164" s="105">
        <v>0</v>
      </c>
      <c r="AJ164" s="105">
        <v>0</v>
      </c>
      <c r="AK164" s="105">
        <v>0</v>
      </c>
      <c r="AL164" s="105">
        <v>0</v>
      </c>
      <c r="AM164" s="105">
        <v>0</v>
      </c>
      <c r="AN164" s="105">
        <v>0</v>
      </c>
      <c r="AO164" s="105">
        <v>0</v>
      </c>
      <c r="AP164" s="105">
        <v>0</v>
      </c>
      <c r="AQ164" s="105">
        <v>0</v>
      </c>
      <c r="AR164" s="105">
        <v>0</v>
      </c>
      <c r="AS164" s="105">
        <v>0</v>
      </c>
      <c r="AT164" s="105">
        <v>0</v>
      </c>
      <c r="AU164" s="105">
        <v>0</v>
      </c>
      <c r="AV164" s="105">
        <v>0</v>
      </c>
      <c r="AW164" s="105">
        <v>0</v>
      </c>
      <c r="AX164" s="105">
        <v>0</v>
      </c>
      <c r="AY164" s="105">
        <v>0</v>
      </c>
    </row>
    <row r="165" spans="1:52">
      <c r="A165" s="108"/>
      <c r="B165" s="129">
        <v>44</v>
      </c>
      <c r="C165" s="105"/>
      <c r="D165" s="105">
        <v>0</v>
      </c>
      <c r="E165" s="105">
        <v>0</v>
      </c>
      <c r="F165" s="105">
        <v>0</v>
      </c>
      <c r="G165" s="105">
        <v>0</v>
      </c>
      <c r="H165" s="105">
        <v>0</v>
      </c>
      <c r="I165" s="105">
        <v>0</v>
      </c>
      <c r="J165" s="105">
        <v>0</v>
      </c>
      <c r="K165" s="105">
        <v>0</v>
      </c>
      <c r="L165" s="105">
        <v>0</v>
      </c>
      <c r="M165" s="105">
        <v>0</v>
      </c>
      <c r="N165" s="105">
        <v>0</v>
      </c>
      <c r="O165" s="105">
        <v>0</v>
      </c>
      <c r="P165" s="105">
        <v>0</v>
      </c>
      <c r="Q165" s="105">
        <v>0</v>
      </c>
      <c r="R165" s="105">
        <v>0</v>
      </c>
      <c r="S165" s="105">
        <v>0</v>
      </c>
      <c r="T165" s="105">
        <v>0</v>
      </c>
      <c r="U165" s="105">
        <v>0</v>
      </c>
      <c r="V165" s="105">
        <v>0</v>
      </c>
      <c r="W165" s="105">
        <v>0</v>
      </c>
      <c r="X165" s="105">
        <v>0</v>
      </c>
      <c r="Y165" s="105">
        <v>0</v>
      </c>
      <c r="Z165" s="105">
        <v>0</v>
      </c>
      <c r="AA165" s="105">
        <v>0</v>
      </c>
      <c r="AB165" s="105">
        <v>0</v>
      </c>
      <c r="AC165" s="105">
        <v>0</v>
      </c>
      <c r="AD165" s="105">
        <v>0</v>
      </c>
      <c r="AE165" s="105">
        <v>0</v>
      </c>
      <c r="AF165" s="105">
        <v>0</v>
      </c>
      <c r="AG165" s="105">
        <v>0</v>
      </c>
      <c r="AH165" s="105">
        <v>0</v>
      </c>
      <c r="AI165" s="105">
        <v>0</v>
      </c>
      <c r="AJ165" s="105">
        <v>0</v>
      </c>
      <c r="AK165" s="105">
        <v>0</v>
      </c>
      <c r="AL165" s="105">
        <v>0</v>
      </c>
      <c r="AM165" s="105">
        <v>0</v>
      </c>
      <c r="AN165" s="105">
        <v>0</v>
      </c>
      <c r="AO165" s="105">
        <v>0</v>
      </c>
      <c r="AP165" s="105">
        <v>0</v>
      </c>
      <c r="AQ165" s="105">
        <v>0</v>
      </c>
      <c r="AR165" s="105">
        <v>0</v>
      </c>
      <c r="AS165" s="105">
        <v>0</v>
      </c>
      <c r="AT165" s="105">
        <v>0</v>
      </c>
      <c r="AU165" s="105">
        <v>0</v>
      </c>
      <c r="AV165" s="105">
        <v>0</v>
      </c>
      <c r="AW165" s="105">
        <v>0</v>
      </c>
      <c r="AX165" s="105">
        <v>0</v>
      </c>
      <c r="AY165" s="105">
        <v>0</v>
      </c>
    </row>
    <row r="166" spans="1:52">
      <c r="A166" s="108"/>
      <c r="B166" s="129">
        <v>45</v>
      </c>
      <c r="C166" s="105"/>
      <c r="D166" s="105">
        <v>0</v>
      </c>
      <c r="E166" s="105">
        <v>0</v>
      </c>
      <c r="F166" s="105">
        <v>0</v>
      </c>
      <c r="G166" s="105">
        <v>0</v>
      </c>
      <c r="H166" s="105">
        <v>0</v>
      </c>
      <c r="I166" s="105">
        <v>0</v>
      </c>
      <c r="J166" s="105">
        <v>0</v>
      </c>
      <c r="K166" s="105">
        <v>0</v>
      </c>
      <c r="L166" s="105">
        <v>0</v>
      </c>
      <c r="M166" s="105">
        <v>0</v>
      </c>
      <c r="N166" s="105">
        <v>0</v>
      </c>
      <c r="O166" s="105">
        <v>0</v>
      </c>
      <c r="P166" s="105">
        <v>0</v>
      </c>
      <c r="Q166" s="105">
        <v>0</v>
      </c>
      <c r="R166" s="105">
        <v>0</v>
      </c>
      <c r="S166" s="105">
        <v>0</v>
      </c>
      <c r="T166" s="105">
        <v>0</v>
      </c>
      <c r="U166" s="105">
        <v>0</v>
      </c>
      <c r="V166" s="105">
        <v>0</v>
      </c>
      <c r="W166" s="105">
        <v>0</v>
      </c>
      <c r="X166" s="105">
        <v>0</v>
      </c>
      <c r="Y166" s="105">
        <v>0</v>
      </c>
      <c r="Z166" s="105">
        <v>0</v>
      </c>
      <c r="AA166" s="105">
        <v>0</v>
      </c>
      <c r="AB166" s="105">
        <v>0</v>
      </c>
      <c r="AC166" s="105">
        <v>0</v>
      </c>
      <c r="AD166" s="105">
        <v>0</v>
      </c>
      <c r="AE166" s="105">
        <v>0</v>
      </c>
      <c r="AF166" s="105">
        <v>0</v>
      </c>
      <c r="AG166" s="105">
        <v>0</v>
      </c>
      <c r="AH166" s="105">
        <v>0</v>
      </c>
      <c r="AI166" s="105">
        <v>0</v>
      </c>
      <c r="AJ166" s="105">
        <v>0</v>
      </c>
      <c r="AK166" s="105">
        <v>0</v>
      </c>
      <c r="AL166" s="105">
        <v>0</v>
      </c>
      <c r="AM166" s="105">
        <v>0</v>
      </c>
      <c r="AN166" s="105">
        <v>0</v>
      </c>
      <c r="AO166" s="105">
        <v>0</v>
      </c>
      <c r="AP166" s="105">
        <v>0</v>
      </c>
      <c r="AQ166" s="105">
        <v>0</v>
      </c>
      <c r="AR166" s="105">
        <v>0</v>
      </c>
      <c r="AS166" s="105">
        <v>0</v>
      </c>
      <c r="AT166" s="105">
        <v>0</v>
      </c>
      <c r="AU166" s="105">
        <v>0</v>
      </c>
      <c r="AV166" s="105">
        <v>0</v>
      </c>
      <c r="AW166" s="105">
        <v>0</v>
      </c>
      <c r="AX166" s="105">
        <v>0</v>
      </c>
      <c r="AY166" s="105">
        <v>0</v>
      </c>
    </row>
    <row r="167" spans="1:52">
      <c r="A167" s="108"/>
      <c r="B167" s="129">
        <v>46</v>
      </c>
      <c r="C167" s="105"/>
      <c r="D167" s="105">
        <v>0</v>
      </c>
      <c r="E167" s="105">
        <v>0</v>
      </c>
      <c r="F167" s="105">
        <v>0</v>
      </c>
      <c r="G167" s="105">
        <v>0</v>
      </c>
      <c r="H167" s="105">
        <v>0</v>
      </c>
      <c r="I167" s="105">
        <v>0</v>
      </c>
      <c r="J167" s="105">
        <v>0</v>
      </c>
      <c r="K167" s="105">
        <v>0</v>
      </c>
      <c r="L167" s="105">
        <v>0</v>
      </c>
      <c r="M167" s="105">
        <v>0</v>
      </c>
      <c r="N167" s="105">
        <v>0</v>
      </c>
      <c r="O167" s="105">
        <v>0</v>
      </c>
      <c r="P167" s="105">
        <v>0</v>
      </c>
      <c r="Q167" s="105">
        <v>0</v>
      </c>
      <c r="R167" s="105">
        <v>0</v>
      </c>
      <c r="S167" s="105">
        <v>0</v>
      </c>
      <c r="T167" s="105">
        <v>0</v>
      </c>
      <c r="U167" s="105">
        <v>0</v>
      </c>
      <c r="V167" s="105">
        <v>0</v>
      </c>
      <c r="W167" s="105">
        <v>0</v>
      </c>
      <c r="X167" s="105">
        <v>0</v>
      </c>
      <c r="Y167" s="105">
        <v>0</v>
      </c>
      <c r="Z167" s="105">
        <v>0</v>
      </c>
      <c r="AA167" s="105">
        <v>0</v>
      </c>
      <c r="AB167" s="105">
        <v>0</v>
      </c>
      <c r="AC167" s="105">
        <v>0</v>
      </c>
      <c r="AD167" s="105">
        <v>0</v>
      </c>
      <c r="AE167" s="105">
        <v>0</v>
      </c>
      <c r="AF167" s="105">
        <v>0</v>
      </c>
      <c r="AG167" s="105">
        <v>0</v>
      </c>
      <c r="AH167" s="105">
        <v>0</v>
      </c>
      <c r="AI167" s="105">
        <v>0</v>
      </c>
      <c r="AJ167" s="105">
        <v>0</v>
      </c>
      <c r="AK167" s="105">
        <v>0</v>
      </c>
      <c r="AL167" s="105">
        <v>0</v>
      </c>
      <c r="AM167" s="105">
        <v>0</v>
      </c>
      <c r="AN167" s="105">
        <v>0</v>
      </c>
      <c r="AO167" s="105">
        <v>0</v>
      </c>
      <c r="AP167" s="105">
        <v>0</v>
      </c>
      <c r="AQ167" s="105">
        <v>0</v>
      </c>
      <c r="AR167" s="105">
        <v>0</v>
      </c>
      <c r="AS167" s="105">
        <v>0</v>
      </c>
      <c r="AT167" s="105">
        <v>0</v>
      </c>
      <c r="AU167" s="105">
        <v>0</v>
      </c>
      <c r="AV167" s="105">
        <v>0</v>
      </c>
      <c r="AW167" s="105">
        <v>0</v>
      </c>
      <c r="AX167" s="105">
        <v>0</v>
      </c>
      <c r="AY167" s="105">
        <v>0</v>
      </c>
    </row>
    <row r="168" spans="1:52">
      <c r="A168" s="108"/>
      <c r="B168" s="129">
        <v>47</v>
      </c>
      <c r="C168" s="105"/>
      <c r="D168" s="105">
        <v>0</v>
      </c>
      <c r="E168" s="105">
        <v>0</v>
      </c>
      <c r="F168" s="105">
        <v>0</v>
      </c>
      <c r="G168" s="105">
        <v>0</v>
      </c>
      <c r="H168" s="105">
        <v>0</v>
      </c>
      <c r="I168" s="105">
        <v>0</v>
      </c>
      <c r="J168" s="105">
        <v>0</v>
      </c>
      <c r="K168" s="105">
        <v>0</v>
      </c>
      <c r="L168" s="105">
        <v>0</v>
      </c>
      <c r="M168" s="105">
        <v>0</v>
      </c>
      <c r="N168" s="105">
        <v>0</v>
      </c>
      <c r="O168" s="105">
        <v>0</v>
      </c>
      <c r="P168" s="105">
        <v>0</v>
      </c>
      <c r="Q168" s="105">
        <v>0</v>
      </c>
      <c r="R168" s="105">
        <v>0</v>
      </c>
      <c r="S168" s="105">
        <v>0</v>
      </c>
      <c r="T168" s="105">
        <v>0</v>
      </c>
      <c r="U168" s="105">
        <v>0</v>
      </c>
      <c r="V168" s="105">
        <v>0</v>
      </c>
      <c r="W168" s="105">
        <v>0</v>
      </c>
      <c r="X168" s="105">
        <v>0</v>
      </c>
      <c r="Y168" s="105">
        <v>0</v>
      </c>
      <c r="Z168" s="105">
        <v>0</v>
      </c>
      <c r="AA168" s="105">
        <v>0</v>
      </c>
      <c r="AB168" s="105">
        <v>0</v>
      </c>
      <c r="AC168" s="105">
        <v>0</v>
      </c>
      <c r="AD168" s="105">
        <v>0</v>
      </c>
      <c r="AE168" s="105">
        <v>0</v>
      </c>
      <c r="AF168" s="105">
        <v>0</v>
      </c>
      <c r="AG168" s="105">
        <v>0</v>
      </c>
      <c r="AH168" s="105">
        <v>0</v>
      </c>
      <c r="AI168" s="105">
        <v>0</v>
      </c>
      <c r="AJ168" s="105">
        <v>0</v>
      </c>
      <c r="AK168" s="105">
        <v>0</v>
      </c>
      <c r="AL168" s="105">
        <v>0</v>
      </c>
      <c r="AM168" s="105">
        <v>0</v>
      </c>
      <c r="AN168" s="105">
        <v>0</v>
      </c>
      <c r="AO168" s="105">
        <v>0</v>
      </c>
      <c r="AP168" s="105">
        <v>0</v>
      </c>
      <c r="AQ168" s="105">
        <v>0</v>
      </c>
      <c r="AR168" s="105">
        <v>0</v>
      </c>
      <c r="AS168" s="105">
        <v>0</v>
      </c>
      <c r="AT168" s="105">
        <v>0</v>
      </c>
      <c r="AU168" s="105">
        <v>0</v>
      </c>
      <c r="AV168" s="105">
        <v>0</v>
      </c>
      <c r="AW168" s="105">
        <v>0</v>
      </c>
      <c r="AX168" s="105">
        <v>0</v>
      </c>
      <c r="AY168" s="105">
        <v>0</v>
      </c>
    </row>
    <row r="169" spans="1:52">
      <c r="A169" s="108"/>
      <c r="B169" s="129">
        <v>48</v>
      </c>
      <c r="C169" s="105"/>
      <c r="D169" s="105">
        <v>0</v>
      </c>
      <c r="E169" s="105">
        <v>0</v>
      </c>
      <c r="F169" s="105">
        <v>0</v>
      </c>
      <c r="G169" s="105">
        <v>0</v>
      </c>
      <c r="H169" s="105">
        <v>0</v>
      </c>
      <c r="I169" s="105">
        <v>0</v>
      </c>
      <c r="J169" s="105">
        <v>0</v>
      </c>
      <c r="K169" s="105">
        <v>0</v>
      </c>
      <c r="L169" s="105">
        <v>0</v>
      </c>
      <c r="M169" s="105">
        <v>0</v>
      </c>
      <c r="N169" s="105">
        <v>0</v>
      </c>
      <c r="O169" s="105">
        <v>0</v>
      </c>
      <c r="P169" s="105">
        <v>0</v>
      </c>
      <c r="Q169" s="105">
        <v>0</v>
      </c>
      <c r="R169" s="105">
        <v>0</v>
      </c>
      <c r="S169" s="105">
        <v>0</v>
      </c>
      <c r="T169" s="105">
        <v>0</v>
      </c>
      <c r="U169" s="105">
        <v>0</v>
      </c>
      <c r="V169" s="105">
        <v>0</v>
      </c>
      <c r="W169" s="105">
        <v>0</v>
      </c>
      <c r="X169" s="105">
        <v>0</v>
      </c>
      <c r="Y169" s="105">
        <v>0</v>
      </c>
      <c r="Z169" s="105">
        <v>0</v>
      </c>
      <c r="AA169" s="105">
        <v>0</v>
      </c>
      <c r="AB169" s="105">
        <v>0</v>
      </c>
      <c r="AC169" s="105">
        <v>0</v>
      </c>
      <c r="AD169" s="105">
        <v>0</v>
      </c>
      <c r="AE169" s="105">
        <v>0</v>
      </c>
      <c r="AF169" s="105">
        <v>0</v>
      </c>
      <c r="AG169" s="105">
        <v>0</v>
      </c>
      <c r="AH169" s="105">
        <v>0</v>
      </c>
      <c r="AI169" s="105">
        <v>0</v>
      </c>
      <c r="AJ169" s="105">
        <v>0</v>
      </c>
      <c r="AK169" s="105">
        <v>0</v>
      </c>
      <c r="AL169" s="105">
        <v>0</v>
      </c>
      <c r="AM169" s="105">
        <v>0</v>
      </c>
      <c r="AN169" s="105">
        <v>0</v>
      </c>
      <c r="AO169" s="105">
        <v>0</v>
      </c>
      <c r="AP169" s="105">
        <v>0</v>
      </c>
      <c r="AQ169" s="105">
        <v>0</v>
      </c>
      <c r="AR169" s="105">
        <v>0</v>
      </c>
      <c r="AS169" s="105">
        <v>0</v>
      </c>
      <c r="AT169" s="105">
        <v>0</v>
      </c>
      <c r="AU169" s="105">
        <v>0</v>
      </c>
      <c r="AV169" s="105">
        <v>0</v>
      </c>
      <c r="AW169" s="105">
        <v>0</v>
      </c>
      <c r="AX169" s="105">
        <v>0</v>
      </c>
      <c r="AY169" s="105">
        <v>0</v>
      </c>
    </row>
    <row r="170" spans="1:52">
      <c r="A170" s="127"/>
      <c r="B170" s="131" t="s">
        <v>295</v>
      </c>
      <c r="C170" s="113"/>
      <c r="D170" s="124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124">
        <v>0</v>
      </c>
      <c r="AI170" s="124">
        <v>0</v>
      </c>
      <c r="AJ170" s="124">
        <v>0</v>
      </c>
      <c r="AK170" s="124">
        <v>0</v>
      </c>
      <c r="AL170" s="124">
        <v>0</v>
      </c>
      <c r="AM170" s="124">
        <v>0</v>
      </c>
      <c r="AN170" s="124">
        <v>0</v>
      </c>
      <c r="AO170" s="124">
        <v>0</v>
      </c>
      <c r="AP170" s="124">
        <v>0</v>
      </c>
      <c r="AQ170" s="124">
        <v>0</v>
      </c>
      <c r="AR170" s="124">
        <v>0</v>
      </c>
      <c r="AS170" s="124">
        <v>0</v>
      </c>
      <c r="AT170" s="124">
        <v>0</v>
      </c>
      <c r="AU170" s="124">
        <v>0</v>
      </c>
      <c r="AV170" s="124">
        <v>0</v>
      </c>
      <c r="AW170" s="124">
        <v>0</v>
      </c>
      <c r="AX170" s="124">
        <v>0</v>
      </c>
      <c r="AY170" s="124">
        <v>0</v>
      </c>
      <c r="AZ170" s="106">
        <f>SUM($D170:$AY170)</f>
        <v>0</v>
      </c>
    </row>
    <row r="172" spans="1:52">
      <c r="A172" s="101" t="s">
        <v>124</v>
      </c>
      <c r="B172" s="132" t="s">
        <v>296</v>
      </c>
      <c r="C172" s="133"/>
      <c r="D172" s="133">
        <v>0.25</v>
      </c>
      <c r="E172" s="133">
        <v>0.25</v>
      </c>
      <c r="F172" s="133">
        <v>0.25</v>
      </c>
      <c r="G172" s="133">
        <v>0.25</v>
      </c>
      <c r="H172" s="133">
        <v>0.25</v>
      </c>
      <c r="I172" s="133">
        <v>0.25</v>
      </c>
      <c r="J172" s="133">
        <v>0.25</v>
      </c>
      <c r="K172" s="133">
        <v>0.25</v>
      </c>
      <c r="L172" s="133">
        <v>0.25</v>
      </c>
      <c r="M172" s="133">
        <v>0.25</v>
      </c>
      <c r="N172" s="133">
        <v>0.25</v>
      </c>
      <c r="O172" s="133">
        <v>0.25</v>
      </c>
      <c r="P172" s="133">
        <v>0.25</v>
      </c>
      <c r="Q172" s="133">
        <v>0.25</v>
      </c>
      <c r="R172" s="133">
        <v>0.25</v>
      </c>
      <c r="S172" s="133">
        <v>0.25</v>
      </c>
      <c r="T172" s="133">
        <v>0.25</v>
      </c>
      <c r="U172" s="133">
        <v>0.25</v>
      </c>
      <c r="V172" s="133">
        <v>0.25</v>
      </c>
      <c r="W172" s="133">
        <v>0.25</v>
      </c>
      <c r="X172" s="133">
        <v>0.25</v>
      </c>
      <c r="Y172" s="133">
        <v>0.25</v>
      </c>
      <c r="Z172" s="133">
        <v>0.25</v>
      </c>
      <c r="AA172" s="133">
        <v>0.25</v>
      </c>
      <c r="AB172" s="133">
        <v>0.25</v>
      </c>
      <c r="AC172" s="133">
        <v>0.25</v>
      </c>
      <c r="AD172" s="133">
        <v>0.25</v>
      </c>
      <c r="AE172" s="133">
        <v>0.25</v>
      </c>
      <c r="AF172" s="133">
        <v>0.25</v>
      </c>
      <c r="AG172" s="133">
        <v>0.25</v>
      </c>
      <c r="AH172" s="133">
        <v>0.25</v>
      </c>
      <c r="AI172" s="133">
        <v>0.25</v>
      </c>
      <c r="AJ172" s="133">
        <v>0.25</v>
      </c>
      <c r="AK172" s="133">
        <v>0.25</v>
      </c>
      <c r="AL172" s="133">
        <v>0.25</v>
      </c>
      <c r="AM172" s="133">
        <v>0.25</v>
      </c>
      <c r="AN172" s="133">
        <v>0.25</v>
      </c>
      <c r="AO172" s="133">
        <v>0.25</v>
      </c>
      <c r="AP172" s="133">
        <v>0.25</v>
      </c>
      <c r="AQ172" s="133">
        <v>0.25</v>
      </c>
      <c r="AR172" s="133">
        <v>0.25</v>
      </c>
      <c r="AS172" s="133">
        <v>0.25</v>
      </c>
      <c r="AT172" s="133">
        <v>0.25</v>
      </c>
      <c r="AU172" s="133">
        <v>0.25</v>
      </c>
      <c r="AV172" s="133">
        <v>0.25</v>
      </c>
      <c r="AW172" s="133">
        <v>0.25</v>
      </c>
      <c r="AX172" s="133">
        <v>0.25</v>
      </c>
      <c r="AY172" s="133">
        <v>0.25</v>
      </c>
    </row>
    <row r="174" spans="1:52">
      <c r="A174" s="101" t="s">
        <v>271</v>
      </c>
    </row>
    <row r="175" spans="1:52">
      <c r="A175" s="134" t="s">
        <v>125</v>
      </c>
      <c r="B175" s="134" t="s">
        <v>297</v>
      </c>
      <c r="C175" s="123" t="s">
        <v>292</v>
      </c>
      <c r="D175" s="123">
        <f t="shared" ref="D175:AY175" si="1">SUM(D95:D98)</f>
        <v>4288.8954630745611</v>
      </c>
      <c r="E175" s="123">
        <f t="shared" si="1"/>
        <v>8133.7909261491222</v>
      </c>
      <c r="F175" s="123">
        <f t="shared" si="1"/>
        <v>11780.154593785324</v>
      </c>
      <c r="G175" s="123">
        <f t="shared" si="1"/>
        <v>15491.050056859885</v>
      </c>
      <c r="H175" s="123">
        <f t="shared" si="1"/>
        <v>17013.050056859887</v>
      </c>
      <c r="I175" s="123">
        <f t="shared" si="1"/>
        <v>17013.050056859887</v>
      </c>
      <c r="J175" s="123">
        <f t="shared" si="1"/>
        <v>17155.581852298244</v>
      </c>
      <c r="K175" s="123">
        <f t="shared" si="1"/>
        <v>17155.581852298244</v>
      </c>
      <c r="L175" s="123">
        <f t="shared" si="1"/>
        <v>17155.581852298244</v>
      </c>
      <c r="M175" s="123">
        <f t="shared" si="1"/>
        <v>17155.581852298244</v>
      </c>
      <c r="N175" s="123">
        <f t="shared" si="1"/>
        <v>17155.581852298244</v>
      </c>
      <c r="O175" s="123">
        <f t="shared" si="1"/>
        <v>17155.581852298244</v>
      </c>
      <c r="P175" s="123">
        <f t="shared" si="1"/>
        <v>17155.581852298244</v>
      </c>
      <c r="Q175" s="123">
        <f t="shared" si="1"/>
        <v>17155.581852298244</v>
      </c>
      <c r="R175" s="123">
        <f t="shared" si="1"/>
        <v>17155.581852298244</v>
      </c>
      <c r="S175" s="123">
        <f t="shared" si="1"/>
        <v>17007.18070921447</v>
      </c>
      <c r="T175" s="123">
        <f t="shared" si="1"/>
        <v>16860.076383129162</v>
      </c>
      <c r="U175" s="123">
        <f t="shared" si="1"/>
        <v>16860.076383129162</v>
      </c>
      <c r="V175" s="123">
        <f t="shared" si="1"/>
        <v>16860.076383129162</v>
      </c>
      <c r="W175" s="123">
        <f t="shared" si="1"/>
        <v>17008.477526212937</v>
      </c>
      <c r="X175" s="123">
        <f t="shared" si="1"/>
        <v>17155.581852298244</v>
      </c>
      <c r="Y175" s="123">
        <f t="shared" si="1"/>
        <v>17155.581852298244</v>
      </c>
      <c r="Z175" s="123">
        <f t="shared" si="1"/>
        <v>17155.581852298244</v>
      </c>
      <c r="AA175" s="123">
        <f t="shared" si="1"/>
        <v>17155.581852298244</v>
      </c>
      <c r="AB175" s="123">
        <f t="shared" si="1"/>
        <v>17155.581852298244</v>
      </c>
      <c r="AC175" s="123">
        <f t="shared" si="1"/>
        <v>17155.581852298244</v>
      </c>
      <c r="AD175" s="123">
        <f t="shared" si="1"/>
        <v>17155.581852298244</v>
      </c>
      <c r="AE175" s="123">
        <f t="shared" si="1"/>
        <v>17155.581852298244</v>
      </c>
      <c r="AF175" s="123">
        <f t="shared" si="1"/>
        <v>17155.581852298244</v>
      </c>
      <c r="AG175" s="123">
        <f t="shared" si="1"/>
        <v>17155.581852298244</v>
      </c>
      <c r="AH175" s="123">
        <f t="shared" si="1"/>
        <v>17155.581852298244</v>
      </c>
      <c r="AI175" s="123">
        <f t="shared" si="1"/>
        <v>17155.581852298244</v>
      </c>
      <c r="AJ175" s="123">
        <f t="shared" si="1"/>
        <v>17155.581852298244</v>
      </c>
      <c r="AK175" s="123">
        <f t="shared" si="1"/>
        <v>17155.581852298244</v>
      </c>
      <c r="AL175" s="123">
        <f t="shared" si="1"/>
        <v>17155.581852298244</v>
      </c>
      <c r="AM175" s="123">
        <f t="shared" si="1"/>
        <v>17155.581852298244</v>
      </c>
      <c r="AN175" s="123">
        <f t="shared" si="1"/>
        <v>17039.062862713898</v>
      </c>
      <c r="AO175" s="123">
        <f t="shared" si="1"/>
        <v>16923.25725694526</v>
      </c>
      <c r="AP175" s="123">
        <f t="shared" si="1"/>
        <v>16923.25725694526</v>
      </c>
      <c r="AQ175" s="123">
        <f t="shared" si="1"/>
        <v>16923.25725694526</v>
      </c>
      <c r="AR175" s="123">
        <f t="shared" si="1"/>
        <v>17039.776246529607</v>
      </c>
      <c r="AS175" s="123">
        <f t="shared" si="1"/>
        <v>17155.581852298244</v>
      </c>
      <c r="AT175" s="123">
        <f t="shared" si="1"/>
        <v>17155.581852298244</v>
      </c>
      <c r="AU175" s="123">
        <f t="shared" si="1"/>
        <v>17155.581852298244</v>
      </c>
      <c r="AV175" s="123">
        <f t="shared" si="1"/>
        <v>17155.581852298244</v>
      </c>
      <c r="AW175" s="123">
        <f t="shared" si="1"/>
        <v>17155.581852298244</v>
      </c>
      <c r="AX175" s="123">
        <f t="shared" si="1"/>
        <v>17155.581852298244</v>
      </c>
      <c r="AY175" s="123">
        <f t="shared" si="1"/>
        <v>17155.581852298244</v>
      </c>
    </row>
    <row r="176" spans="1:52">
      <c r="A176" s="124"/>
      <c r="B176" s="135" t="s">
        <v>298</v>
      </c>
      <c r="C176" s="124" t="s">
        <v>292</v>
      </c>
      <c r="D176" s="124">
        <v>444</v>
      </c>
      <c r="E176" s="124">
        <v>500</v>
      </c>
      <c r="F176" s="124">
        <v>578</v>
      </c>
      <c r="G176" s="124">
        <v>563</v>
      </c>
      <c r="H176" s="124">
        <v>724</v>
      </c>
      <c r="I176" s="124">
        <v>675</v>
      </c>
      <c r="J176" s="124">
        <v>937</v>
      </c>
      <c r="K176" s="124">
        <v>780</v>
      </c>
      <c r="L176" s="124">
        <v>578</v>
      </c>
      <c r="M176" s="124">
        <v>463</v>
      </c>
      <c r="N176" s="124">
        <v>561</v>
      </c>
      <c r="O176" s="124">
        <v>636</v>
      </c>
      <c r="P176" s="124">
        <v>830</v>
      </c>
      <c r="Q176" s="124">
        <v>871</v>
      </c>
      <c r="R176" s="124">
        <v>709</v>
      </c>
      <c r="S176" s="124">
        <v>663</v>
      </c>
      <c r="T176" s="124">
        <v>666</v>
      </c>
      <c r="U176" s="124">
        <v>525</v>
      </c>
      <c r="V176" s="124">
        <v>719</v>
      </c>
      <c r="W176" s="124">
        <v>458</v>
      </c>
      <c r="X176" s="124">
        <v>729</v>
      </c>
      <c r="Y176" s="124">
        <v>844</v>
      </c>
      <c r="Z176" s="124">
        <v>803</v>
      </c>
      <c r="AA176" s="124">
        <v>774</v>
      </c>
      <c r="AB176" s="124">
        <v>702</v>
      </c>
      <c r="AC176" s="124">
        <v>571</v>
      </c>
      <c r="AD176" s="124">
        <v>554</v>
      </c>
      <c r="AE176" s="124">
        <v>538</v>
      </c>
      <c r="AF176" s="124">
        <v>813</v>
      </c>
      <c r="AG176" s="124">
        <v>817</v>
      </c>
      <c r="AH176" s="124">
        <v>612</v>
      </c>
      <c r="AI176" s="124">
        <v>852</v>
      </c>
      <c r="AJ176" s="124">
        <v>645</v>
      </c>
      <c r="AK176" s="124">
        <v>553</v>
      </c>
      <c r="AL176" s="124">
        <v>667</v>
      </c>
      <c r="AM176" s="124">
        <v>528</v>
      </c>
      <c r="AN176" s="124">
        <v>889</v>
      </c>
      <c r="AO176" s="124">
        <v>708</v>
      </c>
      <c r="AP176" s="124">
        <v>913</v>
      </c>
      <c r="AQ176" s="124">
        <v>955</v>
      </c>
      <c r="AR176" s="124">
        <v>573</v>
      </c>
      <c r="AS176" s="124">
        <v>591</v>
      </c>
      <c r="AT176" s="124">
        <v>545</v>
      </c>
      <c r="AU176" s="124">
        <v>633</v>
      </c>
      <c r="AV176" s="124">
        <v>765</v>
      </c>
      <c r="AW176" s="124">
        <v>891</v>
      </c>
      <c r="AX176" s="124">
        <v>926</v>
      </c>
      <c r="AY176" s="124">
        <v>821</v>
      </c>
    </row>
    <row r="177" spans="1:51">
      <c r="A177" s="134" t="s">
        <v>133</v>
      </c>
      <c r="B177" s="134" t="s">
        <v>297</v>
      </c>
      <c r="C177" s="123" t="s">
        <v>292</v>
      </c>
      <c r="D177" s="123">
        <f t="shared" ref="D177:AY177" si="2">SUM(D100:D107)</f>
        <v>0</v>
      </c>
      <c r="E177" s="123">
        <f t="shared" si="2"/>
        <v>0</v>
      </c>
      <c r="F177" s="123">
        <f t="shared" si="2"/>
        <v>1413.3333333333326</v>
      </c>
      <c r="G177" s="123">
        <f t="shared" si="2"/>
        <v>1084.75778900254</v>
      </c>
      <c r="H177" s="123">
        <f t="shared" si="2"/>
        <v>3236.6146771041804</v>
      </c>
      <c r="I177" s="123">
        <f t="shared" si="2"/>
        <v>3647.2662386051088</v>
      </c>
      <c r="J177" s="123">
        <f t="shared" si="2"/>
        <v>3792.0402438238643</v>
      </c>
      <c r="K177" s="123">
        <f t="shared" si="2"/>
        <v>2862.0564600400808</v>
      </c>
      <c r="L177" s="123">
        <f t="shared" si="2"/>
        <v>4203.4044704775933</v>
      </c>
      <c r="M177" s="123">
        <f t="shared" si="2"/>
        <v>5023.9622594801331</v>
      </c>
      <c r="N177" s="123">
        <f t="shared" si="2"/>
        <v>5587.1362646988891</v>
      </c>
      <c r="O177" s="123">
        <f t="shared" si="2"/>
        <v>6620.9102699176447</v>
      </c>
      <c r="P177" s="123">
        <f t="shared" si="2"/>
        <v>7625.1004913526176</v>
      </c>
      <c r="Q177" s="123">
        <f t="shared" si="2"/>
        <v>7727.8582803551571</v>
      </c>
      <c r="R177" s="123">
        <f t="shared" si="2"/>
        <v>7816.8322855739134</v>
      </c>
      <c r="S177" s="123">
        <f t="shared" si="2"/>
        <v>6684.4160693576969</v>
      </c>
      <c r="T177" s="123">
        <f t="shared" si="2"/>
        <v>7819.1396241260027</v>
      </c>
      <c r="U177" s="123">
        <f t="shared" si="2"/>
        <v>9161.7379687661869</v>
      </c>
      <c r="V177" s="123">
        <f t="shared" si="2"/>
        <v>9728.8856812477788</v>
      </c>
      <c r="W177" s="123">
        <f t="shared" si="2"/>
        <v>10794.075902682749</v>
      </c>
      <c r="X177" s="123">
        <f t="shared" si="2"/>
        <v>11019.193019799868</v>
      </c>
      <c r="Y177" s="123">
        <f t="shared" si="2"/>
        <v>10625.849907901506</v>
      </c>
      <c r="Z177" s="123">
        <f t="shared" si="2"/>
        <v>11790.981702122803</v>
      </c>
      <c r="AA177" s="123">
        <f t="shared" si="2"/>
        <v>12794.971923557776</v>
      </c>
      <c r="AB177" s="123">
        <f t="shared" si="2"/>
        <v>12943.729712560315</v>
      </c>
      <c r="AC177" s="123">
        <f t="shared" si="2"/>
        <v>13715.70371777907</v>
      </c>
      <c r="AD177" s="123">
        <f t="shared" si="2"/>
        <v>13767.359609317615</v>
      </c>
      <c r="AE177" s="123">
        <f t="shared" si="2"/>
        <v>14188.992041750047</v>
      </c>
      <c r="AF177" s="123">
        <f t="shared" si="2"/>
        <v>13972.77582553383</v>
      </c>
      <c r="AG177" s="123">
        <f t="shared" si="2"/>
        <v>13868.992041750047</v>
      </c>
      <c r="AH177" s="123">
        <f t="shared" si="2"/>
        <v>13738.951369864622</v>
      </c>
      <c r="AI177" s="123">
        <f t="shared" si="2"/>
        <v>12429.401820315077</v>
      </c>
      <c r="AJ177" s="123">
        <f t="shared" si="2"/>
        <v>13879.792041750046</v>
      </c>
      <c r="AK177" s="123">
        <f t="shared" si="2"/>
        <v>12429.401820315077</v>
      </c>
      <c r="AL177" s="123">
        <f t="shared" si="2"/>
        <v>13522.735153648409</v>
      </c>
      <c r="AM177" s="123">
        <f t="shared" si="2"/>
        <v>12418.601820315074</v>
      </c>
      <c r="AN177" s="123">
        <f t="shared" si="2"/>
        <v>12387.761148429654</v>
      </c>
      <c r="AO177" s="123">
        <f t="shared" si="2"/>
        <v>11513.361148429654</v>
      </c>
      <c r="AP177" s="123">
        <f t="shared" si="2"/>
        <v>13644.680476544228</v>
      </c>
      <c r="AQ177" s="123">
        <f t="shared" si="2"/>
        <v>13713.062654412381</v>
      </c>
      <c r="AR177" s="123">
        <f t="shared" si="2"/>
        <v>13929.278870628594</v>
      </c>
      <c r="AS177" s="123">
        <f t="shared" si="2"/>
        <v>12478.888649193623</v>
      </c>
      <c r="AT177" s="123">
        <f t="shared" si="2"/>
        <v>11244.714643974869</v>
      </c>
      <c r="AU177" s="123">
        <f t="shared" si="2"/>
        <v>10989.514643974868</v>
      </c>
      <c r="AV177" s="123">
        <f t="shared" si="2"/>
        <v>11023.914643974869</v>
      </c>
      <c r="AW177" s="123">
        <f t="shared" si="2"/>
        <v>11233.914643974869</v>
      </c>
      <c r="AX177" s="123">
        <f t="shared" si="2"/>
        <v>11153.588740978767</v>
      </c>
      <c r="AY177" s="123">
        <f t="shared" si="2"/>
        <v>10098.865799440051</v>
      </c>
    </row>
    <row r="178" spans="1:51">
      <c r="A178" s="124"/>
      <c r="B178" s="135" t="s">
        <v>298</v>
      </c>
      <c r="C178" s="124" t="s">
        <v>292</v>
      </c>
      <c r="D178" s="124">
        <v>0</v>
      </c>
      <c r="E178" s="124">
        <v>0</v>
      </c>
      <c r="F178" s="124">
        <v>794</v>
      </c>
      <c r="G178" s="124">
        <v>906</v>
      </c>
      <c r="H178" s="124">
        <v>1244</v>
      </c>
      <c r="I178" s="124">
        <v>1641</v>
      </c>
      <c r="J178" s="124">
        <v>1367</v>
      </c>
      <c r="K178" s="124">
        <v>1447</v>
      </c>
      <c r="L178" s="124">
        <v>959</v>
      </c>
      <c r="M178" s="124">
        <v>991</v>
      </c>
      <c r="N178" s="124">
        <v>962</v>
      </c>
      <c r="O178" s="124">
        <v>987</v>
      </c>
      <c r="P178" s="124">
        <v>1456</v>
      </c>
      <c r="Q178" s="124">
        <v>1686</v>
      </c>
      <c r="R178" s="124">
        <v>1457</v>
      </c>
      <c r="S178" s="124">
        <v>1409</v>
      </c>
      <c r="T178" s="124">
        <v>939</v>
      </c>
      <c r="U178" s="124">
        <v>921</v>
      </c>
      <c r="V178" s="124">
        <v>926</v>
      </c>
      <c r="W178" s="124">
        <v>972</v>
      </c>
      <c r="X178" s="124">
        <v>1512</v>
      </c>
      <c r="Y178" s="124">
        <v>1407</v>
      </c>
      <c r="Z178" s="124">
        <v>1208</v>
      </c>
      <c r="AA178" s="124">
        <v>1410</v>
      </c>
      <c r="AB178" s="124">
        <v>1003</v>
      </c>
      <c r="AC178" s="124">
        <v>1040</v>
      </c>
      <c r="AD178" s="124">
        <v>999</v>
      </c>
      <c r="AE178" s="124">
        <v>1094</v>
      </c>
      <c r="AF178" s="124">
        <v>1705</v>
      </c>
      <c r="AG178" s="124">
        <v>1516</v>
      </c>
      <c r="AH178" s="124">
        <v>1233</v>
      </c>
      <c r="AI178" s="124">
        <v>1474</v>
      </c>
      <c r="AJ178" s="124">
        <v>961</v>
      </c>
      <c r="AK178" s="124">
        <v>1136</v>
      </c>
      <c r="AL178" s="124">
        <v>979</v>
      </c>
      <c r="AM178" s="124">
        <v>1122</v>
      </c>
      <c r="AN178" s="124">
        <v>1636</v>
      </c>
      <c r="AO178" s="124">
        <v>1582</v>
      </c>
      <c r="AP178" s="124">
        <v>1530</v>
      </c>
      <c r="AQ178" s="124">
        <v>1460</v>
      </c>
      <c r="AR178" s="124">
        <v>1095</v>
      </c>
      <c r="AS178" s="124">
        <v>1094</v>
      </c>
      <c r="AT178" s="124">
        <v>796</v>
      </c>
      <c r="AU178" s="124">
        <v>1089</v>
      </c>
      <c r="AV178" s="124">
        <v>1226</v>
      </c>
      <c r="AW178" s="124">
        <v>1369</v>
      </c>
      <c r="AX178" s="124">
        <v>1338</v>
      </c>
      <c r="AY178" s="124">
        <v>1462</v>
      </c>
    </row>
    <row r="179" spans="1:51">
      <c r="A179" s="134" t="s">
        <v>134</v>
      </c>
      <c r="B179" s="134" t="s">
        <v>297</v>
      </c>
      <c r="C179" s="123" t="s">
        <v>292</v>
      </c>
      <c r="D179" s="123">
        <f t="shared" ref="D179:AY179" si="3">SUM(D109:D120)</f>
        <v>0</v>
      </c>
      <c r="E179" s="123">
        <f t="shared" si="3"/>
        <v>0</v>
      </c>
      <c r="F179" s="123">
        <f t="shared" si="3"/>
        <v>0</v>
      </c>
      <c r="G179" s="123">
        <f t="shared" si="3"/>
        <v>46.666666666666636</v>
      </c>
      <c r="H179" s="123">
        <f t="shared" si="3"/>
        <v>8.4553250504735296</v>
      </c>
      <c r="I179" s="123">
        <f t="shared" si="3"/>
        <v>92.847216942365364</v>
      </c>
      <c r="J179" s="123">
        <f t="shared" si="3"/>
        <v>45.956172107714856</v>
      </c>
      <c r="K179" s="123">
        <f t="shared" si="3"/>
        <v>51.067937663086113</v>
      </c>
      <c r="L179" s="123">
        <f t="shared" si="3"/>
        <v>8.4459459459459421</v>
      </c>
      <c r="M179" s="123">
        <f t="shared" si="3"/>
        <v>89.635875326172226</v>
      </c>
      <c r="N179" s="123">
        <f t="shared" si="3"/>
        <v>42.621991717140162</v>
      </c>
      <c r="O179" s="123">
        <f t="shared" si="3"/>
        <v>51.067937663086113</v>
      </c>
      <c r="P179" s="123">
        <f t="shared" si="3"/>
        <v>51.067937663086106</v>
      </c>
      <c r="Q179" s="123">
        <f t="shared" si="3"/>
        <v>59.513883609032057</v>
      </c>
      <c r="R179" s="123">
        <f t="shared" si="3"/>
        <v>42.621991717140162</v>
      </c>
      <c r="S179" s="123">
        <f t="shared" si="3"/>
        <v>51.067937663086113</v>
      </c>
      <c r="T179" s="123">
        <f t="shared" si="3"/>
        <v>4.0540540540540526</v>
      </c>
      <c r="U179" s="123">
        <f t="shared" si="3"/>
        <v>81.180550275698693</v>
      </c>
      <c r="V179" s="123">
        <f t="shared" si="3"/>
        <v>61.689137459194924</v>
      </c>
      <c r="W179" s="123">
        <f t="shared" si="3"/>
        <v>40.415426825860585</v>
      </c>
      <c r="X179" s="123">
        <f t="shared" si="3"/>
        <v>59.513883609032057</v>
      </c>
      <c r="Y179" s="123">
        <f t="shared" si="3"/>
        <v>38.220720720720692</v>
      </c>
      <c r="Z179" s="123">
        <f t="shared" si="3"/>
        <v>25.347216942365421</v>
      </c>
      <c r="AA179" s="123">
        <f t="shared" si="3"/>
        <v>81.189929380226289</v>
      </c>
      <c r="AB179" s="123">
        <f t="shared" si="3"/>
        <v>59.513883609032057</v>
      </c>
      <c r="AC179" s="123">
        <f t="shared" si="3"/>
        <v>42.621991717140169</v>
      </c>
      <c r="AD179" s="123">
        <f t="shared" si="3"/>
        <v>51.067937663086113</v>
      </c>
      <c r="AE179" s="123">
        <f t="shared" si="3"/>
        <v>42.621991717140169</v>
      </c>
      <c r="AF179" s="123">
        <f t="shared" si="3"/>
        <v>67.959829554978</v>
      </c>
      <c r="AG179" s="123">
        <f t="shared" si="3"/>
        <v>42.621991717140169</v>
      </c>
      <c r="AH179" s="123">
        <f t="shared" si="3"/>
        <v>47.013883609032057</v>
      </c>
      <c r="AI179" s="123">
        <f t="shared" si="3"/>
        <v>46.666666666666643</v>
      </c>
      <c r="AJ179" s="123">
        <f t="shared" si="3"/>
        <v>8.4553250504735296</v>
      </c>
      <c r="AK179" s="123">
        <f t="shared" si="3"/>
        <v>98.081821272118162</v>
      </c>
      <c r="AL179" s="123">
        <f t="shared" si="3"/>
        <v>4.0540540540540597</v>
      </c>
      <c r="AM179" s="123">
        <f t="shared" si="3"/>
        <v>85.234604329752756</v>
      </c>
      <c r="AN179" s="123">
        <f t="shared" si="3"/>
        <v>16.90127099641947</v>
      </c>
      <c r="AO179" s="123">
        <f t="shared" si="3"/>
        <v>56.6666666666666</v>
      </c>
      <c r="AP179" s="123">
        <f t="shared" si="3"/>
        <v>12.499999999999995</v>
      </c>
      <c r="AQ179" s="123">
        <f t="shared" si="3"/>
        <v>112.0146043297528</v>
      </c>
      <c r="AR179" s="123">
        <f t="shared" si="3"/>
        <v>53.204880721465798</v>
      </c>
      <c r="AS179" s="123">
        <f t="shared" si="3"/>
        <v>59.51388360903205</v>
      </c>
      <c r="AT179" s="123">
        <f t="shared" si="3"/>
        <v>4.0540540540540526</v>
      </c>
      <c r="AU179" s="123">
        <f t="shared" si="3"/>
        <v>12.5</v>
      </c>
      <c r="AV179" s="123">
        <f t="shared" si="3"/>
        <v>12.499999999999995</v>
      </c>
      <c r="AW179" s="123">
        <f t="shared" si="3"/>
        <v>84.279999999999987</v>
      </c>
      <c r="AX179" s="123">
        <f t="shared" si="3"/>
        <v>51.067937663086106</v>
      </c>
      <c r="AY179" s="123">
        <f t="shared" si="3"/>
        <v>46.666666666666636</v>
      </c>
    </row>
    <row r="180" spans="1:51">
      <c r="A180" s="124"/>
      <c r="B180" s="135" t="s">
        <v>298</v>
      </c>
      <c r="C180" s="124" t="s">
        <v>292</v>
      </c>
      <c r="D180" s="124">
        <v>0</v>
      </c>
      <c r="E180" s="124">
        <v>0</v>
      </c>
      <c r="F180" s="124">
        <v>0</v>
      </c>
      <c r="G180" s="124">
        <v>46.666666666666636</v>
      </c>
      <c r="H180" s="124">
        <v>8.4553250504735296</v>
      </c>
      <c r="I180" s="124">
        <v>92.847216942365364</v>
      </c>
      <c r="J180" s="124">
        <v>45.956172107714856</v>
      </c>
      <c r="K180" s="124">
        <v>51.067937663086113</v>
      </c>
      <c r="L180" s="124">
        <v>8.4459459459459421</v>
      </c>
      <c r="M180" s="124">
        <v>89.635875326172226</v>
      </c>
      <c r="N180" s="124">
        <v>42.621991717140162</v>
      </c>
      <c r="O180" s="124">
        <v>51.067937663086113</v>
      </c>
      <c r="P180" s="124">
        <v>51.067937663086106</v>
      </c>
      <c r="Q180" s="124">
        <v>59.513883609032057</v>
      </c>
      <c r="R180" s="124">
        <v>42.621991717140162</v>
      </c>
      <c r="S180" s="124">
        <v>51.067937663086113</v>
      </c>
      <c r="T180" s="124">
        <v>4.0540540540540526</v>
      </c>
      <c r="U180" s="124">
        <v>81.180550275698693</v>
      </c>
      <c r="V180" s="124">
        <v>61.689137459194924</v>
      </c>
      <c r="W180" s="124">
        <v>40.415426825860585</v>
      </c>
      <c r="X180" s="124">
        <v>59.513883609032057</v>
      </c>
      <c r="Y180" s="124">
        <v>38.220720720720692</v>
      </c>
      <c r="Z180" s="124">
        <v>25.347216942365421</v>
      </c>
      <c r="AA180" s="124">
        <v>81.189929380226289</v>
      </c>
      <c r="AB180" s="124">
        <v>59.513883609032057</v>
      </c>
      <c r="AC180" s="124">
        <v>42.621991717140169</v>
      </c>
      <c r="AD180" s="124">
        <v>51.067937663086113</v>
      </c>
      <c r="AE180" s="124">
        <v>42.621991717140169</v>
      </c>
      <c r="AF180" s="124">
        <v>67.959829554978</v>
      </c>
      <c r="AG180" s="124">
        <v>42.621991717140169</v>
      </c>
      <c r="AH180" s="124">
        <v>47.013883609032057</v>
      </c>
      <c r="AI180" s="124">
        <v>46.666666666666643</v>
      </c>
      <c r="AJ180" s="124">
        <v>8.4553250504735296</v>
      </c>
      <c r="AK180" s="124">
        <v>98.081821272118162</v>
      </c>
      <c r="AL180" s="124">
        <v>4.0540540540540597</v>
      </c>
      <c r="AM180" s="124">
        <v>85.234604329752756</v>
      </c>
      <c r="AN180" s="124">
        <v>16.90127099641947</v>
      </c>
      <c r="AO180" s="124">
        <v>56.6666666666666</v>
      </c>
      <c r="AP180" s="124">
        <v>12.499999999999995</v>
      </c>
      <c r="AQ180" s="124">
        <v>112.0146043297528</v>
      </c>
      <c r="AR180" s="124">
        <v>53.204880721465798</v>
      </c>
      <c r="AS180" s="124">
        <v>59.51388360903205</v>
      </c>
      <c r="AT180" s="124">
        <v>4.0540540540540526</v>
      </c>
      <c r="AU180" s="124">
        <v>12.5</v>
      </c>
      <c r="AV180" s="124">
        <v>12.499999999999995</v>
      </c>
      <c r="AW180" s="124">
        <v>84.279999999999987</v>
      </c>
      <c r="AX180" s="124">
        <v>51.067937663086106</v>
      </c>
      <c r="AY180" s="124">
        <v>46.666666666666636</v>
      </c>
    </row>
    <row r="181" spans="1:51">
      <c r="A181" s="134" t="s">
        <v>123</v>
      </c>
      <c r="B181" s="134" t="s">
        <v>297</v>
      </c>
      <c r="C181" s="123" t="s">
        <v>292</v>
      </c>
      <c r="D181" s="123">
        <f t="shared" ref="D181:AY181" si="4">(1-D172)*SUM(D122:D169)</f>
        <v>0</v>
      </c>
      <c r="E181" s="123">
        <f t="shared" si="4"/>
        <v>0</v>
      </c>
      <c r="F181" s="123">
        <f t="shared" si="4"/>
        <v>139.99999999999991</v>
      </c>
      <c r="G181" s="123">
        <f t="shared" si="4"/>
        <v>25.365975151420589</v>
      </c>
      <c r="H181" s="123">
        <f t="shared" si="4"/>
        <v>278.54165082709608</v>
      </c>
      <c r="I181" s="123">
        <f t="shared" si="4"/>
        <v>137.86851632314458</v>
      </c>
      <c r="J181" s="123">
        <f t="shared" si="4"/>
        <v>153.20381298925832</v>
      </c>
      <c r="K181" s="123">
        <f t="shared" si="4"/>
        <v>25.337837837837824</v>
      </c>
      <c r="L181" s="123">
        <f t="shared" si="4"/>
        <v>268.90762597851665</v>
      </c>
      <c r="M181" s="123">
        <f t="shared" si="4"/>
        <v>127.86597515142049</v>
      </c>
      <c r="N181" s="123">
        <f t="shared" si="4"/>
        <v>153.20381298925832</v>
      </c>
      <c r="O181" s="123">
        <f t="shared" si="4"/>
        <v>153.20381298925832</v>
      </c>
      <c r="P181" s="123">
        <f t="shared" si="4"/>
        <v>178.54165082709616</v>
      </c>
      <c r="Q181" s="123">
        <f t="shared" si="4"/>
        <v>127.86597515142049</v>
      </c>
      <c r="R181" s="123">
        <f t="shared" si="4"/>
        <v>153.20381298925832</v>
      </c>
      <c r="S181" s="123">
        <f t="shared" si="4"/>
        <v>12.162162162162158</v>
      </c>
      <c r="T181" s="123">
        <f t="shared" si="4"/>
        <v>243.54165082709608</v>
      </c>
      <c r="U181" s="123">
        <f t="shared" si="4"/>
        <v>185.06741237758479</v>
      </c>
      <c r="V181" s="123">
        <f t="shared" si="4"/>
        <v>121.24628047758176</v>
      </c>
      <c r="W181" s="123">
        <f t="shared" si="4"/>
        <v>178.54165082709616</v>
      </c>
      <c r="X181" s="123">
        <f t="shared" si="4"/>
        <v>114.66216216216208</v>
      </c>
      <c r="Y181" s="123">
        <f t="shared" si="4"/>
        <v>76.041650827096262</v>
      </c>
      <c r="Z181" s="123">
        <f t="shared" si="4"/>
        <v>243.56978814067887</v>
      </c>
      <c r="AA181" s="123">
        <f t="shared" si="4"/>
        <v>178.54165082709616</v>
      </c>
      <c r="AB181" s="123">
        <f t="shared" si="4"/>
        <v>127.86597515142051</v>
      </c>
      <c r="AC181" s="123">
        <f t="shared" si="4"/>
        <v>153.20381298925832</v>
      </c>
      <c r="AD181" s="123">
        <f t="shared" si="4"/>
        <v>127.86597515142051</v>
      </c>
      <c r="AE181" s="123">
        <f t="shared" si="4"/>
        <v>203.879488664934</v>
      </c>
      <c r="AF181" s="123">
        <f t="shared" si="4"/>
        <v>127.86597515142051</v>
      </c>
      <c r="AG181" s="123">
        <f t="shared" si="4"/>
        <v>141.04165082709616</v>
      </c>
      <c r="AH181" s="123">
        <f t="shared" si="4"/>
        <v>139.99999999999994</v>
      </c>
      <c r="AI181" s="123">
        <f t="shared" si="4"/>
        <v>25.365975151420589</v>
      </c>
      <c r="AJ181" s="123">
        <f t="shared" si="4"/>
        <v>294.24546381635446</v>
      </c>
      <c r="AK181" s="123">
        <f t="shared" si="4"/>
        <v>12.162162162162179</v>
      </c>
      <c r="AL181" s="123">
        <f t="shared" si="4"/>
        <v>255.70381298925827</v>
      </c>
      <c r="AM181" s="123">
        <f t="shared" si="4"/>
        <v>50.70381298925841</v>
      </c>
      <c r="AN181" s="123">
        <f t="shared" si="4"/>
        <v>169.9999999999998</v>
      </c>
      <c r="AO181" s="123">
        <f t="shared" si="4"/>
        <v>37.499999999999986</v>
      </c>
      <c r="AP181" s="123">
        <f t="shared" si="4"/>
        <v>336.04381298925841</v>
      </c>
      <c r="AQ181" s="123">
        <f t="shared" si="4"/>
        <v>159.6146421643974</v>
      </c>
      <c r="AR181" s="123">
        <f t="shared" si="4"/>
        <v>178.54165082709613</v>
      </c>
      <c r="AS181" s="123">
        <f t="shared" si="4"/>
        <v>12.162162162162158</v>
      </c>
      <c r="AT181" s="123">
        <f t="shared" si="4"/>
        <v>37.5</v>
      </c>
      <c r="AU181" s="123">
        <f t="shared" si="4"/>
        <v>37.499999999999986</v>
      </c>
      <c r="AV181" s="123">
        <f t="shared" si="4"/>
        <v>252.83999999999997</v>
      </c>
      <c r="AW181" s="123">
        <f t="shared" si="4"/>
        <v>153.20381298925832</v>
      </c>
      <c r="AX181" s="123">
        <f t="shared" si="4"/>
        <v>139.99999999999991</v>
      </c>
      <c r="AY181" s="123">
        <f t="shared" si="4"/>
        <v>50.70381298925841</v>
      </c>
    </row>
    <row r="182" spans="1:51">
      <c r="A182" s="124"/>
      <c r="B182" s="135" t="s">
        <v>298</v>
      </c>
      <c r="C182" s="124" t="s">
        <v>292</v>
      </c>
      <c r="D182" s="124">
        <v>0</v>
      </c>
      <c r="E182" s="124">
        <v>0</v>
      </c>
      <c r="F182" s="124">
        <v>139.99999999999991</v>
      </c>
      <c r="G182" s="124">
        <v>25.365975151420589</v>
      </c>
      <c r="H182" s="124">
        <v>278.54165082709608</v>
      </c>
      <c r="I182" s="124">
        <v>137.86851632314458</v>
      </c>
      <c r="J182" s="124">
        <v>153.20381298925832</v>
      </c>
      <c r="K182" s="124">
        <v>25.337837837837824</v>
      </c>
      <c r="L182" s="124">
        <v>268.90762597851665</v>
      </c>
      <c r="M182" s="124">
        <v>127.86597515142049</v>
      </c>
      <c r="N182" s="124">
        <v>153.20381298925832</v>
      </c>
      <c r="O182" s="124">
        <v>153.20381298925832</v>
      </c>
      <c r="P182" s="124">
        <v>178.54165082709616</v>
      </c>
      <c r="Q182" s="124">
        <v>127.86597515142049</v>
      </c>
      <c r="R182" s="124">
        <v>153.20381298925832</v>
      </c>
      <c r="S182" s="124">
        <v>12.162162162162158</v>
      </c>
      <c r="T182" s="124">
        <v>243.54165082709608</v>
      </c>
      <c r="U182" s="124">
        <v>185.06741237758479</v>
      </c>
      <c r="V182" s="124">
        <v>121.24628047758176</v>
      </c>
      <c r="W182" s="124">
        <v>178.54165082709616</v>
      </c>
      <c r="X182" s="124">
        <v>114.66216216216208</v>
      </c>
      <c r="Y182" s="124">
        <v>76.041650827096262</v>
      </c>
      <c r="Z182" s="124">
        <v>243.56978814067887</v>
      </c>
      <c r="AA182" s="124">
        <v>178.54165082709616</v>
      </c>
      <c r="AB182" s="124">
        <v>127.86597515142051</v>
      </c>
      <c r="AC182" s="124">
        <v>153.20381298925832</v>
      </c>
      <c r="AD182" s="124">
        <v>127.86597515142051</v>
      </c>
      <c r="AE182" s="124">
        <v>203.879488664934</v>
      </c>
      <c r="AF182" s="124">
        <v>127.86597515142051</v>
      </c>
      <c r="AG182" s="124">
        <v>141.04165082709616</v>
      </c>
      <c r="AH182" s="124">
        <v>139.99999999999994</v>
      </c>
      <c r="AI182" s="124">
        <v>25.365975151420589</v>
      </c>
      <c r="AJ182" s="124">
        <v>294.24546381635446</v>
      </c>
      <c r="AK182" s="124">
        <v>12.162162162162179</v>
      </c>
      <c r="AL182" s="124">
        <v>255.70381298925827</v>
      </c>
      <c r="AM182" s="124">
        <v>50.70381298925841</v>
      </c>
      <c r="AN182" s="124">
        <v>169.9999999999998</v>
      </c>
      <c r="AO182" s="124">
        <v>37.499999999999986</v>
      </c>
      <c r="AP182" s="124">
        <v>336.04381298925841</v>
      </c>
      <c r="AQ182" s="124">
        <v>159.6146421643974</v>
      </c>
      <c r="AR182" s="124">
        <v>178.54165082709613</v>
      </c>
      <c r="AS182" s="124">
        <v>12.162162162162158</v>
      </c>
      <c r="AT182" s="124">
        <v>37.5</v>
      </c>
      <c r="AU182" s="124">
        <v>37.499999999999986</v>
      </c>
      <c r="AV182" s="124">
        <v>252.83999999999997</v>
      </c>
      <c r="AW182" s="124">
        <v>153.20381298925832</v>
      </c>
      <c r="AX182" s="124">
        <v>139.99999999999991</v>
      </c>
      <c r="AY182" s="124">
        <v>50.70381298925841</v>
      </c>
    </row>
    <row r="184" spans="1:51">
      <c r="A184" s="101" t="s">
        <v>299</v>
      </c>
    </row>
    <row r="185" spans="1:51">
      <c r="A185" s="125" t="s">
        <v>125</v>
      </c>
      <c r="B185" s="122">
        <v>1</v>
      </c>
      <c r="C185" s="123"/>
      <c r="D185" s="123">
        <v>444</v>
      </c>
      <c r="E185" s="123">
        <v>0</v>
      </c>
      <c r="F185" s="123">
        <v>0</v>
      </c>
      <c r="G185" s="123">
        <v>0</v>
      </c>
      <c r="H185" s="123">
        <v>0</v>
      </c>
      <c r="I185" s="123">
        <v>0</v>
      </c>
      <c r="J185" s="123">
        <v>0</v>
      </c>
      <c r="K185" s="123">
        <v>0</v>
      </c>
      <c r="L185" s="123">
        <v>0</v>
      </c>
      <c r="M185" s="123">
        <v>0</v>
      </c>
      <c r="N185" s="123">
        <v>0</v>
      </c>
      <c r="O185" s="123">
        <v>0</v>
      </c>
      <c r="P185" s="123">
        <v>0</v>
      </c>
      <c r="Q185" s="123">
        <v>0</v>
      </c>
      <c r="R185" s="123">
        <v>0</v>
      </c>
      <c r="S185" s="123">
        <v>0</v>
      </c>
      <c r="T185" s="123">
        <v>0</v>
      </c>
      <c r="U185" s="123">
        <v>0</v>
      </c>
      <c r="V185" s="123">
        <v>0</v>
      </c>
      <c r="W185" s="123">
        <v>0</v>
      </c>
      <c r="X185" s="123">
        <v>0</v>
      </c>
      <c r="Y185" s="123">
        <v>0</v>
      </c>
      <c r="Z185" s="123">
        <v>0</v>
      </c>
      <c r="AA185" s="123">
        <v>0</v>
      </c>
      <c r="AB185" s="123">
        <v>0</v>
      </c>
      <c r="AC185" s="123">
        <v>0</v>
      </c>
      <c r="AD185" s="123">
        <v>0</v>
      </c>
      <c r="AE185" s="123">
        <v>0</v>
      </c>
      <c r="AF185" s="123">
        <v>0</v>
      </c>
      <c r="AG185" s="123">
        <v>0</v>
      </c>
      <c r="AH185" s="123">
        <v>0</v>
      </c>
      <c r="AI185" s="123">
        <v>0</v>
      </c>
      <c r="AJ185" s="123">
        <v>0</v>
      </c>
      <c r="AK185" s="123">
        <v>0</v>
      </c>
      <c r="AL185" s="123">
        <v>0</v>
      </c>
      <c r="AM185" s="123">
        <v>0</v>
      </c>
      <c r="AN185" s="123">
        <v>0</v>
      </c>
      <c r="AO185" s="123">
        <v>0</v>
      </c>
      <c r="AP185" s="123">
        <v>0</v>
      </c>
      <c r="AQ185" s="123">
        <v>0</v>
      </c>
      <c r="AR185" s="123">
        <v>0</v>
      </c>
      <c r="AS185" s="123">
        <v>0</v>
      </c>
      <c r="AT185" s="123">
        <v>0</v>
      </c>
      <c r="AU185" s="123">
        <v>0</v>
      </c>
      <c r="AV185" s="123">
        <v>0</v>
      </c>
      <c r="AW185" s="123">
        <v>0</v>
      </c>
      <c r="AX185" s="123">
        <v>0</v>
      </c>
      <c r="AY185" s="123">
        <v>0</v>
      </c>
    </row>
    <row r="186" spans="1:51">
      <c r="A186" s="108"/>
      <c r="B186" s="119">
        <v>2</v>
      </c>
      <c r="C186" s="105"/>
      <c r="D186" s="105">
        <v>0</v>
      </c>
      <c r="E186" s="105">
        <v>500</v>
      </c>
      <c r="F186" s="105">
        <v>0</v>
      </c>
      <c r="G186" s="105">
        <v>0</v>
      </c>
      <c r="H186" s="105">
        <v>0</v>
      </c>
      <c r="I186" s="105">
        <v>0</v>
      </c>
      <c r="J186" s="105">
        <v>0</v>
      </c>
      <c r="K186" s="105">
        <v>0</v>
      </c>
      <c r="L186" s="105">
        <v>0</v>
      </c>
      <c r="M186" s="105">
        <v>0</v>
      </c>
      <c r="N186" s="105">
        <v>0</v>
      </c>
      <c r="O186" s="105">
        <v>0</v>
      </c>
      <c r="P186" s="105">
        <v>0</v>
      </c>
      <c r="Q186" s="105">
        <v>0</v>
      </c>
      <c r="R186" s="105">
        <v>0</v>
      </c>
      <c r="S186" s="105">
        <v>0</v>
      </c>
      <c r="T186" s="105">
        <v>0</v>
      </c>
      <c r="U186" s="105">
        <v>0</v>
      </c>
      <c r="V186" s="105">
        <v>0</v>
      </c>
      <c r="W186" s="105">
        <v>0</v>
      </c>
      <c r="X186" s="105">
        <v>0</v>
      </c>
      <c r="Y186" s="105">
        <v>0</v>
      </c>
      <c r="Z186" s="105">
        <v>0</v>
      </c>
      <c r="AA186" s="105">
        <v>0</v>
      </c>
      <c r="AB186" s="105">
        <v>0</v>
      </c>
      <c r="AC186" s="105">
        <v>0</v>
      </c>
      <c r="AD186" s="105">
        <v>0</v>
      </c>
      <c r="AE186" s="105">
        <v>0</v>
      </c>
      <c r="AF186" s="105">
        <v>0</v>
      </c>
      <c r="AG186" s="105">
        <v>0</v>
      </c>
      <c r="AH186" s="105">
        <v>0</v>
      </c>
      <c r="AI186" s="105">
        <v>0</v>
      </c>
      <c r="AJ186" s="105">
        <v>0</v>
      </c>
      <c r="AK186" s="105">
        <v>0</v>
      </c>
      <c r="AL186" s="105">
        <v>0</v>
      </c>
      <c r="AM186" s="105">
        <v>0</v>
      </c>
      <c r="AN186" s="105">
        <v>0</v>
      </c>
      <c r="AO186" s="105">
        <v>0</v>
      </c>
      <c r="AP186" s="105">
        <v>0</v>
      </c>
      <c r="AQ186" s="105">
        <v>0</v>
      </c>
      <c r="AR186" s="105">
        <v>0</v>
      </c>
      <c r="AS186" s="105">
        <v>0</v>
      </c>
      <c r="AT186" s="105">
        <v>0</v>
      </c>
      <c r="AU186" s="105">
        <v>0</v>
      </c>
      <c r="AV186" s="105">
        <v>0</v>
      </c>
      <c r="AW186" s="105">
        <v>0</v>
      </c>
      <c r="AX186" s="105">
        <v>0</v>
      </c>
      <c r="AY186" s="105">
        <v>0</v>
      </c>
    </row>
    <row r="187" spans="1:51">
      <c r="A187" s="108"/>
      <c r="B187" s="126">
        <v>3</v>
      </c>
      <c r="C187" s="105"/>
      <c r="D187" s="105">
        <v>0</v>
      </c>
      <c r="E187" s="105">
        <v>0</v>
      </c>
      <c r="F187" s="105">
        <v>578</v>
      </c>
      <c r="G187" s="105">
        <v>0</v>
      </c>
      <c r="H187" s="105">
        <v>0</v>
      </c>
      <c r="I187" s="105">
        <v>0</v>
      </c>
      <c r="J187" s="105">
        <v>0</v>
      </c>
      <c r="K187" s="105">
        <v>0</v>
      </c>
      <c r="L187" s="105">
        <v>0</v>
      </c>
      <c r="M187" s="105">
        <v>0</v>
      </c>
      <c r="N187" s="105">
        <v>0</v>
      </c>
      <c r="O187" s="105">
        <v>0</v>
      </c>
      <c r="P187" s="105">
        <v>0</v>
      </c>
      <c r="Q187" s="105">
        <v>0</v>
      </c>
      <c r="R187" s="105">
        <v>0</v>
      </c>
      <c r="S187" s="105">
        <v>0</v>
      </c>
      <c r="T187" s="105">
        <v>0</v>
      </c>
      <c r="U187" s="105">
        <v>0</v>
      </c>
      <c r="V187" s="105">
        <v>0</v>
      </c>
      <c r="W187" s="105">
        <v>0</v>
      </c>
      <c r="X187" s="105">
        <v>0</v>
      </c>
      <c r="Y187" s="105">
        <v>0</v>
      </c>
      <c r="Z187" s="105">
        <v>0</v>
      </c>
      <c r="AA187" s="105">
        <v>0</v>
      </c>
      <c r="AB187" s="105">
        <v>0</v>
      </c>
      <c r="AC187" s="105">
        <v>0</v>
      </c>
      <c r="AD187" s="105">
        <v>0</v>
      </c>
      <c r="AE187" s="105">
        <v>0</v>
      </c>
      <c r="AF187" s="105">
        <v>0</v>
      </c>
      <c r="AG187" s="105">
        <v>0</v>
      </c>
      <c r="AH187" s="105">
        <v>0</v>
      </c>
      <c r="AI187" s="105">
        <v>0</v>
      </c>
      <c r="AJ187" s="105">
        <v>0</v>
      </c>
      <c r="AK187" s="105">
        <v>0</v>
      </c>
      <c r="AL187" s="105">
        <v>0</v>
      </c>
      <c r="AM187" s="105">
        <v>0</v>
      </c>
      <c r="AN187" s="105">
        <v>0</v>
      </c>
      <c r="AO187" s="105">
        <v>0</v>
      </c>
      <c r="AP187" s="105">
        <v>0</v>
      </c>
      <c r="AQ187" s="105">
        <v>0</v>
      </c>
      <c r="AR187" s="105">
        <v>0</v>
      </c>
      <c r="AS187" s="105">
        <v>0</v>
      </c>
      <c r="AT187" s="105">
        <v>0</v>
      </c>
      <c r="AU187" s="105">
        <v>0</v>
      </c>
      <c r="AV187" s="105">
        <v>0</v>
      </c>
      <c r="AW187" s="105">
        <v>0</v>
      </c>
      <c r="AX187" s="105">
        <v>0</v>
      </c>
      <c r="AY187" s="105">
        <v>0</v>
      </c>
    </row>
    <row r="188" spans="1:51">
      <c r="A188" s="127"/>
      <c r="B188" s="128">
        <v>4</v>
      </c>
      <c r="C188" s="105"/>
      <c r="D188" s="105">
        <v>0</v>
      </c>
      <c r="E188" s="105">
        <v>0</v>
      </c>
      <c r="F188" s="105">
        <v>0</v>
      </c>
      <c r="G188" s="105">
        <v>563</v>
      </c>
      <c r="H188" s="105">
        <v>724</v>
      </c>
      <c r="I188" s="105">
        <v>675</v>
      </c>
      <c r="J188" s="105">
        <v>937</v>
      </c>
      <c r="K188" s="105">
        <v>780</v>
      </c>
      <c r="L188" s="105">
        <v>578</v>
      </c>
      <c r="M188" s="105">
        <v>463</v>
      </c>
      <c r="N188" s="105">
        <v>561</v>
      </c>
      <c r="O188" s="105">
        <v>636</v>
      </c>
      <c r="P188" s="105">
        <v>830</v>
      </c>
      <c r="Q188" s="105">
        <v>871</v>
      </c>
      <c r="R188" s="105">
        <v>709</v>
      </c>
      <c r="S188" s="105">
        <v>663</v>
      </c>
      <c r="T188" s="105">
        <v>666</v>
      </c>
      <c r="U188" s="105">
        <v>525</v>
      </c>
      <c r="V188" s="105">
        <v>719</v>
      </c>
      <c r="W188" s="105">
        <v>458</v>
      </c>
      <c r="X188" s="105">
        <v>729</v>
      </c>
      <c r="Y188" s="105">
        <v>844</v>
      </c>
      <c r="Z188" s="105">
        <v>803</v>
      </c>
      <c r="AA188" s="105">
        <v>774</v>
      </c>
      <c r="AB188" s="105">
        <v>702</v>
      </c>
      <c r="AC188" s="105">
        <v>571</v>
      </c>
      <c r="AD188" s="105">
        <v>554</v>
      </c>
      <c r="AE188" s="105">
        <v>538</v>
      </c>
      <c r="AF188" s="105">
        <v>813</v>
      </c>
      <c r="AG188" s="105">
        <v>817</v>
      </c>
      <c r="AH188" s="105">
        <v>612</v>
      </c>
      <c r="AI188" s="105">
        <v>852</v>
      </c>
      <c r="AJ188" s="105">
        <v>645</v>
      </c>
      <c r="AK188" s="105">
        <v>553</v>
      </c>
      <c r="AL188" s="105">
        <v>667</v>
      </c>
      <c r="AM188" s="105">
        <v>528</v>
      </c>
      <c r="AN188" s="105">
        <v>889</v>
      </c>
      <c r="AO188" s="105">
        <v>708</v>
      </c>
      <c r="AP188" s="105">
        <v>913</v>
      </c>
      <c r="AQ188" s="105">
        <v>955</v>
      </c>
      <c r="AR188" s="105">
        <v>573</v>
      </c>
      <c r="AS188" s="105">
        <v>591</v>
      </c>
      <c r="AT188" s="105">
        <v>545</v>
      </c>
      <c r="AU188" s="105">
        <v>633</v>
      </c>
      <c r="AV188" s="105">
        <v>765</v>
      </c>
      <c r="AW188" s="105">
        <v>891</v>
      </c>
      <c r="AX188" s="105">
        <v>926</v>
      </c>
      <c r="AY188" s="105">
        <v>821</v>
      </c>
    </row>
    <row r="189" spans="1:51">
      <c r="A189" s="125" t="s">
        <v>133</v>
      </c>
      <c r="B189" s="122">
        <v>1</v>
      </c>
      <c r="C189" s="123"/>
      <c r="D189" s="123">
        <v>0</v>
      </c>
      <c r="E189" s="123">
        <v>0</v>
      </c>
      <c r="F189" s="123">
        <v>794</v>
      </c>
      <c r="G189" s="123">
        <v>145.82599478124393</v>
      </c>
      <c r="H189" s="123">
        <v>0</v>
      </c>
      <c r="I189" s="123">
        <v>0</v>
      </c>
      <c r="J189" s="123">
        <v>0</v>
      </c>
      <c r="K189" s="123">
        <v>0</v>
      </c>
      <c r="L189" s="123">
        <v>0</v>
      </c>
      <c r="M189" s="123">
        <v>0</v>
      </c>
      <c r="N189" s="123">
        <v>0</v>
      </c>
      <c r="O189" s="123">
        <v>0</v>
      </c>
      <c r="P189" s="123">
        <v>0</v>
      </c>
      <c r="Q189" s="123">
        <v>0</v>
      </c>
      <c r="R189" s="123">
        <v>0</v>
      </c>
      <c r="S189" s="123">
        <v>0</v>
      </c>
      <c r="T189" s="123">
        <v>0</v>
      </c>
      <c r="U189" s="123">
        <v>0</v>
      </c>
      <c r="V189" s="123">
        <v>0</v>
      </c>
      <c r="W189" s="123">
        <v>0</v>
      </c>
      <c r="X189" s="123">
        <v>0</v>
      </c>
      <c r="Y189" s="123">
        <v>0</v>
      </c>
      <c r="Z189" s="123">
        <v>0</v>
      </c>
      <c r="AA189" s="123">
        <v>0</v>
      </c>
      <c r="AB189" s="123">
        <v>0</v>
      </c>
      <c r="AC189" s="123">
        <v>0</v>
      </c>
      <c r="AD189" s="123">
        <v>0</v>
      </c>
      <c r="AE189" s="123">
        <v>0</v>
      </c>
      <c r="AF189" s="123">
        <v>0</v>
      </c>
      <c r="AG189" s="123">
        <v>0</v>
      </c>
      <c r="AH189" s="123">
        <v>0</v>
      </c>
      <c r="AI189" s="123">
        <v>0</v>
      </c>
      <c r="AJ189" s="123">
        <v>0</v>
      </c>
      <c r="AK189" s="123">
        <v>0</v>
      </c>
      <c r="AL189" s="123">
        <v>0</v>
      </c>
      <c r="AM189" s="123">
        <v>0</v>
      </c>
      <c r="AN189" s="123">
        <v>0</v>
      </c>
      <c r="AO189" s="123">
        <v>0</v>
      </c>
      <c r="AP189" s="123">
        <v>0</v>
      </c>
      <c r="AQ189" s="123">
        <v>0</v>
      </c>
      <c r="AR189" s="123">
        <v>0</v>
      </c>
      <c r="AS189" s="123">
        <v>0</v>
      </c>
      <c r="AT189" s="123">
        <v>0</v>
      </c>
      <c r="AU189" s="123">
        <v>0</v>
      </c>
      <c r="AV189" s="123">
        <v>0</v>
      </c>
      <c r="AW189" s="123">
        <v>0</v>
      </c>
      <c r="AX189" s="123">
        <v>0</v>
      </c>
      <c r="AY189" s="123">
        <v>0</v>
      </c>
    </row>
    <row r="190" spans="1:51">
      <c r="A190" s="108"/>
      <c r="B190" s="118">
        <v>2</v>
      </c>
      <c r="C190" s="105"/>
      <c r="D190" s="105">
        <v>0</v>
      </c>
      <c r="E190" s="105">
        <v>0</v>
      </c>
      <c r="F190" s="105">
        <v>0</v>
      </c>
      <c r="G190" s="105">
        <v>760.17400521875607</v>
      </c>
      <c r="H190" s="105">
        <v>1244</v>
      </c>
      <c r="I190" s="105">
        <v>1255.8519895624877</v>
      </c>
      <c r="J190" s="105">
        <v>908.69155039743123</v>
      </c>
      <c r="K190" s="105">
        <v>580.71754517867521</v>
      </c>
      <c r="L190" s="105">
        <v>0</v>
      </c>
      <c r="M190" s="105">
        <v>0</v>
      </c>
      <c r="N190" s="105">
        <v>0</v>
      </c>
      <c r="O190" s="105">
        <v>0</v>
      </c>
      <c r="P190" s="105">
        <v>0</v>
      </c>
      <c r="Q190" s="105">
        <v>0</v>
      </c>
      <c r="R190" s="105">
        <v>0</v>
      </c>
      <c r="S190" s="105">
        <v>0</v>
      </c>
      <c r="T190" s="105">
        <v>0</v>
      </c>
      <c r="U190" s="105">
        <v>0</v>
      </c>
      <c r="V190" s="105">
        <v>0</v>
      </c>
      <c r="W190" s="105">
        <v>0</v>
      </c>
      <c r="X190" s="105">
        <v>0</v>
      </c>
      <c r="Y190" s="105">
        <v>0</v>
      </c>
      <c r="Z190" s="105">
        <v>0</v>
      </c>
      <c r="AA190" s="105">
        <v>0</v>
      </c>
      <c r="AB190" s="105">
        <v>0</v>
      </c>
      <c r="AC190" s="105">
        <v>0</v>
      </c>
      <c r="AD190" s="105">
        <v>0</v>
      </c>
      <c r="AE190" s="105">
        <v>0</v>
      </c>
      <c r="AF190" s="105">
        <v>0</v>
      </c>
      <c r="AG190" s="105">
        <v>0</v>
      </c>
      <c r="AH190" s="105">
        <v>0</v>
      </c>
      <c r="AI190" s="105">
        <v>0</v>
      </c>
      <c r="AJ190" s="105">
        <v>0</v>
      </c>
      <c r="AK190" s="105">
        <v>0</v>
      </c>
      <c r="AL190" s="105">
        <v>0</v>
      </c>
      <c r="AM190" s="105">
        <v>0</v>
      </c>
      <c r="AN190" s="105">
        <v>0</v>
      </c>
      <c r="AO190" s="105">
        <v>0</v>
      </c>
      <c r="AP190" s="105">
        <v>0</v>
      </c>
      <c r="AQ190" s="105">
        <v>0</v>
      </c>
      <c r="AR190" s="105">
        <v>0</v>
      </c>
      <c r="AS190" s="105">
        <v>0</v>
      </c>
      <c r="AT190" s="105">
        <v>0</v>
      </c>
      <c r="AU190" s="105">
        <v>0</v>
      </c>
      <c r="AV190" s="105">
        <v>0</v>
      </c>
      <c r="AW190" s="105">
        <v>0</v>
      </c>
      <c r="AX190" s="105">
        <v>0</v>
      </c>
      <c r="AY190" s="105">
        <v>0</v>
      </c>
    </row>
    <row r="191" spans="1:51">
      <c r="A191" s="108"/>
      <c r="B191" s="119">
        <v>3</v>
      </c>
      <c r="C191" s="105"/>
      <c r="D191" s="105">
        <v>0</v>
      </c>
      <c r="E191" s="105">
        <v>0</v>
      </c>
      <c r="F191" s="105">
        <v>0</v>
      </c>
      <c r="G191" s="105">
        <v>0</v>
      </c>
      <c r="H191" s="105">
        <v>0</v>
      </c>
      <c r="I191" s="105">
        <v>385.14801043751231</v>
      </c>
      <c r="J191" s="105">
        <v>458.30844960256877</v>
      </c>
      <c r="K191" s="105">
        <v>866.28245482132479</v>
      </c>
      <c r="L191" s="105">
        <v>959</v>
      </c>
      <c r="M191" s="105">
        <v>755.74353995991919</v>
      </c>
      <c r="N191" s="105">
        <v>262.76953474116317</v>
      </c>
      <c r="O191" s="105">
        <v>0</v>
      </c>
      <c r="P191" s="105">
        <v>0</v>
      </c>
      <c r="Q191" s="105">
        <v>0</v>
      </c>
      <c r="R191" s="105">
        <v>0</v>
      </c>
      <c r="S191" s="105">
        <v>0</v>
      </c>
      <c r="T191" s="105">
        <v>0</v>
      </c>
      <c r="U191" s="105">
        <v>0</v>
      </c>
      <c r="V191" s="105">
        <v>0</v>
      </c>
      <c r="W191" s="105">
        <v>0</v>
      </c>
      <c r="X191" s="105">
        <v>0</v>
      </c>
      <c r="Y191" s="105">
        <v>0</v>
      </c>
      <c r="Z191" s="105">
        <v>0</v>
      </c>
      <c r="AA191" s="105">
        <v>0</v>
      </c>
      <c r="AB191" s="105">
        <v>0</v>
      </c>
      <c r="AC191" s="105">
        <v>0</v>
      </c>
      <c r="AD191" s="105">
        <v>0</v>
      </c>
      <c r="AE191" s="105">
        <v>0</v>
      </c>
      <c r="AF191" s="105">
        <v>0</v>
      </c>
      <c r="AG191" s="105">
        <v>0</v>
      </c>
      <c r="AH191" s="105">
        <v>0</v>
      </c>
      <c r="AI191" s="105">
        <v>0</v>
      </c>
      <c r="AJ191" s="105">
        <v>0</v>
      </c>
      <c r="AK191" s="105">
        <v>0</v>
      </c>
      <c r="AL191" s="105">
        <v>0</v>
      </c>
      <c r="AM191" s="105">
        <v>0</v>
      </c>
      <c r="AN191" s="105">
        <v>0</v>
      </c>
      <c r="AO191" s="105">
        <v>0</v>
      </c>
      <c r="AP191" s="105">
        <v>0</v>
      </c>
      <c r="AQ191" s="105">
        <v>0</v>
      </c>
      <c r="AR191" s="105">
        <v>0</v>
      </c>
      <c r="AS191" s="105">
        <v>0</v>
      </c>
      <c r="AT191" s="105">
        <v>0</v>
      </c>
      <c r="AU191" s="105">
        <v>0</v>
      </c>
      <c r="AV191" s="105">
        <v>0</v>
      </c>
      <c r="AW191" s="105">
        <v>0</v>
      </c>
      <c r="AX191" s="105">
        <v>0</v>
      </c>
      <c r="AY191" s="105">
        <v>0</v>
      </c>
    </row>
    <row r="192" spans="1:51">
      <c r="A192" s="108"/>
      <c r="B192" s="119">
        <v>4</v>
      </c>
      <c r="C192" s="105"/>
      <c r="D192" s="105">
        <v>0</v>
      </c>
      <c r="E192" s="105">
        <v>0</v>
      </c>
      <c r="F192" s="105">
        <v>0</v>
      </c>
      <c r="G192" s="105">
        <v>0</v>
      </c>
      <c r="H192" s="105">
        <v>0</v>
      </c>
      <c r="I192" s="105">
        <v>0</v>
      </c>
      <c r="J192" s="105">
        <v>0</v>
      </c>
      <c r="K192" s="105">
        <v>0</v>
      </c>
      <c r="L192" s="105">
        <v>0</v>
      </c>
      <c r="M192" s="105">
        <v>235.25646004008081</v>
      </c>
      <c r="N192" s="105">
        <v>699.23046525883683</v>
      </c>
      <c r="O192" s="105">
        <v>987</v>
      </c>
      <c r="P192" s="105">
        <v>930.79552952240715</v>
      </c>
      <c r="Q192" s="105">
        <v>841.8215243036509</v>
      </c>
      <c r="R192" s="105">
        <v>523.84751908489488</v>
      </c>
      <c r="S192" s="105">
        <v>157.87351386613864</v>
      </c>
      <c r="T192" s="105">
        <v>0</v>
      </c>
      <c r="U192" s="105">
        <v>0</v>
      </c>
      <c r="V192" s="105">
        <v>0</v>
      </c>
      <c r="W192" s="105">
        <v>0</v>
      </c>
      <c r="X192" s="105">
        <v>0</v>
      </c>
      <c r="Y192" s="105">
        <v>0</v>
      </c>
      <c r="Z192" s="105">
        <v>0</v>
      </c>
      <c r="AA192" s="105">
        <v>0</v>
      </c>
      <c r="AB192" s="105">
        <v>0</v>
      </c>
      <c r="AC192" s="105">
        <v>0</v>
      </c>
      <c r="AD192" s="105">
        <v>0</v>
      </c>
      <c r="AE192" s="105">
        <v>0</v>
      </c>
      <c r="AF192" s="105">
        <v>0</v>
      </c>
      <c r="AG192" s="105">
        <v>0</v>
      </c>
      <c r="AH192" s="105">
        <v>0</v>
      </c>
      <c r="AI192" s="105">
        <v>0</v>
      </c>
      <c r="AJ192" s="105">
        <v>0</v>
      </c>
      <c r="AK192" s="105">
        <v>0</v>
      </c>
      <c r="AL192" s="105">
        <v>0</v>
      </c>
      <c r="AM192" s="105">
        <v>0</v>
      </c>
      <c r="AN192" s="105">
        <v>0</v>
      </c>
      <c r="AO192" s="105">
        <v>0</v>
      </c>
      <c r="AP192" s="105">
        <v>0</v>
      </c>
      <c r="AQ192" s="105">
        <v>0</v>
      </c>
      <c r="AR192" s="105">
        <v>0</v>
      </c>
      <c r="AS192" s="105">
        <v>0</v>
      </c>
      <c r="AT192" s="105">
        <v>0</v>
      </c>
      <c r="AU192" s="105">
        <v>0</v>
      </c>
      <c r="AV192" s="105">
        <v>0</v>
      </c>
      <c r="AW192" s="105">
        <v>0</v>
      </c>
      <c r="AX192" s="105">
        <v>0</v>
      </c>
      <c r="AY192" s="105">
        <v>0</v>
      </c>
    </row>
    <row r="193" spans="1:51">
      <c r="A193" s="108"/>
      <c r="B193" s="126">
        <v>5</v>
      </c>
      <c r="C193" s="105"/>
      <c r="D193" s="105">
        <v>0</v>
      </c>
      <c r="E193" s="105">
        <v>0</v>
      </c>
      <c r="F193" s="105">
        <v>0</v>
      </c>
      <c r="G193" s="105">
        <v>0</v>
      </c>
      <c r="H193" s="105">
        <v>0</v>
      </c>
      <c r="I193" s="105">
        <v>0</v>
      </c>
      <c r="J193" s="105">
        <v>0</v>
      </c>
      <c r="K193" s="105">
        <v>0</v>
      </c>
      <c r="L193" s="105">
        <v>0</v>
      </c>
      <c r="M193" s="105">
        <v>0</v>
      </c>
      <c r="N193" s="105">
        <v>0</v>
      </c>
      <c r="O193" s="105">
        <v>0</v>
      </c>
      <c r="P193" s="105">
        <v>525.20447047759285</v>
      </c>
      <c r="Q193" s="105">
        <v>844.1784756963491</v>
      </c>
      <c r="R193" s="105">
        <v>933.15248091510512</v>
      </c>
      <c r="S193" s="105">
        <v>1251.1264861338614</v>
      </c>
      <c r="T193" s="105">
        <v>939</v>
      </c>
      <c r="U193" s="105">
        <v>242.89950864738262</v>
      </c>
      <c r="V193" s="105">
        <v>0</v>
      </c>
      <c r="W193" s="105">
        <v>0</v>
      </c>
      <c r="X193" s="105">
        <v>0</v>
      </c>
      <c r="Y193" s="105">
        <v>0</v>
      </c>
      <c r="Z193" s="105">
        <v>0</v>
      </c>
      <c r="AA193" s="105">
        <v>0</v>
      </c>
      <c r="AB193" s="105">
        <v>0</v>
      </c>
      <c r="AC193" s="105">
        <v>0</v>
      </c>
      <c r="AD193" s="105">
        <v>0</v>
      </c>
      <c r="AE193" s="105">
        <v>0</v>
      </c>
      <c r="AF193" s="105">
        <v>0</v>
      </c>
      <c r="AG193" s="105">
        <v>0</v>
      </c>
      <c r="AH193" s="105">
        <v>0</v>
      </c>
      <c r="AI193" s="105">
        <v>0</v>
      </c>
      <c r="AJ193" s="105">
        <v>0</v>
      </c>
      <c r="AK193" s="105">
        <v>0</v>
      </c>
      <c r="AL193" s="105">
        <v>0</v>
      </c>
      <c r="AM193" s="105">
        <v>0</v>
      </c>
      <c r="AN193" s="105">
        <v>0</v>
      </c>
      <c r="AO193" s="105">
        <v>0</v>
      </c>
      <c r="AP193" s="105">
        <v>0</v>
      </c>
      <c r="AQ193" s="105">
        <v>0</v>
      </c>
      <c r="AR193" s="105">
        <v>0</v>
      </c>
      <c r="AS193" s="105">
        <v>0</v>
      </c>
      <c r="AT193" s="105">
        <v>0</v>
      </c>
      <c r="AU193" s="105">
        <v>0</v>
      </c>
      <c r="AV193" s="105">
        <v>0</v>
      </c>
      <c r="AW193" s="105">
        <v>0</v>
      </c>
      <c r="AX193" s="105">
        <v>0</v>
      </c>
      <c r="AY193" s="105">
        <v>0</v>
      </c>
    </row>
    <row r="194" spans="1:51">
      <c r="A194" s="108"/>
      <c r="B194" s="126">
        <v>6</v>
      </c>
      <c r="C194" s="105"/>
      <c r="D194" s="105">
        <v>0</v>
      </c>
      <c r="E194" s="105">
        <v>0</v>
      </c>
      <c r="F194" s="105">
        <v>0</v>
      </c>
      <c r="G194" s="105">
        <v>0</v>
      </c>
      <c r="H194" s="105">
        <v>0</v>
      </c>
      <c r="I194" s="105">
        <v>0</v>
      </c>
      <c r="J194" s="105">
        <v>0</v>
      </c>
      <c r="K194" s="105">
        <v>0</v>
      </c>
      <c r="L194" s="105">
        <v>0</v>
      </c>
      <c r="M194" s="105">
        <v>0</v>
      </c>
      <c r="N194" s="105">
        <v>0</v>
      </c>
      <c r="O194" s="105">
        <v>0</v>
      </c>
      <c r="P194" s="105">
        <v>0</v>
      </c>
      <c r="Q194" s="105">
        <v>0</v>
      </c>
      <c r="R194" s="105">
        <v>0</v>
      </c>
      <c r="S194" s="105">
        <v>0</v>
      </c>
      <c r="T194" s="105">
        <v>0</v>
      </c>
      <c r="U194" s="105">
        <v>678.10049135261738</v>
      </c>
      <c r="V194" s="105">
        <v>926</v>
      </c>
      <c r="W194" s="105">
        <v>365.92550342862637</v>
      </c>
      <c r="X194" s="105">
        <v>102.95149820987035</v>
      </c>
      <c r="Y194" s="105">
        <v>0</v>
      </c>
      <c r="Z194" s="105">
        <v>0</v>
      </c>
      <c r="AA194" s="105">
        <v>0</v>
      </c>
      <c r="AB194" s="105">
        <v>0</v>
      </c>
      <c r="AC194" s="105">
        <v>0</v>
      </c>
      <c r="AD194" s="105">
        <v>0</v>
      </c>
      <c r="AE194" s="105">
        <v>0</v>
      </c>
      <c r="AF194" s="105">
        <v>0</v>
      </c>
      <c r="AG194" s="105">
        <v>0</v>
      </c>
      <c r="AH194" s="105">
        <v>0</v>
      </c>
      <c r="AI194" s="105">
        <v>0</v>
      </c>
      <c r="AJ194" s="105">
        <v>0</v>
      </c>
      <c r="AK194" s="105">
        <v>0</v>
      </c>
      <c r="AL194" s="105">
        <v>0</v>
      </c>
      <c r="AM194" s="105">
        <v>0</v>
      </c>
      <c r="AN194" s="105">
        <v>0</v>
      </c>
      <c r="AO194" s="105">
        <v>0</v>
      </c>
      <c r="AP194" s="105">
        <v>0</v>
      </c>
      <c r="AQ194" s="105">
        <v>0</v>
      </c>
      <c r="AR194" s="105">
        <v>0</v>
      </c>
      <c r="AS194" s="105">
        <v>0</v>
      </c>
      <c r="AT194" s="105">
        <v>0</v>
      </c>
      <c r="AU194" s="105">
        <v>0</v>
      </c>
      <c r="AV194" s="105">
        <v>0</v>
      </c>
      <c r="AW194" s="105">
        <v>0</v>
      </c>
      <c r="AX194" s="105">
        <v>0</v>
      </c>
      <c r="AY194" s="105">
        <v>0</v>
      </c>
    </row>
    <row r="195" spans="1:51">
      <c r="A195" s="108"/>
      <c r="B195" s="129">
        <v>7</v>
      </c>
      <c r="C195" s="105"/>
      <c r="D195" s="105">
        <v>0</v>
      </c>
      <c r="E195" s="105">
        <v>0</v>
      </c>
      <c r="F195" s="105">
        <v>0</v>
      </c>
      <c r="G195" s="105">
        <v>0</v>
      </c>
      <c r="H195" s="105">
        <v>0</v>
      </c>
      <c r="I195" s="105">
        <v>0</v>
      </c>
      <c r="J195" s="105">
        <v>0</v>
      </c>
      <c r="K195" s="105">
        <v>0</v>
      </c>
      <c r="L195" s="105">
        <v>0</v>
      </c>
      <c r="M195" s="105">
        <v>0</v>
      </c>
      <c r="N195" s="105">
        <v>0</v>
      </c>
      <c r="O195" s="105">
        <v>0</v>
      </c>
      <c r="P195" s="105">
        <v>0</v>
      </c>
      <c r="Q195" s="105">
        <v>0</v>
      </c>
      <c r="R195" s="105">
        <v>0</v>
      </c>
      <c r="S195" s="105">
        <v>0</v>
      </c>
      <c r="T195" s="105">
        <v>0</v>
      </c>
      <c r="U195" s="105">
        <v>0</v>
      </c>
      <c r="V195" s="105">
        <v>0</v>
      </c>
      <c r="W195" s="105">
        <v>606.07449657137363</v>
      </c>
      <c r="X195" s="105">
        <v>1409.0485017901296</v>
      </c>
      <c r="Y195" s="105">
        <v>1407</v>
      </c>
      <c r="Z195" s="105">
        <v>942.9774929911141</v>
      </c>
      <c r="AA195" s="105">
        <v>898.00348777235808</v>
      </c>
      <c r="AB195" s="105">
        <v>197.26203123381379</v>
      </c>
      <c r="AC195" s="105">
        <v>0</v>
      </c>
      <c r="AD195" s="105">
        <v>0</v>
      </c>
      <c r="AE195" s="105">
        <v>0</v>
      </c>
      <c r="AF195" s="105">
        <v>0</v>
      </c>
      <c r="AG195" s="105">
        <v>0</v>
      </c>
      <c r="AH195" s="105">
        <v>0</v>
      </c>
      <c r="AI195" s="105">
        <v>0</v>
      </c>
      <c r="AJ195" s="105">
        <v>0</v>
      </c>
      <c r="AK195" s="105">
        <v>0</v>
      </c>
      <c r="AL195" s="105">
        <v>0</v>
      </c>
      <c r="AM195" s="105">
        <v>0</v>
      </c>
      <c r="AN195" s="105">
        <v>181.02599478124398</v>
      </c>
      <c r="AO195" s="105">
        <v>0</v>
      </c>
      <c r="AP195" s="105">
        <v>0</v>
      </c>
      <c r="AQ195" s="105">
        <v>0</v>
      </c>
      <c r="AR195" s="105">
        <v>0</v>
      </c>
      <c r="AS195" s="105">
        <v>0</v>
      </c>
      <c r="AT195" s="105">
        <v>255.20000000000005</v>
      </c>
      <c r="AU195" s="105">
        <v>0</v>
      </c>
      <c r="AV195" s="105">
        <v>0</v>
      </c>
      <c r="AW195" s="105">
        <v>0</v>
      </c>
      <c r="AX195" s="105">
        <v>0</v>
      </c>
      <c r="AY195" s="105">
        <v>0</v>
      </c>
    </row>
    <row r="196" spans="1:51">
      <c r="A196" s="127"/>
      <c r="B196" s="128">
        <v>8</v>
      </c>
      <c r="C196" s="113"/>
      <c r="D196" s="113">
        <v>0</v>
      </c>
      <c r="E196" s="113">
        <v>0</v>
      </c>
      <c r="F196" s="113">
        <v>0</v>
      </c>
      <c r="G196" s="113">
        <v>0</v>
      </c>
      <c r="H196" s="113">
        <v>0</v>
      </c>
      <c r="I196" s="113">
        <v>0</v>
      </c>
      <c r="J196" s="113">
        <v>0</v>
      </c>
      <c r="K196" s="113">
        <v>0</v>
      </c>
      <c r="L196" s="113">
        <v>0</v>
      </c>
      <c r="M196" s="113">
        <v>0</v>
      </c>
      <c r="N196" s="113">
        <v>0</v>
      </c>
      <c r="O196" s="113">
        <v>0</v>
      </c>
      <c r="P196" s="113">
        <v>0</v>
      </c>
      <c r="Q196" s="113">
        <v>0</v>
      </c>
      <c r="R196" s="113">
        <v>0</v>
      </c>
      <c r="S196" s="113">
        <v>0</v>
      </c>
      <c r="T196" s="113">
        <v>0</v>
      </c>
      <c r="U196" s="113">
        <v>0</v>
      </c>
      <c r="V196" s="113">
        <v>0</v>
      </c>
      <c r="W196" s="113">
        <v>0</v>
      </c>
      <c r="X196" s="113">
        <v>0</v>
      </c>
      <c r="Y196" s="113">
        <v>0</v>
      </c>
      <c r="Z196" s="113">
        <v>265.0225070088859</v>
      </c>
      <c r="AA196" s="113">
        <v>511.99651222764192</v>
      </c>
      <c r="AB196" s="113">
        <v>805.73796876618621</v>
      </c>
      <c r="AC196" s="113">
        <v>1040</v>
      </c>
      <c r="AD196" s="113">
        <v>999</v>
      </c>
      <c r="AE196" s="113">
        <v>1094</v>
      </c>
      <c r="AF196" s="113">
        <v>1705</v>
      </c>
      <c r="AG196" s="113">
        <v>1516</v>
      </c>
      <c r="AH196" s="113">
        <v>1233</v>
      </c>
      <c r="AI196" s="113">
        <v>1474</v>
      </c>
      <c r="AJ196" s="113">
        <v>961</v>
      </c>
      <c r="AK196" s="113">
        <v>1136</v>
      </c>
      <c r="AL196" s="113">
        <v>979</v>
      </c>
      <c r="AM196" s="113">
        <v>1122</v>
      </c>
      <c r="AN196" s="113">
        <v>1454.974005218756</v>
      </c>
      <c r="AO196" s="113">
        <v>1582</v>
      </c>
      <c r="AP196" s="113">
        <v>1530</v>
      </c>
      <c r="AQ196" s="113">
        <v>1460</v>
      </c>
      <c r="AR196" s="113">
        <v>1095</v>
      </c>
      <c r="AS196" s="113">
        <v>1094</v>
      </c>
      <c r="AT196" s="113">
        <v>540.79999999999995</v>
      </c>
      <c r="AU196" s="113">
        <v>1089</v>
      </c>
      <c r="AV196" s="113">
        <v>1226</v>
      </c>
      <c r="AW196" s="113">
        <v>1369</v>
      </c>
      <c r="AX196" s="113">
        <v>1338</v>
      </c>
      <c r="AY196" s="113">
        <v>1462</v>
      </c>
    </row>
    <row r="197" spans="1:51">
      <c r="A197" s="130" t="s">
        <v>134</v>
      </c>
      <c r="B197" s="118">
        <v>1</v>
      </c>
      <c r="C197" s="105"/>
      <c r="D197" s="105">
        <v>0</v>
      </c>
      <c r="E197" s="105">
        <v>0</v>
      </c>
      <c r="F197" s="105">
        <v>0</v>
      </c>
      <c r="G197" s="105">
        <v>46.666666666666636</v>
      </c>
      <c r="H197" s="105">
        <v>8.4553250504735296</v>
      </c>
      <c r="I197" s="105">
        <v>92.847216942365364</v>
      </c>
      <c r="J197" s="105">
        <v>45.956172107714856</v>
      </c>
      <c r="K197" s="105">
        <v>51.067937663086113</v>
      </c>
      <c r="L197" s="105">
        <v>8.4459459459459421</v>
      </c>
      <c r="M197" s="105">
        <v>89.635875326172226</v>
      </c>
      <c r="N197" s="105">
        <v>42.621991717140162</v>
      </c>
      <c r="O197" s="105">
        <v>51.067937663086113</v>
      </c>
      <c r="P197" s="105">
        <v>51.067937663086106</v>
      </c>
      <c r="Q197" s="105">
        <v>59.513883609032057</v>
      </c>
      <c r="R197" s="105">
        <v>42.621991717140162</v>
      </c>
      <c r="S197" s="105">
        <v>51.067937663086113</v>
      </c>
      <c r="T197" s="105">
        <v>4.0540540540540526</v>
      </c>
      <c r="U197" s="105">
        <v>81.180550275698693</v>
      </c>
      <c r="V197" s="105">
        <v>61.689137459194924</v>
      </c>
      <c r="W197" s="105">
        <v>40.415426825860585</v>
      </c>
      <c r="X197" s="105">
        <v>59.513883609032057</v>
      </c>
      <c r="Y197" s="105">
        <v>38.220720720720692</v>
      </c>
      <c r="Z197" s="105">
        <v>25.347216942365421</v>
      </c>
      <c r="AA197" s="105">
        <v>81.189929380226289</v>
      </c>
      <c r="AB197" s="105">
        <v>59.513883609032057</v>
      </c>
      <c r="AC197" s="105">
        <v>42.621991717140169</v>
      </c>
      <c r="AD197" s="105">
        <v>51.067937663086113</v>
      </c>
      <c r="AE197" s="105">
        <v>42.621991717140169</v>
      </c>
      <c r="AF197" s="105">
        <v>67.959829554978</v>
      </c>
      <c r="AG197" s="105">
        <v>42.621991717140169</v>
      </c>
      <c r="AH197" s="105">
        <v>47.013883609032057</v>
      </c>
      <c r="AI197" s="105">
        <v>46.666666666666643</v>
      </c>
      <c r="AJ197" s="105">
        <v>8.4553250504735296</v>
      </c>
      <c r="AK197" s="105">
        <v>98.081821272118162</v>
      </c>
      <c r="AL197" s="105">
        <v>4.0540540540540597</v>
      </c>
      <c r="AM197" s="105">
        <v>85.234604329752756</v>
      </c>
      <c r="AN197" s="105">
        <v>16.90127099641947</v>
      </c>
      <c r="AO197" s="105">
        <v>56.6666666666666</v>
      </c>
      <c r="AP197" s="105">
        <v>12.499999999999995</v>
      </c>
      <c r="AQ197" s="105">
        <v>112.0146043297528</v>
      </c>
      <c r="AR197" s="105">
        <v>53.204880721465798</v>
      </c>
      <c r="AS197" s="105">
        <v>59.51388360903205</v>
      </c>
      <c r="AT197" s="105">
        <v>4.0540540540540526</v>
      </c>
      <c r="AU197" s="105">
        <v>12.5</v>
      </c>
      <c r="AV197" s="105">
        <v>12.499999999999995</v>
      </c>
      <c r="AW197" s="105">
        <v>84.279999999999987</v>
      </c>
      <c r="AX197" s="105">
        <v>51.067937663086106</v>
      </c>
      <c r="AY197" s="105">
        <v>46.666666666666636</v>
      </c>
    </row>
    <row r="198" spans="1:51">
      <c r="A198" s="108"/>
      <c r="B198" s="118">
        <v>2</v>
      </c>
      <c r="C198" s="105"/>
      <c r="D198" s="105">
        <v>0</v>
      </c>
      <c r="E198" s="105">
        <v>0</v>
      </c>
      <c r="F198" s="105">
        <v>0</v>
      </c>
      <c r="G198" s="105">
        <v>0</v>
      </c>
      <c r="H198" s="105">
        <v>0</v>
      </c>
      <c r="I198" s="105">
        <v>0</v>
      </c>
      <c r="J198" s="105">
        <v>0</v>
      </c>
      <c r="K198" s="105">
        <v>0</v>
      </c>
      <c r="L198" s="105">
        <v>0</v>
      </c>
      <c r="M198" s="105">
        <v>0</v>
      </c>
      <c r="N198" s="105">
        <v>0</v>
      </c>
      <c r="O198" s="105">
        <v>0</v>
      </c>
      <c r="P198" s="105">
        <v>0</v>
      </c>
      <c r="Q198" s="105">
        <v>0</v>
      </c>
      <c r="R198" s="105">
        <v>0</v>
      </c>
      <c r="S198" s="105">
        <v>0</v>
      </c>
      <c r="T198" s="105">
        <v>0</v>
      </c>
      <c r="U198" s="105">
        <v>0</v>
      </c>
      <c r="V198" s="105">
        <v>0</v>
      </c>
      <c r="W198" s="105">
        <v>0</v>
      </c>
      <c r="X198" s="105">
        <v>0</v>
      </c>
      <c r="Y198" s="105">
        <v>0</v>
      </c>
      <c r="Z198" s="105">
        <v>0</v>
      </c>
      <c r="AA198" s="105">
        <v>0</v>
      </c>
      <c r="AB198" s="105">
        <v>0</v>
      </c>
      <c r="AC198" s="105">
        <v>0</v>
      </c>
      <c r="AD198" s="105">
        <v>0</v>
      </c>
      <c r="AE198" s="105">
        <v>0</v>
      </c>
      <c r="AF198" s="105">
        <v>0</v>
      </c>
      <c r="AG198" s="105">
        <v>0</v>
      </c>
      <c r="AH198" s="105">
        <v>0</v>
      </c>
      <c r="AI198" s="105">
        <v>0</v>
      </c>
      <c r="AJ198" s="105">
        <v>0</v>
      </c>
      <c r="AK198" s="105">
        <v>0</v>
      </c>
      <c r="AL198" s="105">
        <v>0</v>
      </c>
      <c r="AM198" s="105">
        <v>0</v>
      </c>
      <c r="AN198" s="105">
        <v>0</v>
      </c>
      <c r="AO198" s="105">
        <v>0</v>
      </c>
      <c r="AP198" s="105">
        <v>0</v>
      </c>
      <c r="AQ198" s="105">
        <v>0</v>
      </c>
      <c r="AR198" s="105">
        <v>0</v>
      </c>
      <c r="AS198" s="105">
        <v>0</v>
      </c>
      <c r="AT198" s="105">
        <v>0</v>
      </c>
      <c r="AU198" s="105">
        <v>0</v>
      </c>
      <c r="AV198" s="105">
        <v>0</v>
      </c>
      <c r="AW198" s="105">
        <v>0</v>
      </c>
      <c r="AX198" s="105">
        <v>0</v>
      </c>
      <c r="AY198" s="105">
        <v>0</v>
      </c>
    </row>
    <row r="199" spans="1:51">
      <c r="A199" s="108"/>
      <c r="B199" s="118">
        <v>3</v>
      </c>
      <c r="C199" s="105"/>
      <c r="D199" s="105">
        <v>0</v>
      </c>
      <c r="E199" s="105">
        <v>0</v>
      </c>
      <c r="F199" s="105">
        <v>0</v>
      </c>
      <c r="G199" s="105">
        <v>0</v>
      </c>
      <c r="H199" s="105">
        <v>0</v>
      </c>
      <c r="I199" s="105">
        <v>0</v>
      </c>
      <c r="J199" s="105">
        <v>0</v>
      </c>
      <c r="K199" s="105">
        <v>0</v>
      </c>
      <c r="L199" s="105">
        <v>0</v>
      </c>
      <c r="M199" s="105">
        <v>0</v>
      </c>
      <c r="N199" s="105">
        <v>0</v>
      </c>
      <c r="O199" s="105">
        <v>0</v>
      </c>
      <c r="P199" s="105">
        <v>0</v>
      </c>
      <c r="Q199" s="105">
        <v>0</v>
      </c>
      <c r="R199" s="105">
        <v>0</v>
      </c>
      <c r="S199" s="105">
        <v>0</v>
      </c>
      <c r="T199" s="105">
        <v>0</v>
      </c>
      <c r="U199" s="105">
        <v>0</v>
      </c>
      <c r="V199" s="105">
        <v>0</v>
      </c>
      <c r="W199" s="105">
        <v>0</v>
      </c>
      <c r="X199" s="105">
        <v>0</v>
      </c>
      <c r="Y199" s="105">
        <v>0</v>
      </c>
      <c r="Z199" s="105">
        <v>0</v>
      </c>
      <c r="AA199" s="105">
        <v>0</v>
      </c>
      <c r="AB199" s="105">
        <v>0</v>
      </c>
      <c r="AC199" s="105">
        <v>0</v>
      </c>
      <c r="AD199" s="105">
        <v>0</v>
      </c>
      <c r="AE199" s="105">
        <v>0</v>
      </c>
      <c r="AF199" s="105">
        <v>0</v>
      </c>
      <c r="AG199" s="105">
        <v>0</v>
      </c>
      <c r="AH199" s="105">
        <v>0</v>
      </c>
      <c r="AI199" s="105">
        <v>0</v>
      </c>
      <c r="AJ199" s="105">
        <v>0</v>
      </c>
      <c r="AK199" s="105">
        <v>0</v>
      </c>
      <c r="AL199" s="105">
        <v>0</v>
      </c>
      <c r="AM199" s="105">
        <v>0</v>
      </c>
      <c r="AN199" s="105">
        <v>0</v>
      </c>
      <c r="AO199" s="105">
        <v>0</v>
      </c>
      <c r="AP199" s="105">
        <v>0</v>
      </c>
      <c r="AQ199" s="105">
        <v>0</v>
      </c>
      <c r="AR199" s="105">
        <v>0</v>
      </c>
      <c r="AS199" s="105">
        <v>0</v>
      </c>
      <c r="AT199" s="105">
        <v>0</v>
      </c>
      <c r="AU199" s="105">
        <v>0</v>
      </c>
      <c r="AV199" s="105">
        <v>0</v>
      </c>
      <c r="AW199" s="105">
        <v>0</v>
      </c>
      <c r="AX199" s="105">
        <v>0</v>
      </c>
      <c r="AY199" s="105">
        <v>0</v>
      </c>
    </row>
    <row r="200" spans="1:51">
      <c r="A200" s="108"/>
      <c r="B200" s="119">
        <v>4</v>
      </c>
      <c r="C200" s="105"/>
      <c r="D200" s="105">
        <v>0</v>
      </c>
      <c r="E200" s="105">
        <v>0</v>
      </c>
      <c r="F200" s="105">
        <v>0</v>
      </c>
      <c r="G200" s="105">
        <v>0</v>
      </c>
      <c r="H200" s="105">
        <v>0</v>
      </c>
      <c r="I200" s="105">
        <v>0</v>
      </c>
      <c r="J200" s="105">
        <v>0</v>
      </c>
      <c r="K200" s="105">
        <v>0</v>
      </c>
      <c r="L200" s="105">
        <v>0</v>
      </c>
      <c r="M200" s="105">
        <v>0</v>
      </c>
      <c r="N200" s="105">
        <v>0</v>
      </c>
      <c r="O200" s="105">
        <v>0</v>
      </c>
      <c r="P200" s="105">
        <v>0</v>
      </c>
      <c r="Q200" s="105">
        <v>0</v>
      </c>
      <c r="R200" s="105">
        <v>0</v>
      </c>
      <c r="S200" s="105">
        <v>0</v>
      </c>
      <c r="T200" s="105">
        <v>0</v>
      </c>
      <c r="U200" s="105">
        <v>0</v>
      </c>
      <c r="V200" s="105">
        <v>0</v>
      </c>
      <c r="W200" s="105">
        <v>0</v>
      </c>
      <c r="X200" s="105">
        <v>0</v>
      </c>
      <c r="Y200" s="105">
        <v>0</v>
      </c>
      <c r="Z200" s="105">
        <v>0</v>
      </c>
      <c r="AA200" s="105">
        <v>0</v>
      </c>
      <c r="AB200" s="105">
        <v>0</v>
      </c>
      <c r="AC200" s="105">
        <v>0</v>
      </c>
      <c r="AD200" s="105">
        <v>0</v>
      </c>
      <c r="AE200" s="105">
        <v>0</v>
      </c>
      <c r="AF200" s="105">
        <v>0</v>
      </c>
      <c r="AG200" s="105">
        <v>0</v>
      </c>
      <c r="AH200" s="105">
        <v>0</v>
      </c>
      <c r="AI200" s="105">
        <v>0</v>
      </c>
      <c r="AJ200" s="105">
        <v>0</v>
      </c>
      <c r="AK200" s="105">
        <v>0</v>
      </c>
      <c r="AL200" s="105">
        <v>0</v>
      </c>
      <c r="AM200" s="105">
        <v>0</v>
      </c>
      <c r="AN200" s="105">
        <v>0</v>
      </c>
      <c r="AO200" s="105">
        <v>0</v>
      </c>
      <c r="AP200" s="105">
        <v>0</v>
      </c>
      <c r="AQ200" s="105">
        <v>0</v>
      </c>
      <c r="AR200" s="105">
        <v>0</v>
      </c>
      <c r="AS200" s="105">
        <v>0</v>
      </c>
      <c r="AT200" s="105">
        <v>0</v>
      </c>
      <c r="AU200" s="105">
        <v>0</v>
      </c>
      <c r="AV200" s="105">
        <v>0</v>
      </c>
      <c r="AW200" s="105">
        <v>0</v>
      </c>
      <c r="AX200" s="105">
        <v>0</v>
      </c>
      <c r="AY200" s="105">
        <v>0</v>
      </c>
    </row>
    <row r="201" spans="1:51">
      <c r="A201" s="108"/>
      <c r="B201" s="119">
        <v>5</v>
      </c>
      <c r="C201" s="105"/>
      <c r="D201" s="105">
        <v>0</v>
      </c>
      <c r="E201" s="105">
        <v>0</v>
      </c>
      <c r="F201" s="105">
        <v>0</v>
      </c>
      <c r="G201" s="105">
        <v>0</v>
      </c>
      <c r="H201" s="105">
        <v>0</v>
      </c>
      <c r="I201" s="105">
        <v>0</v>
      </c>
      <c r="J201" s="105">
        <v>0</v>
      </c>
      <c r="K201" s="105">
        <v>0</v>
      </c>
      <c r="L201" s="105">
        <v>0</v>
      </c>
      <c r="M201" s="105">
        <v>0</v>
      </c>
      <c r="N201" s="105">
        <v>0</v>
      </c>
      <c r="O201" s="105">
        <v>0</v>
      </c>
      <c r="P201" s="105">
        <v>0</v>
      </c>
      <c r="Q201" s="105">
        <v>0</v>
      </c>
      <c r="R201" s="105">
        <v>0</v>
      </c>
      <c r="S201" s="105">
        <v>0</v>
      </c>
      <c r="T201" s="105">
        <v>0</v>
      </c>
      <c r="U201" s="105">
        <v>0</v>
      </c>
      <c r="V201" s="105">
        <v>0</v>
      </c>
      <c r="W201" s="105">
        <v>0</v>
      </c>
      <c r="X201" s="105">
        <v>0</v>
      </c>
      <c r="Y201" s="105">
        <v>0</v>
      </c>
      <c r="Z201" s="105">
        <v>0</v>
      </c>
      <c r="AA201" s="105">
        <v>0</v>
      </c>
      <c r="AB201" s="105">
        <v>0</v>
      </c>
      <c r="AC201" s="105">
        <v>0</v>
      </c>
      <c r="AD201" s="105">
        <v>0</v>
      </c>
      <c r="AE201" s="105">
        <v>0</v>
      </c>
      <c r="AF201" s="105">
        <v>0</v>
      </c>
      <c r="AG201" s="105">
        <v>0</v>
      </c>
      <c r="AH201" s="105">
        <v>0</v>
      </c>
      <c r="AI201" s="105">
        <v>0</v>
      </c>
      <c r="AJ201" s="105">
        <v>0</v>
      </c>
      <c r="AK201" s="105">
        <v>0</v>
      </c>
      <c r="AL201" s="105">
        <v>0</v>
      </c>
      <c r="AM201" s="105">
        <v>0</v>
      </c>
      <c r="AN201" s="105">
        <v>0</v>
      </c>
      <c r="AO201" s="105">
        <v>0</v>
      </c>
      <c r="AP201" s="105">
        <v>0</v>
      </c>
      <c r="AQ201" s="105">
        <v>0</v>
      </c>
      <c r="AR201" s="105">
        <v>0</v>
      </c>
      <c r="AS201" s="105">
        <v>0</v>
      </c>
      <c r="AT201" s="105">
        <v>0</v>
      </c>
      <c r="AU201" s="105">
        <v>0</v>
      </c>
      <c r="AV201" s="105">
        <v>0</v>
      </c>
      <c r="AW201" s="105">
        <v>0</v>
      </c>
      <c r="AX201" s="105">
        <v>0</v>
      </c>
      <c r="AY201" s="105">
        <v>0</v>
      </c>
    </row>
    <row r="202" spans="1:51">
      <c r="A202" s="108"/>
      <c r="B202" s="119">
        <v>6</v>
      </c>
      <c r="C202" s="105"/>
      <c r="D202" s="105">
        <v>0</v>
      </c>
      <c r="E202" s="105">
        <v>0</v>
      </c>
      <c r="F202" s="105">
        <v>0</v>
      </c>
      <c r="G202" s="105">
        <v>0</v>
      </c>
      <c r="H202" s="105">
        <v>0</v>
      </c>
      <c r="I202" s="105">
        <v>0</v>
      </c>
      <c r="J202" s="105">
        <v>0</v>
      </c>
      <c r="K202" s="105">
        <v>0</v>
      </c>
      <c r="L202" s="105">
        <v>0</v>
      </c>
      <c r="M202" s="105">
        <v>0</v>
      </c>
      <c r="N202" s="105">
        <v>0</v>
      </c>
      <c r="O202" s="105">
        <v>0</v>
      </c>
      <c r="P202" s="105">
        <v>0</v>
      </c>
      <c r="Q202" s="105">
        <v>0</v>
      </c>
      <c r="R202" s="105">
        <v>0</v>
      </c>
      <c r="S202" s="105">
        <v>0</v>
      </c>
      <c r="T202" s="105">
        <v>0</v>
      </c>
      <c r="U202" s="105">
        <v>0</v>
      </c>
      <c r="V202" s="105">
        <v>0</v>
      </c>
      <c r="W202" s="105">
        <v>0</v>
      </c>
      <c r="X202" s="105">
        <v>0</v>
      </c>
      <c r="Y202" s="105">
        <v>0</v>
      </c>
      <c r="Z202" s="105">
        <v>0</v>
      </c>
      <c r="AA202" s="105">
        <v>0</v>
      </c>
      <c r="AB202" s="105">
        <v>0</v>
      </c>
      <c r="AC202" s="105">
        <v>0</v>
      </c>
      <c r="AD202" s="105">
        <v>0</v>
      </c>
      <c r="AE202" s="105">
        <v>0</v>
      </c>
      <c r="AF202" s="105">
        <v>0</v>
      </c>
      <c r="AG202" s="105">
        <v>0</v>
      </c>
      <c r="AH202" s="105">
        <v>0</v>
      </c>
      <c r="AI202" s="105">
        <v>0</v>
      </c>
      <c r="AJ202" s="105">
        <v>0</v>
      </c>
      <c r="AK202" s="105">
        <v>0</v>
      </c>
      <c r="AL202" s="105">
        <v>0</v>
      </c>
      <c r="AM202" s="105">
        <v>0</v>
      </c>
      <c r="AN202" s="105">
        <v>0</v>
      </c>
      <c r="AO202" s="105">
        <v>0</v>
      </c>
      <c r="AP202" s="105">
        <v>0</v>
      </c>
      <c r="AQ202" s="105">
        <v>0</v>
      </c>
      <c r="AR202" s="105">
        <v>0</v>
      </c>
      <c r="AS202" s="105">
        <v>0</v>
      </c>
      <c r="AT202" s="105">
        <v>0</v>
      </c>
      <c r="AU202" s="105">
        <v>0</v>
      </c>
      <c r="AV202" s="105">
        <v>0</v>
      </c>
      <c r="AW202" s="105">
        <v>0</v>
      </c>
      <c r="AX202" s="105">
        <v>0</v>
      </c>
      <c r="AY202" s="105">
        <v>0</v>
      </c>
    </row>
    <row r="203" spans="1:51">
      <c r="A203" s="108"/>
      <c r="B203" s="126">
        <v>7</v>
      </c>
      <c r="C203" s="105"/>
      <c r="D203" s="105">
        <v>0</v>
      </c>
      <c r="E203" s="105">
        <v>0</v>
      </c>
      <c r="F203" s="105">
        <v>0</v>
      </c>
      <c r="G203" s="105">
        <v>0</v>
      </c>
      <c r="H203" s="105">
        <v>0</v>
      </c>
      <c r="I203" s="105">
        <v>0</v>
      </c>
      <c r="J203" s="105">
        <v>0</v>
      </c>
      <c r="K203" s="105">
        <v>0</v>
      </c>
      <c r="L203" s="105">
        <v>0</v>
      </c>
      <c r="M203" s="105">
        <v>0</v>
      </c>
      <c r="N203" s="105">
        <v>0</v>
      </c>
      <c r="O203" s="105">
        <v>0</v>
      </c>
      <c r="P203" s="105">
        <v>0</v>
      </c>
      <c r="Q203" s="105">
        <v>0</v>
      </c>
      <c r="R203" s="105">
        <v>0</v>
      </c>
      <c r="S203" s="105">
        <v>0</v>
      </c>
      <c r="T203" s="105">
        <v>0</v>
      </c>
      <c r="U203" s="105">
        <v>0</v>
      </c>
      <c r="V203" s="105">
        <v>0</v>
      </c>
      <c r="W203" s="105">
        <v>0</v>
      </c>
      <c r="X203" s="105">
        <v>0</v>
      </c>
      <c r="Y203" s="105">
        <v>0</v>
      </c>
      <c r="Z203" s="105">
        <v>0</v>
      </c>
      <c r="AA203" s="105">
        <v>0</v>
      </c>
      <c r="AB203" s="105">
        <v>0</v>
      </c>
      <c r="AC203" s="105">
        <v>0</v>
      </c>
      <c r="AD203" s="105">
        <v>0</v>
      </c>
      <c r="AE203" s="105">
        <v>0</v>
      </c>
      <c r="AF203" s="105">
        <v>0</v>
      </c>
      <c r="AG203" s="105">
        <v>0</v>
      </c>
      <c r="AH203" s="105">
        <v>0</v>
      </c>
      <c r="AI203" s="105">
        <v>0</v>
      </c>
      <c r="AJ203" s="105">
        <v>0</v>
      </c>
      <c r="AK203" s="105">
        <v>0</v>
      </c>
      <c r="AL203" s="105">
        <v>0</v>
      </c>
      <c r="AM203" s="105">
        <v>0</v>
      </c>
      <c r="AN203" s="105">
        <v>0</v>
      </c>
      <c r="AO203" s="105">
        <v>0</v>
      </c>
      <c r="AP203" s="105">
        <v>0</v>
      </c>
      <c r="AQ203" s="105">
        <v>0</v>
      </c>
      <c r="AR203" s="105">
        <v>0</v>
      </c>
      <c r="AS203" s="105">
        <v>0</v>
      </c>
      <c r="AT203" s="105">
        <v>0</v>
      </c>
      <c r="AU203" s="105">
        <v>0</v>
      </c>
      <c r="AV203" s="105">
        <v>0</v>
      </c>
      <c r="AW203" s="105">
        <v>0</v>
      </c>
      <c r="AX203" s="105">
        <v>0</v>
      </c>
      <c r="AY203" s="105">
        <v>0</v>
      </c>
    </row>
    <row r="204" spans="1:51">
      <c r="A204" s="108"/>
      <c r="B204" s="126">
        <v>8</v>
      </c>
      <c r="C204" s="105"/>
      <c r="D204" s="105">
        <v>0</v>
      </c>
      <c r="E204" s="105">
        <v>0</v>
      </c>
      <c r="F204" s="105">
        <v>0</v>
      </c>
      <c r="G204" s="105">
        <v>0</v>
      </c>
      <c r="H204" s="105">
        <v>0</v>
      </c>
      <c r="I204" s="105">
        <v>0</v>
      </c>
      <c r="J204" s="105">
        <v>0</v>
      </c>
      <c r="K204" s="105">
        <v>0</v>
      </c>
      <c r="L204" s="105">
        <v>0</v>
      </c>
      <c r="M204" s="105">
        <v>0</v>
      </c>
      <c r="N204" s="105">
        <v>0</v>
      </c>
      <c r="O204" s="105">
        <v>0</v>
      </c>
      <c r="P204" s="105">
        <v>0</v>
      </c>
      <c r="Q204" s="105">
        <v>0</v>
      </c>
      <c r="R204" s="105">
        <v>0</v>
      </c>
      <c r="S204" s="105">
        <v>0</v>
      </c>
      <c r="T204" s="105">
        <v>0</v>
      </c>
      <c r="U204" s="105">
        <v>0</v>
      </c>
      <c r="V204" s="105">
        <v>0</v>
      </c>
      <c r="W204" s="105">
        <v>0</v>
      </c>
      <c r="X204" s="105">
        <v>0</v>
      </c>
      <c r="Y204" s="105">
        <v>0</v>
      </c>
      <c r="Z204" s="105">
        <v>0</v>
      </c>
      <c r="AA204" s="105">
        <v>0</v>
      </c>
      <c r="AB204" s="105">
        <v>0</v>
      </c>
      <c r="AC204" s="105">
        <v>0</v>
      </c>
      <c r="AD204" s="105">
        <v>0</v>
      </c>
      <c r="AE204" s="105">
        <v>0</v>
      </c>
      <c r="AF204" s="105">
        <v>0</v>
      </c>
      <c r="AG204" s="105">
        <v>0</v>
      </c>
      <c r="AH204" s="105">
        <v>0</v>
      </c>
      <c r="AI204" s="105">
        <v>0</v>
      </c>
      <c r="AJ204" s="105">
        <v>0</v>
      </c>
      <c r="AK204" s="105">
        <v>0</v>
      </c>
      <c r="AL204" s="105">
        <v>0</v>
      </c>
      <c r="AM204" s="105">
        <v>0</v>
      </c>
      <c r="AN204" s="105">
        <v>0</v>
      </c>
      <c r="AO204" s="105">
        <v>0</v>
      </c>
      <c r="AP204" s="105">
        <v>0</v>
      </c>
      <c r="AQ204" s="105">
        <v>0</v>
      </c>
      <c r="AR204" s="105">
        <v>0</v>
      </c>
      <c r="AS204" s="105">
        <v>0</v>
      </c>
      <c r="AT204" s="105">
        <v>0</v>
      </c>
      <c r="AU204" s="105">
        <v>0</v>
      </c>
      <c r="AV204" s="105">
        <v>0</v>
      </c>
      <c r="AW204" s="105">
        <v>0</v>
      </c>
      <c r="AX204" s="105">
        <v>0</v>
      </c>
      <c r="AY204" s="105">
        <v>0</v>
      </c>
    </row>
    <row r="205" spans="1:51">
      <c r="A205" s="108"/>
      <c r="B205" s="126">
        <v>9</v>
      </c>
      <c r="C205" s="105"/>
      <c r="D205" s="105">
        <v>0</v>
      </c>
      <c r="E205" s="105">
        <v>0</v>
      </c>
      <c r="F205" s="105">
        <v>0</v>
      </c>
      <c r="G205" s="105">
        <v>0</v>
      </c>
      <c r="H205" s="105">
        <v>0</v>
      </c>
      <c r="I205" s="105">
        <v>0</v>
      </c>
      <c r="J205" s="105">
        <v>0</v>
      </c>
      <c r="K205" s="105">
        <v>0</v>
      </c>
      <c r="L205" s="105">
        <v>0</v>
      </c>
      <c r="M205" s="105">
        <v>0</v>
      </c>
      <c r="N205" s="105">
        <v>0</v>
      </c>
      <c r="O205" s="105">
        <v>0</v>
      </c>
      <c r="P205" s="105">
        <v>0</v>
      </c>
      <c r="Q205" s="105">
        <v>0</v>
      </c>
      <c r="R205" s="105">
        <v>0</v>
      </c>
      <c r="S205" s="105">
        <v>0</v>
      </c>
      <c r="T205" s="105">
        <v>0</v>
      </c>
      <c r="U205" s="105">
        <v>0</v>
      </c>
      <c r="V205" s="105">
        <v>0</v>
      </c>
      <c r="W205" s="105">
        <v>0</v>
      </c>
      <c r="X205" s="105">
        <v>0</v>
      </c>
      <c r="Y205" s="105">
        <v>0</v>
      </c>
      <c r="Z205" s="105">
        <v>0</v>
      </c>
      <c r="AA205" s="105">
        <v>0</v>
      </c>
      <c r="AB205" s="105">
        <v>0</v>
      </c>
      <c r="AC205" s="105">
        <v>0</v>
      </c>
      <c r="AD205" s="105">
        <v>0</v>
      </c>
      <c r="AE205" s="105">
        <v>0</v>
      </c>
      <c r="AF205" s="105">
        <v>0</v>
      </c>
      <c r="AG205" s="105">
        <v>0</v>
      </c>
      <c r="AH205" s="105">
        <v>0</v>
      </c>
      <c r="AI205" s="105">
        <v>0</v>
      </c>
      <c r="AJ205" s="105">
        <v>0</v>
      </c>
      <c r="AK205" s="105">
        <v>0</v>
      </c>
      <c r="AL205" s="105">
        <v>0</v>
      </c>
      <c r="AM205" s="105">
        <v>0</v>
      </c>
      <c r="AN205" s="105">
        <v>0</v>
      </c>
      <c r="AO205" s="105">
        <v>0</v>
      </c>
      <c r="AP205" s="105">
        <v>0</v>
      </c>
      <c r="AQ205" s="105">
        <v>0</v>
      </c>
      <c r="AR205" s="105">
        <v>0</v>
      </c>
      <c r="AS205" s="105">
        <v>0</v>
      </c>
      <c r="AT205" s="105">
        <v>0</v>
      </c>
      <c r="AU205" s="105">
        <v>0</v>
      </c>
      <c r="AV205" s="105">
        <v>0</v>
      </c>
      <c r="AW205" s="105">
        <v>0</v>
      </c>
      <c r="AX205" s="105">
        <v>0</v>
      </c>
      <c r="AY205" s="105">
        <v>0</v>
      </c>
    </row>
    <row r="206" spans="1:51">
      <c r="A206" s="108"/>
      <c r="B206" s="129">
        <v>10</v>
      </c>
      <c r="C206" s="105"/>
      <c r="D206" s="105">
        <v>0</v>
      </c>
      <c r="E206" s="105">
        <v>0</v>
      </c>
      <c r="F206" s="105">
        <v>0</v>
      </c>
      <c r="G206" s="105">
        <v>0</v>
      </c>
      <c r="H206" s="105">
        <v>0</v>
      </c>
      <c r="I206" s="105">
        <v>0</v>
      </c>
      <c r="J206" s="105">
        <v>0</v>
      </c>
      <c r="K206" s="105">
        <v>0</v>
      </c>
      <c r="L206" s="105">
        <v>0</v>
      </c>
      <c r="M206" s="105">
        <v>0</v>
      </c>
      <c r="N206" s="105">
        <v>0</v>
      </c>
      <c r="O206" s="105">
        <v>0</v>
      </c>
      <c r="P206" s="105">
        <v>0</v>
      </c>
      <c r="Q206" s="105">
        <v>0</v>
      </c>
      <c r="R206" s="105">
        <v>0</v>
      </c>
      <c r="S206" s="105">
        <v>0</v>
      </c>
      <c r="T206" s="105">
        <v>0</v>
      </c>
      <c r="U206" s="105">
        <v>0</v>
      </c>
      <c r="V206" s="105">
        <v>0</v>
      </c>
      <c r="W206" s="105">
        <v>0</v>
      </c>
      <c r="X206" s="105">
        <v>0</v>
      </c>
      <c r="Y206" s="105">
        <v>0</v>
      </c>
      <c r="Z206" s="105">
        <v>0</v>
      </c>
      <c r="AA206" s="105">
        <v>0</v>
      </c>
      <c r="AB206" s="105">
        <v>0</v>
      </c>
      <c r="AC206" s="105">
        <v>0</v>
      </c>
      <c r="AD206" s="105">
        <v>0</v>
      </c>
      <c r="AE206" s="105">
        <v>0</v>
      </c>
      <c r="AF206" s="105">
        <v>0</v>
      </c>
      <c r="AG206" s="105">
        <v>0</v>
      </c>
      <c r="AH206" s="105">
        <v>0</v>
      </c>
      <c r="AI206" s="105">
        <v>0</v>
      </c>
      <c r="AJ206" s="105">
        <v>0</v>
      </c>
      <c r="AK206" s="105">
        <v>0</v>
      </c>
      <c r="AL206" s="105">
        <v>0</v>
      </c>
      <c r="AM206" s="105">
        <v>0</v>
      </c>
      <c r="AN206" s="105">
        <v>0</v>
      </c>
      <c r="AO206" s="105">
        <v>0</v>
      </c>
      <c r="AP206" s="105">
        <v>0</v>
      </c>
      <c r="AQ206" s="105">
        <v>0</v>
      </c>
      <c r="AR206" s="105">
        <v>0</v>
      </c>
      <c r="AS206" s="105">
        <v>0</v>
      </c>
      <c r="AT206" s="105">
        <v>0</v>
      </c>
      <c r="AU206" s="105">
        <v>0</v>
      </c>
      <c r="AV206" s="105">
        <v>0</v>
      </c>
      <c r="AW206" s="105">
        <v>0</v>
      </c>
      <c r="AX206" s="105">
        <v>0</v>
      </c>
      <c r="AY206" s="105">
        <v>0</v>
      </c>
    </row>
    <row r="207" spans="1:51">
      <c r="A207" s="108"/>
      <c r="B207" s="129">
        <v>11</v>
      </c>
      <c r="C207" s="105"/>
      <c r="D207" s="105">
        <v>0</v>
      </c>
      <c r="E207" s="105">
        <v>0</v>
      </c>
      <c r="F207" s="105">
        <v>0</v>
      </c>
      <c r="G207" s="105">
        <v>0</v>
      </c>
      <c r="H207" s="105">
        <v>0</v>
      </c>
      <c r="I207" s="105">
        <v>0</v>
      </c>
      <c r="J207" s="105">
        <v>0</v>
      </c>
      <c r="K207" s="105">
        <v>0</v>
      </c>
      <c r="L207" s="105">
        <v>0</v>
      </c>
      <c r="M207" s="105">
        <v>0</v>
      </c>
      <c r="N207" s="105">
        <v>0</v>
      </c>
      <c r="O207" s="105">
        <v>0</v>
      </c>
      <c r="P207" s="105">
        <v>0</v>
      </c>
      <c r="Q207" s="105">
        <v>0</v>
      </c>
      <c r="R207" s="105">
        <v>0</v>
      </c>
      <c r="S207" s="105">
        <v>0</v>
      </c>
      <c r="T207" s="105">
        <v>0</v>
      </c>
      <c r="U207" s="105">
        <v>0</v>
      </c>
      <c r="V207" s="105">
        <v>0</v>
      </c>
      <c r="W207" s="105">
        <v>0</v>
      </c>
      <c r="X207" s="105">
        <v>0</v>
      </c>
      <c r="Y207" s="105">
        <v>0</v>
      </c>
      <c r="Z207" s="105">
        <v>0</v>
      </c>
      <c r="AA207" s="105">
        <v>0</v>
      </c>
      <c r="AB207" s="105">
        <v>0</v>
      </c>
      <c r="AC207" s="105">
        <v>0</v>
      </c>
      <c r="AD207" s="105">
        <v>0</v>
      </c>
      <c r="AE207" s="105">
        <v>0</v>
      </c>
      <c r="AF207" s="105">
        <v>0</v>
      </c>
      <c r="AG207" s="105">
        <v>0</v>
      </c>
      <c r="AH207" s="105">
        <v>0</v>
      </c>
      <c r="AI207" s="105">
        <v>0</v>
      </c>
      <c r="AJ207" s="105">
        <v>0</v>
      </c>
      <c r="AK207" s="105">
        <v>0</v>
      </c>
      <c r="AL207" s="105">
        <v>0</v>
      </c>
      <c r="AM207" s="105">
        <v>0</v>
      </c>
      <c r="AN207" s="105">
        <v>0</v>
      </c>
      <c r="AO207" s="105">
        <v>0</v>
      </c>
      <c r="AP207" s="105">
        <v>0</v>
      </c>
      <c r="AQ207" s="105">
        <v>0</v>
      </c>
      <c r="AR207" s="105">
        <v>0</v>
      </c>
      <c r="AS207" s="105">
        <v>0</v>
      </c>
      <c r="AT207" s="105">
        <v>0</v>
      </c>
      <c r="AU207" s="105">
        <v>0</v>
      </c>
      <c r="AV207" s="105">
        <v>0</v>
      </c>
      <c r="AW207" s="105">
        <v>0</v>
      </c>
      <c r="AX207" s="105">
        <v>0</v>
      </c>
      <c r="AY207" s="105">
        <v>0</v>
      </c>
    </row>
    <row r="208" spans="1:51">
      <c r="A208" s="108"/>
      <c r="B208" s="129">
        <v>12</v>
      </c>
      <c r="C208" s="105"/>
      <c r="D208" s="105">
        <v>0</v>
      </c>
      <c r="E208" s="105">
        <v>0</v>
      </c>
      <c r="F208" s="105">
        <v>0</v>
      </c>
      <c r="G208" s="105">
        <v>0</v>
      </c>
      <c r="H208" s="105">
        <v>0</v>
      </c>
      <c r="I208" s="105">
        <v>0</v>
      </c>
      <c r="J208" s="105">
        <v>0</v>
      </c>
      <c r="K208" s="105">
        <v>0</v>
      </c>
      <c r="L208" s="105">
        <v>0</v>
      </c>
      <c r="M208" s="105">
        <v>0</v>
      </c>
      <c r="N208" s="105">
        <v>0</v>
      </c>
      <c r="O208" s="105">
        <v>0</v>
      </c>
      <c r="P208" s="105">
        <v>0</v>
      </c>
      <c r="Q208" s="105">
        <v>0</v>
      </c>
      <c r="R208" s="105">
        <v>0</v>
      </c>
      <c r="S208" s="105">
        <v>0</v>
      </c>
      <c r="T208" s="105">
        <v>0</v>
      </c>
      <c r="U208" s="105">
        <v>0</v>
      </c>
      <c r="V208" s="105">
        <v>0</v>
      </c>
      <c r="W208" s="105">
        <v>0</v>
      </c>
      <c r="X208" s="105">
        <v>0</v>
      </c>
      <c r="Y208" s="105">
        <v>0</v>
      </c>
      <c r="Z208" s="105">
        <v>0</v>
      </c>
      <c r="AA208" s="105">
        <v>0</v>
      </c>
      <c r="AB208" s="105">
        <v>0</v>
      </c>
      <c r="AC208" s="105">
        <v>0</v>
      </c>
      <c r="AD208" s="105">
        <v>0</v>
      </c>
      <c r="AE208" s="105">
        <v>0</v>
      </c>
      <c r="AF208" s="105">
        <v>0</v>
      </c>
      <c r="AG208" s="105">
        <v>0</v>
      </c>
      <c r="AH208" s="105">
        <v>0</v>
      </c>
      <c r="AI208" s="105">
        <v>0</v>
      </c>
      <c r="AJ208" s="105">
        <v>0</v>
      </c>
      <c r="AK208" s="105">
        <v>0</v>
      </c>
      <c r="AL208" s="105">
        <v>0</v>
      </c>
      <c r="AM208" s="105">
        <v>0</v>
      </c>
      <c r="AN208" s="105">
        <v>0</v>
      </c>
      <c r="AO208" s="105">
        <v>0</v>
      </c>
      <c r="AP208" s="105">
        <v>0</v>
      </c>
      <c r="AQ208" s="105">
        <v>0</v>
      </c>
      <c r="AR208" s="105">
        <v>0</v>
      </c>
      <c r="AS208" s="105">
        <v>0</v>
      </c>
      <c r="AT208" s="105">
        <v>0</v>
      </c>
      <c r="AU208" s="105">
        <v>0</v>
      </c>
      <c r="AV208" s="105">
        <v>0</v>
      </c>
      <c r="AW208" s="105">
        <v>0</v>
      </c>
      <c r="AX208" s="105">
        <v>0</v>
      </c>
      <c r="AY208" s="105">
        <v>0</v>
      </c>
    </row>
    <row r="209" spans="1:51">
      <c r="A209" s="125" t="s">
        <v>123</v>
      </c>
      <c r="B209" s="122">
        <v>1</v>
      </c>
      <c r="C209" s="123"/>
      <c r="D209" s="123">
        <v>0</v>
      </c>
      <c r="E209" s="123">
        <v>0</v>
      </c>
      <c r="F209" s="123">
        <v>139.99999999999991</v>
      </c>
      <c r="G209" s="123">
        <v>12.162162162162158</v>
      </c>
      <c r="H209" s="123">
        <v>137.49999999999991</v>
      </c>
      <c r="I209" s="123">
        <v>127.86597515142049</v>
      </c>
      <c r="J209" s="123">
        <v>153.20381298925832</v>
      </c>
      <c r="K209" s="123">
        <v>0</v>
      </c>
      <c r="L209" s="123">
        <v>153.20381298925832</v>
      </c>
      <c r="M209" s="123">
        <v>127.86597515142049</v>
      </c>
      <c r="N209" s="123">
        <v>153.20381298925832</v>
      </c>
      <c r="O209" s="123">
        <v>127.86597515142049</v>
      </c>
      <c r="P209" s="123">
        <v>153.20381298925832</v>
      </c>
      <c r="Q209" s="123">
        <v>127.86597515142049</v>
      </c>
      <c r="R209" s="123">
        <v>153.20381298925832</v>
      </c>
      <c r="S209" s="123">
        <v>12.162162162162158</v>
      </c>
      <c r="T209" s="123">
        <v>102.49999999999991</v>
      </c>
      <c r="U209" s="123">
        <v>146.52576155048851</v>
      </c>
      <c r="V209" s="123">
        <v>121.24628047758176</v>
      </c>
      <c r="W209" s="123">
        <v>153.20381298925832</v>
      </c>
      <c r="X209" s="123">
        <v>114.66216216216208</v>
      </c>
      <c r="Y209" s="123">
        <v>37.5</v>
      </c>
      <c r="Z209" s="123">
        <v>127.86597515142051</v>
      </c>
      <c r="AA209" s="123">
        <v>153.20381298925832</v>
      </c>
      <c r="AB209" s="123">
        <v>127.86597515142051</v>
      </c>
      <c r="AC209" s="123">
        <v>153.20381298925832</v>
      </c>
      <c r="AD209" s="123">
        <v>127.86597515142051</v>
      </c>
      <c r="AE209" s="123">
        <v>153.20381298925832</v>
      </c>
      <c r="AF209" s="123">
        <v>127.86597515142051</v>
      </c>
      <c r="AG209" s="123">
        <v>115.70381298925832</v>
      </c>
      <c r="AH209" s="123">
        <v>139.99999999999991</v>
      </c>
      <c r="AI209" s="123">
        <v>12.162162162162158</v>
      </c>
      <c r="AJ209" s="123">
        <v>153.2038129892583</v>
      </c>
      <c r="AK209" s="123">
        <v>12.162162162162158</v>
      </c>
      <c r="AL209" s="123">
        <v>139.99999999999991</v>
      </c>
      <c r="AM209" s="123">
        <v>12.162162162162158</v>
      </c>
      <c r="AN209" s="123">
        <v>169.9999999999998</v>
      </c>
      <c r="AO209" s="123">
        <v>12.162162162162158</v>
      </c>
      <c r="AP209" s="123">
        <v>137.49999999999991</v>
      </c>
      <c r="AQ209" s="123">
        <v>123.23375092067504</v>
      </c>
      <c r="AR209" s="123">
        <v>153.20381298925832</v>
      </c>
      <c r="AS209" s="123">
        <v>12.162162162162158</v>
      </c>
      <c r="AT209" s="123">
        <v>37.5</v>
      </c>
      <c r="AU209" s="123">
        <v>12.162162162162158</v>
      </c>
      <c r="AV209" s="123">
        <v>252.83999999999997</v>
      </c>
      <c r="AW209" s="123">
        <v>127.86597515142049</v>
      </c>
      <c r="AX209" s="123">
        <v>139.99999999999991</v>
      </c>
      <c r="AY209" s="123">
        <v>12.162162162162154</v>
      </c>
    </row>
    <row r="210" spans="1:51">
      <c r="A210" s="108"/>
      <c r="B210" s="118">
        <v>2</v>
      </c>
      <c r="C210" s="105"/>
      <c r="D210" s="109">
        <v>0</v>
      </c>
      <c r="E210" s="109">
        <v>0</v>
      </c>
      <c r="F210" s="109">
        <v>0</v>
      </c>
      <c r="G210" s="109">
        <v>13.203812989258431</v>
      </c>
      <c r="H210" s="109">
        <v>141.04165082709616</v>
      </c>
      <c r="I210" s="109">
        <v>10.002541171724083</v>
      </c>
      <c r="J210" s="109">
        <v>0</v>
      </c>
      <c r="K210" s="109">
        <v>0</v>
      </c>
      <c r="L210" s="109">
        <v>115.70381298925834</v>
      </c>
      <c r="M210" s="109">
        <v>0</v>
      </c>
      <c r="N210" s="109">
        <v>0</v>
      </c>
      <c r="O210" s="109">
        <v>0</v>
      </c>
      <c r="P210" s="109">
        <v>25.337837837837832</v>
      </c>
      <c r="Q210" s="109">
        <v>0</v>
      </c>
      <c r="R210" s="109">
        <v>0</v>
      </c>
      <c r="S210" s="109">
        <v>0</v>
      </c>
      <c r="T210" s="109">
        <v>115.70381298925834</v>
      </c>
      <c r="U210" s="109">
        <v>13.203812989258431</v>
      </c>
      <c r="V210" s="109">
        <v>0</v>
      </c>
      <c r="W210" s="109">
        <v>25.337837837837832</v>
      </c>
      <c r="X210" s="109">
        <v>0</v>
      </c>
      <c r="Y210" s="109">
        <v>38.541650827096262</v>
      </c>
      <c r="Z210" s="109">
        <v>115.70381298925834</v>
      </c>
      <c r="AA210" s="109">
        <v>25.337837837837832</v>
      </c>
      <c r="AB210" s="109">
        <v>0</v>
      </c>
      <c r="AC210" s="109">
        <v>0</v>
      </c>
      <c r="AD210" s="109">
        <v>0</v>
      </c>
      <c r="AE210" s="109">
        <v>25.337837837837832</v>
      </c>
      <c r="AF210" s="109">
        <v>0</v>
      </c>
      <c r="AG210" s="109">
        <v>25.337837837837832</v>
      </c>
      <c r="AH210" s="109">
        <v>1.0658141036401503E-14</v>
      </c>
      <c r="AI210" s="109">
        <v>13.203812989258431</v>
      </c>
      <c r="AJ210" s="109">
        <v>141.04165082709616</v>
      </c>
      <c r="AK210" s="109">
        <v>2.1316282072803006E-14</v>
      </c>
      <c r="AL210" s="109">
        <v>115.70381298925834</v>
      </c>
      <c r="AM210" s="109">
        <v>13.203812989258431</v>
      </c>
      <c r="AN210" s="109">
        <v>0</v>
      </c>
      <c r="AO210" s="109">
        <v>0</v>
      </c>
      <c r="AP210" s="109">
        <v>115.70381298925834</v>
      </c>
      <c r="AQ210" s="109">
        <v>11.04305340588455</v>
      </c>
      <c r="AR210" s="109">
        <v>25.337837837837821</v>
      </c>
      <c r="AS210" s="109">
        <v>0</v>
      </c>
      <c r="AT210" s="109">
        <v>0</v>
      </c>
      <c r="AU210" s="109">
        <v>0</v>
      </c>
      <c r="AV210" s="109">
        <v>0</v>
      </c>
      <c r="AW210" s="109">
        <v>0</v>
      </c>
      <c r="AX210" s="109">
        <v>0</v>
      </c>
      <c r="AY210" s="109">
        <v>13.203812989258431</v>
      </c>
    </row>
    <row r="211" spans="1:51">
      <c r="A211" s="108"/>
      <c r="B211" s="118">
        <v>3</v>
      </c>
      <c r="C211" s="105"/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0</v>
      </c>
      <c r="J211" s="109">
        <v>0</v>
      </c>
      <c r="K211" s="109">
        <v>25.337837837837824</v>
      </c>
      <c r="L211" s="109">
        <v>0</v>
      </c>
      <c r="M211" s="109">
        <v>0</v>
      </c>
      <c r="N211" s="109">
        <v>0</v>
      </c>
      <c r="O211" s="109">
        <v>25.337837837837824</v>
      </c>
      <c r="P211" s="109">
        <v>0</v>
      </c>
      <c r="Q211" s="109">
        <v>0</v>
      </c>
      <c r="R211" s="109">
        <v>0</v>
      </c>
      <c r="S211" s="109">
        <v>0</v>
      </c>
      <c r="T211" s="109">
        <v>0</v>
      </c>
      <c r="U211" s="109">
        <v>25.337837837837821</v>
      </c>
      <c r="V211" s="109">
        <v>0</v>
      </c>
      <c r="W211" s="109">
        <v>0</v>
      </c>
      <c r="X211" s="109">
        <v>0</v>
      </c>
      <c r="Y211" s="109">
        <v>0</v>
      </c>
      <c r="Z211" s="109">
        <v>0</v>
      </c>
      <c r="AA211" s="109">
        <v>0</v>
      </c>
      <c r="AB211" s="109">
        <v>0</v>
      </c>
      <c r="AC211" s="109">
        <v>0</v>
      </c>
      <c r="AD211" s="109">
        <v>0</v>
      </c>
      <c r="AE211" s="109">
        <v>0</v>
      </c>
      <c r="AF211" s="109">
        <v>0</v>
      </c>
      <c r="AG211" s="109">
        <v>0</v>
      </c>
      <c r="AH211" s="109">
        <v>0</v>
      </c>
      <c r="AI211" s="109">
        <v>0</v>
      </c>
      <c r="AJ211" s="109">
        <v>0</v>
      </c>
      <c r="AK211" s="109">
        <v>0</v>
      </c>
      <c r="AL211" s="109">
        <v>0</v>
      </c>
      <c r="AM211" s="109">
        <v>25.337837837837821</v>
      </c>
      <c r="AN211" s="109">
        <v>0</v>
      </c>
      <c r="AO211" s="109">
        <v>25.337837837837824</v>
      </c>
      <c r="AP211" s="109">
        <v>82.84000000000016</v>
      </c>
      <c r="AQ211" s="109">
        <v>25.337837837837821</v>
      </c>
      <c r="AR211" s="109">
        <v>0</v>
      </c>
      <c r="AS211" s="109">
        <v>0</v>
      </c>
      <c r="AT211" s="109">
        <v>0</v>
      </c>
      <c r="AU211" s="109">
        <v>25.337837837837824</v>
      </c>
      <c r="AV211" s="109">
        <v>0</v>
      </c>
      <c r="AW211" s="109">
        <v>25.337837837837824</v>
      </c>
      <c r="AX211" s="109">
        <v>0</v>
      </c>
      <c r="AY211" s="109">
        <v>25.337837837837824</v>
      </c>
    </row>
    <row r="212" spans="1:51">
      <c r="A212" s="108"/>
      <c r="B212" s="118">
        <v>4</v>
      </c>
      <c r="C212" s="105"/>
      <c r="D212" s="109">
        <v>0</v>
      </c>
      <c r="E212" s="109">
        <v>0</v>
      </c>
      <c r="F212" s="109">
        <v>0</v>
      </c>
      <c r="G212" s="109">
        <v>0</v>
      </c>
      <c r="H212" s="109">
        <v>0</v>
      </c>
      <c r="I212" s="109">
        <v>0</v>
      </c>
      <c r="J212" s="109">
        <v>0</v>
      </c>
      <c r="K212" s="109">
        <v>0</v>
      </c>
      <c r="L212" s="109">
        <v>0</v>
      </c>
      <c r="M212" s="109">
        <v>0</v>
      </c>
      <c r="N212" s="109">
        <v>0</v>
      </c>
      <c r="O212" s="109">
        <v>0</v>
      </c>
      <c r="P212" s="109">
        <v>0</v>
      </c>
      <c r="Q212" s="109">
        <v>0</v>
      </c>
      <c r="R212" s="109">
        <v>0</v>
      </c>
      <c r="S212" s="109">
        <v>0</v>
      </c>
      <c r="T212" s="109">
        <v>25.337837837837824</v>
      </c>
      <c r="U212" s="109">
        <v>0</v>
      </c>
      <c r="V212" s="109">
        <v>0</v>
      </c>
      <c r="W212" s="109">
        <v>0</v>
      </c>
      <c r="X212" s="109">
        <v>0</v>
      </c>
      <c r="Y212" s="109">
        <v>0</v>
      </c>
      <c r="Z212" s="109">
        <v>0</v>
      </c>
      <c r="AA212" s="109">
        <v>0</v>
      </c>
      <c r="AB212" s="109">
        <v>0</v>
      </c>
      <c r="AC212" s="109">
        <v>0</v>
      </c>
      <c r="AD212" s="109">
        <v>0</v>
      </c>
      <c r="AE212" s="109">
        <v>25.337837837837824</v>
      </c>
      <c r="AF212" s="109">
        <v>0</v>
      </c>
      <c r="AG212" s="109">
        <v>0</v>
      </c>
      <c r="AH212" s="109">
        <v>0</v>
      </c>
      <c r="AI212" s="109">
        <v>0</v>
      </c>
      <c r="AJ212" s="109">
        <v>0</v>
      </c>
      <c r="AK212" s="109">
        <v>0</v>
      </c>
      <c r="AL212" s="109">
        <v>0</v>
      </c>
      <c r="AM212" s="109">
        <v>0</v>
      </c>
      <c r="AN212" s="109">
        <v>0</v>
      </c>
      <c r="AO212" s="109">
        <v>0</v>
      </c>
      <c r="AP212" s="109">
        <v>0</v>
      </c>
      <c r="AQ212" s="109">
        <v>0</v>
      </c>
      <c r="AR212" s="109">
        <v>0</v>
      </c>
      <c r="AS212" s="109">
        <v>0</v>
      </c>
      <c r="AT212" s="109">
        <v>0</v>
      </c>
      <c r="AU212" s="109">
        <v>0</v>
      </c>
      <c r="AV212" s="109">
        <v>0</v>
      </c>
      <c r="AW212" s="109">
        <v>0</v>
      </c>
      <c r="AX212" s="109">
        <v>0</v>
      </c>
      <c r="AY212" s="109">
        <v>0</v>
      </c>
    </row>
    <row r="213" spans="1:51">
      <c r="A213" s="108"/>
      <c r="B213" s="118">
        <v>5</v>
      </c>
      <c r="C213" s="105"/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9">
        <v>0</v>
      </c>
      <c r="L213" s="109">
        <v>0</v>
      </c>
      <c r="M213" s="109">
        <v>0</v>
      </c>
      <c r="N213" s="109">
        <v>0</v>
      </c>
      <c r="O213" s="109">
        <v>0</v>
      </c>
      <c r="P213" s="109">
        <v>0</v>
      </c>
      <c r="Q213" s="109">
        <v>0</v>
      </c>
      <c r="R213" s="109">
        <v>0</v>
      </c>
      <c r="S213" s="109">
        <v>0</v>
      </c>
      <c r="T213" s="109">
        <v>0</v>
      </c>
      <c r="U213" s="109">
        <v>0</v>
      </c>
      <c r="V213" s="109">
        <v>0</v>
      </c>
      <c r="W213" s="109">
        <v>0</v>
      </c>
      <c r="X213" s="109">
        <v>0</v>
      </c>
      <c r="Y213" s="109">
        <v>0</v>
      </c>
      <c r="Z213" s="109">
        <v>0</v>
      </c>
      <c r="AA213" s="109">
        <v>0</v>
      </c>
      <c r="AB213" s="109">
        <v>0</v>
      </c>
      <c r="AC213" s="109">
        <v>0</v>
      </c>
      <c r="AD213" s="109">
        <v>0</v>
      </c>
      <c r="AE213" s="109">
        <v>0</v>
      </c>
      <c r="AF213" s="109">
        <v>0</v>
      </c>
      <c r="AG213" s="109">
        <v>0</v>
      </c>
      <c r="AH213" s="109">
        <v>0</v>
      </c>
      <c r="AI213" s="109">
        <v>0</v>
      </c>
      <c r="AJ213" s="109">
        <v>0</v>
      </c>
      <c r="AK213" s="109">
        <v>0</v>
      </c>
      <c r="AL213" s="109">
        <v>0</v>
      </c>
      <c r="AM213" s="109">
        <v>0</v>
      </c>
      <c r="AN213" s="109">
        <v>0</v>
      </c>
      <c r="AO213" s="109">
        <v>0</v>
      </c>
      <c r="AP213" s="109">
        <v>0</v>
      </c>
      <c r="AQ213" s="109">
        <v>0</v>
      </c>
      <c r="AR213" s="109">
        <v>0</v>
      </c>
      <c r="AS213" s="109">
        <v>0</v>
      </c>
      <c r="AT213" s="109">
        <v>0</v>
      </c>
      <c r="AU213" s="109">
        <v>0</v>
      </c>
      <c r="AV213" s="109">
        <v>0</v>
      </c>
      <c r="AW213" s="109">
        <v>0</v>
      </c>
      <c r="AX213" s="109">
        <v>0</v>
      </c>
      <c r="AY213" s="109">
        <v>0</v>
      </c>
    </row>
    <row r="214" spans="1:51">
      <c r="A214" s="108"/>
      <c r="B214" s="118">
        <v>6</v>
      </c>
      <c r="C214" s="105"/>
      <c r="D214" s="109">
        <v>0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9">
        <v>0</v>
      </c>
      <c r="L214" s="109">
        <v>0</v>
      </c>
      <c r="M214" s="109">
        <v>0</v>
      </c>
      <c r="N214" s="109">
        <v>0</v>
      </c>
      <c r="O214" s="109">
        <v>0</v>
      </c>
      <c r="P214" s="109">
        <v>0</v>
      </c>
      <c r="Q214" s="109">
        <v>0</v>
      </c>
      <c r="R214" s="109">
        <v>0</v>
      </c>
      <c r="S214" s="109">
        <v>0</v>
      </c>
      <c r="T214" s="109">
        <v>0</v>
      </c>
      <c r="U214" s="109">
        <v>0</v>
      </c>
      <c r="V214" s="109">
        <v>0</v>
      </c>
      <c r="W214" s="109">
        <v>0</v>
      </c>
      <c r="X214" s="109">
        <v>0</v>
      </c>
      <c r="Y214" s="109">
        <v>0</v>
      </c>
      <c r="Z214" s="109">
        <v>0</v>
      </c>
      <c r="AA214" s="109">
        <v>0</v>
      </c>
      <c r="AB214" s="109">
        <v>0</v>
      </c>
      <c r="AC214" s="109">
        <v>0</v>
      </c>
      <c r="AD214" s="109">
        <v>0</v>
      </c>
      <c r="AE214" s="109">
        <v>0</v>
      </c>
      <c r="AF214" s="109">
        <v>0</v>
      </c>
      <c r="AG214" s="109">
        <v>0</v>
      </c>
      <c r="AH214" s="109">
        <v>0</v>
      </c>
      <c r="AI214" s="109">
        <v>0</v>
      </c>
      <c r="AJ214" s="109">
        <v>0</v>
      </c>
      <c r="AK214" s="109">
        <v>0</v>
      </c>
      <c r="AL214" s="109">
        <v>0</v>
      </c>
      <c r="AM214" s="109">
        <v>0</v>
      </c>
      <c r="AN214" s="109">
        <v>0</v>
      </c>
      <c r="AO214" s="109">
        <v>0</v>
      </c>
      <c r="AP214" s="109">
        <v>0</v>
      </c>
      <c r="AQ214" s="109">
        <v>0</v>
      </c>
      <c r="AR214" s="109">
        <v>0</v>
      </c>
      <c r="AS214" s="109">
        <v>0</v>
      </c>
      <c r="AT214" s="109">
        <v>0</v>
      </c>
      <c r="AU214" s="109">
        <v>0</v>
      </c>
      <c r="AV214" s="109">
        <v>0</v>
      </c>
      <c r="AW214" s="109">
        <v>0</v>
      </c>
      <c r="AX214" s="109">
        <v>0</v>
      </c>
      <c r="AY214" s="109">
        <v>0</v>
      </c>
    </row>
    <row r="215" spans="1:51">
      <c r="A215" s="108"/>
      <c r="B215" s="118">
        <v>7</v>
      </c>
      <c r="C215" s="105"/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9">
        <v>0</v>
      </c>
      <c r="L215" s="109">
        <v>0</v>
      </c>
      <c r="M215" s="109">
        <v>0</v>
      </c>
      <c r="N215" s="109">
        <v>0</v>
      </c>
      <c r="O215" s="109">
        <v>0</v>
      </c>
      <c r="P215" s="109">
        <v>0</v>
      </c>
      <c r="Q215" s="109">
        <v>0</v>
      </c>
      <c r="R215" s="109">
        <v>0</v>
      </c>
      <c r="S215" s="109">
        <v>0</v>
      </c>
      <c r="T215" s="109">
        <v>0</v>
      </c>
      <c r="U215" s="109">
        <v>0</v>
      </c>
      <c r="V215" s="109">
        <v>0</v>
      </c>
      <c r="W215" s="109">
        <v>0</v>
      </c>
      <c r="X215" s="109">
        <v>0</v>
      </c>
      <c r="Y215" s="109">
        <v>0</v>
      </c>
      <c r="Z215" s="109">
        <v>0</v>
      </c>
      <c r="AA215" s="109">
        <v>0</v>
      </c>
      <c r="AB215" s="109">
        <v>0</v>
      </c>
      <c r="AC215" s="109">
        <v>0</v>
      </c>
      <c r="AD215" s="109">
        <v>0</v>
      </c>
      <c r="AE215" s="109">
        <v>0</v>
      </c>
      <c r="AF215" s="109">
        <v>0</v>
      </c>
      <c r="AG215" s="109">
        <v>0</v>
      </c>
      <c r="AH215" s="109">
        <v>0</v>
      </c>
      <c r="AI215" s="109">
        <v>0</v>
      </c>
      <c r="AJ215" s="109">
        <v>0</v>
      </c>
      <c r="AK215" s="109">
        <v>0</v>
      </c>
      <c r="AL215" s="109">
        <v>0</v>
      </c>
      <c r="AM215" s="109">
        <v>0</v>
      </c>
      <c r="AN215" s="109">
        <v>0</v>
      </c>
      <c r="AO215" s="109">
        <v>0</v>
      </c>
      <c r="AP215" s="109">
        <v>0</v>
      </c>
      <c r="AQ215" s="109">
        <v>0</v>
      </c>
      <c r="AR215" s="109">
        <v>0</v>
      </c>
      <c r="AS215" s="109">
        <v>0</v>
      </c>
      <c r="AT215" s="109">
        <v>0</v>
      </c>
      <c r="AU215" s="109">
        <v>0</v>
      </c>
      <c r="AV215" s="109">
        <v>0</v>
      </c>
      <c r="AW215" s="109">
        <v>0</v>
      </c>
      <c r="AX215" s="109">
        <v>0</v>
      </c>
      <c r="AY215" s="109">
        <v>0</v>
      </c>
    </row>
    <row r="216" spans="1:51">
      <c r="A216" s="108"/>
      <c r="B216" s="118">
        <v>8</v>
      </c>
      <c r="C216" s="105"/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9">
        <v>0</v>
      </c>
      <c r="L216" s="109">
        <v>0</v>
      </c>
      <c r="M216" s="109">
        <v>0</v>
      </c>
      <c r="N216" s="109">
        <v>0</v>
      </c>
      <c r="O216" s="109">
        <v>0</v>
      </c>
      <c r="P216" s="109">
        <v>0</v>
      </c>
      <c r="Q216" s="109">
        <v>0</v>
      </c>
      <c r="R216" s="109">
        <v>0</v>
      </c>
      <c r="S216" s="109">
        <v>0</v>
      </c>
      <c r="T216" s="109">
        <v>0</v>
      </c>
      <c r="U216" s="109">
        <v>0</v>
      </c>
      <c r="V216" s="109">
        <v>0</v>
      </c>
      <c r="W216" s="109">
        <v>0</v>
      </c>
      <c r="X216" s="109">
        <v>0</v>
      </c>
      <c r="Y216" s="109">
        <v>0</v>
      </c>
      <c r="Z216" s="109">
        <v>0</v>
      </c>
      <c r="AA216" s="109">
        <v>0</v>
      </c>
      <c r="AB216" s="109">
        <v>0</v>
      </c>
      <c r="AC216" s="109">
        <v>0</v>
      </c>
      <c r="AD216" s="109">
        <v>0</v>
      </c>
      <c r="AE216" s="109">
        <v>0</v>
      </c>
      <c r="AF216" s="109">
        <v>0</v>
      </c>
      <c r="AG216" s="109">
        <v>0</v>
      </c>
      <c r="AH216" s="109">
        <v>0</v>
      </c>
      <c r="AI216" s="109">
        <v>0</v>
      </c>
      <c r="AJ216" s="109">
        <v>0</v>
      </c>
      <c r="AK216" s="109">
        <v>0</v>
      </c>
      <c r="AL216" s="109">
        <v>0</v>
      </c>
      <c r="AM216" s="109">
        <v>0</v>
      </c>
      <c r="AN216" s="109">
        <v>0</v>
      </c>
      <c r="AO216" s="109">
        <v>0</v>
      </c>
      <c r="AP216" s="109">
        <v>0</v>
      </c>
      <c r="AQ216" s="109">
        <v>0</v>
      </c>
      <c r="AR216" s="109">
        <v>0</v>
      </c>
      <c r="AS216" s="109">
        <v>0</v>
      </c>
      <c r="AT216" s="109">
        <v>0</v>
      </c>
      <c r="AU216" s="109">
        <v>0</v>
      </c>
      <c r="AV216" s="109">
        <v>0</v>
      </c>
      <c r="AW216" s="109">
        <v>0</v>
      </c>
      <c r="AX216" s="109">
        <v>0</v>
      </c>
      <c r="AY216" s="109">
        <v>0</v>
      </c>
    </row>
    <row r="217" spans="1:51">
      <c r="A217" s="108"/>
      <c r="B217" s="118">
        <v>9</v>
      </c>
      <c r="C217" s="105"/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9">
        <v>0</v>
      </c>
      <c r="L217" s="109">
        <v>0</v>
      </c>
      <c r="M217" s="109">
        <v>0</v>
      </c>
      <c r="N217" s="109">
        <v>0</v>
      </c>
      <c r="O217" s="109">
        <v>0</v>
      </c>
      <c r="P217" s="109">
        <v>0</v>
      </c>
      <c r="Q217" s="109">
        <v>0</v>
      </c>
      <c r="R217" s="109">
        <v>0</v>
      </c>
      <c r="S217" s="109">
        <v>0</v>
      </c>
      <c r="T217" s="109">
        <v>0</v>
      </c>
      <c r="U217" s="109">
        <v>0</v>
      </c>
      <c r="V217" s="109">
        <v>0</v>
      </c>
      <c r="W217" s="109">
        <v>0</v>
      </c>
      <c r="X217" s="109">
        <v>0</v>
      </c>
      <c r="Y217" s="109">
        <v>0</v>
      </c>
      <c r="Z217" s="109">
        <v>0</v>
      </c>
      <c r="AA217" s="109">
        <v>0</v>
      </c>
      <c r="AB217" s="109">
        <v>0</v>
      </c>
      <c r="AC217" s="109">
        <v>0</v>
      </c>
      <c r="AD217" s="109">
        <v>0</v>
      </c>
      <c r="AE217" s="109">
        <v>0</v>
      </c>
      <c r="AF217" s="109">
        <v>0</v>
      </c>
      <c r="AG217" s="109">
        <v>0</v>
      </c>
      <c r="AH217" s="109">
        <v>0</v>
      </c>
      <c r="AI217" s="109">
        <v>0</v>
      </c>
      <c r="AJ217" s="109">
        <v>0</v>
      </c>
      <c r="AK217" s="109">
        <v>0</v>
      </c>
      <c r="AL217" s="109">
        <v>0</v>
      </c>
      <c r="AM217" s="109">
        <v>0</v>
      </c>
      <c r="AN217" s="109">
        <v>0</v>
      </c>
      <c r="AO217" s="109">
        <v>0</v>
      </c>
      <c r="AP217" s="109">
        <v>0</v>
      </c>
      <c r="AQ217" s="109">
        <v>0</v>
      </c>
      <c r="AR217" s="109">
        <v>0</v>
      </c>
      <c r="AS217" s="109">
        <v>0</v>
      </c>
      <c r="AT217" s="109">
        <v>0</v>
      </c>
      <c r="AU217" s="109">
        <v>0</v>
      </c>
      <c r="AV217" s="109">
        <v>0</v>
      </c>
      <c r="AW217" s="109">
        <v>0</v>
      </c>
      <c r="AX217" s="109">
        <v>0</v>
      </c>
      <c r="AY217" s="109">
        <v>0</v>
      </c>
    </row>
    <row r="218" spans="1:51">
      <c r="A218" s="108"/>
      <c r="B218" s="118">
        <v>10</v>
      </c>
      <c r="C218" s="105"/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9">
        <v>0</v>
      </c>
      <c r="L218" s="109">
        <v>0</v>
      </c>
      <c r="M218" s="109">
        <v>0</v>
      </c>
      <c r="N218" s="109">
        <v>0</v>
      </c>
      <c r="O218" s="109">
        <v>0</v>
      </c>
      <c r="P218" s="109">
        <v>0</v>
      </c>
      <c r="Q218" s="109">
        <v>0</v>
      </c>
      <c r="R218" s="109">
        <v>0</v>
      </c>
      <c r="S218" s="109">
        <v>0</v>
      </c>
      <c r="T218" s="109">
        <v>0</v>
      </c>
      <c r="U218" s="109">
        <v>0</v>
      </c>
      <c r="V218" s="109">
        <v>0</v>
      </c>
      <c r="W218" s="109">
        <v>0</v>
      </c>
      <c r="X218" s="109">
        <v>0</v>
      </c>
      <c r="Y218" s="109">
        <v>0</v>
      </c>
      <c r="Z218" s="109">
        <v>0</v>
      </c>
      <c r="AA218" s="109">
        <v>0</v>
      </c>
      <c r="AB218" s="109">
        <v>0</v>
      </c>
      <c r="AC218" s="109">
        <v>0</v>
      </c>
      <c r="AD218" s="109">
        <v>0</v>
      </c>
      <c r="AE218" s="109">
        <v>0</v>
      </c>
      <c r="AF218" s="109">
        <v>0</v>
      </c>
      <c r="AG218" s="109">
        <v>0</v>
      </c>
      <c r="AH218" s="109">
        <v>0</v>
      </c>
      <c r="AI218" s="109">
        <v>0</v>
      </c>
      <c r="AJ218" s="109">
        <v>0</v>
      </c>
      <c r="AK218" s="109">
        <v>0</v>
      </c>
      <c r="AL218" s="109">
        <v>0</v>
      </c>
      <c r="AM218" s="109">
        <v>0</v>
      </c>
      <c r="AN218" s="109">
        <v>0</v>
      </c>
      <c r="AO218" s="109">
        <v>0</v>
      </c>
      <c r="AP218" s="109">
        <v>0</v>
      </c>
      <c r="AQ218" s="109">
        <v>0</v>
      </c>
      <c r="AR218" s="109">
        <v>0</v>
      </c>
      <c r="AS218" s="109">
        <v>0</v>
      </c>
      <c r="AT218" s="109">
        <v>0</v>
      </c>
      <c r="AU218" s="109">
        <v>0</v>
      </c>
      <c r="AV218" s="109">
        <v>0</v>
      </c>
      <c r="AW218" s="109">
        <v>0</v>
      </c>
      <c r="AX218" s="109">
        <v>0</v>
      </c>
      <c r="AY218" s="109">
        <v>0</v>
      </c>
    </row>
    <row r="219" spans="1:51">
      <c r="A219" s="108"/>
      <c r="B219" s="118">
        <v>11</v>
      </c>
      <c r="C219" s="105"/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09">
        <v>0</v>
      </c>
      <c r="M219" s="109">
        <v>0</v>
      </c>
      <c r="N219" s="109">
        <v>0</v>
      </c>
      <c r="O219" s="109">
        <v>0</v>
      </c>
      <c r="P219" s="109">
        <v>0</v>
      </c>
      <c r="Q219" s="109">
        <v>0</v>
      </c>
      <c r="R219" s="109">
        <v>0</v>
      </c>
      <c r="S219" s="109">
        <v>0</v>
      </c>
      <c r="T219" s="109">
        <v>0</v>
      </c>
      <c r="U219" s="109">
        <v>0</v>
      </c>
      <c r="V219" s="109">
        <v>0</v>
      </c>
      <c r="W219" s="109">
        <v>0</v>
      </c>
      <c r="X219" s="109">
        <v>0</v>
      </c>
      <c r="Y219" s="109">
        <v>0</v>
      </c>
      <c r="Z219" s="109">
        <v>0</v>
      </c>
      <c r="AA219" s="109">
        <v>0</v>
      </c>
      <c r="AB219" s="109">
        <v>0</v>
      </c>
      <c r="AC219" s="109">
        <v>0</v>
      </c>
      <c r="AD219" s="109">
        <v>0</v>
      </c>
      <c r="AE219" s="109">
        <v>0</v>
      </c>
      <c r="AF219" s="109">
        <v>0</v>
      </c>
      <c r="AG219" s="109">
        <v>0</v>
      </c>
      <c r="AH219" s="109">
        <v>0</v>
      </c>
      <c r="AI219" s="109">
        <v>0</v>
      </c>
      <c r="AJ219" s="109">
        <v>0</v>
      </c>
      <c r="AK219" s="109">
        <v>0</v>
      </c>
      <c r="AL219" s="109">
        <v>0</v>
      </c>
      <c r="AM219" s="109">
        <v>0</v>
      </c>
      <c r="AN219" s="109">
        <v>0</v>
      </c>
      <c r="AO219" s="109">
        <v>0</v>
      </c>
      <c r="AP219" s="109">
        <v>0</v>
      </c>
      <c r="AQ219" s="109">
        <v>0</v>
      </c>
      <c r="AR219" s="109">
        <v>0</v>
      </c>
      <c r="AS219" s="109">
        <v>0</v>
      </c>
      <c r="AT219" s="109">
        <v>0</v>
      </c>
      <c r="AU219" s="109">
        <v>0</v>
      </c>
      <c r="AV219" s="109">
        <v>0</v>
      </c>
      <c r="AW219" s="109">
        <v>0</v>
      </c>
      <c r="AX219" s="109">
        <v>0</v>
      </c>
      <c r="AY219" s="109">
        <v>0</v>
      </c>
    </row>
    <row r="220" spans="1:51">
      <c r="A220" s="108"/>
      <c r="B220" s="118">
        <v>12</v>
      </c>
      <c r="C220" s="105"/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9">
        <v>0</v>
      </c>
      <c r="L220" s="109">
        <v>0</v>
      </c>
      <c r="M220" s="109">
        <v>0</v>
      </c>
      <c r="N220" s="109">
        <v>0</v>
      </c>
      <c r="O220" s="109">
        <v>0</v>
      </c>
      <c r="P220" s="109">
        <v>0</v>
      </c>
      <c r="Q220" s="109">
        <v>0</v>
      </c>
      <c r="R220" s="109">
        <v>0</v>
      </c>
      <c r="S220" s="109">
        <v>0</v>
      </c>
      <c r="T220" s="109">
        <v>0</v>
      </c>
      <c r="U220" s="109">
        <v>0</v>
      </c>
      <c r="V220" s="109">
        <v>0</v>
      </c>
      <c r="W220" s="109">
        <v>0</v>
      </c>
      <c r="X220" s="109">
        <v>0</v>
      </c>
      <c r="Y220" s="109">
        <v>0</v>
      </c>
      <c r="Z220" s="109">
        <v>0</v>
      </c>
      <c r="AA220" s="109">
        <v>0</v>
      </c>
      <c r="AB220" s="109">
        <v>0</v>
      </c>
      <c r="AC220" s="109">
        <v>0</v>
      </c>
      <c r="AD220" s="109">
        <v>0</v>
      </c>
      <c r="AE220" s="109">
        <v>0</v>
      </c>
      <c r="AF220" s="109">
        <v>0</v>
      </c>
      <c r="AG220" s="109">
        <v>0</v>
      </c>
      <c r="AH220" s="109">
        <v>0</v>
      </c>
      <c r="AI220" s="109">
        <v>0</v>
      </c>
      <c r="AJ220" s="109">
        <v>0</v>
      </c>
      <c r="AK220" s="109">
        <v>0</v>
      </c>
      <c r="AL220" s="109">
        <v>0</v>
      </c>
      <c r="AM220" s="109">
        <v>0</v>
      </c>
      <c r="AN220" s="109">
        <v>0</v>
      </c>
      <c r="AO220" s="109">
        <v>0</v>
      </c>
      <c r="AP220" s="109">
        <v>0</v>
      </c>
      <c r="AQ220" s="109">
        <v>0</v>
      </c>
      <c r="AR220" s="109">
        <v>0</v>
      </c>
      <c r="AS220" s="109">
        <v>0</v>
      </c>
      <c r="AT220" s="109">
        <v>0</v>
      </c>
      <c r="AU220" s="109">
        <v>0</v>
      </c>
      <c r="AV220" s="109">
        <v>0</v>
      </c>
      <c r="AW220" s="109">
        <v>0</v>
      </c>
      <c r="AX220" s="109">
        <v>0</v>
      </c>
      <c r="AY220" s="109">
        <v>0</v>
      </c>
    </row>
    <row r="221" spans="1:51">
      <c r="A221" s="108"/>
      <c r="B221" s="119">
        <v>13</v>
      </c>
      <c r="C221" s="105"/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9">
        <v>0</v>
      </c>
      <c r="L221" s="109">
        <v>0</v>
      </c>
      <c r="M221" s="109">
        <v>0</v>
      </c>
      <c r="N221" s="109">
        <v>0</v>
      </c>
      <c r="O221" s="109">
        <v>0</v>
      </c>
      <c r="P221" s="109">
        <v>0</v>
      </c>
      <c r="Q221" s="109">
        <v>0</v>
      </c>
      <c r="R221" s="109">
        <v>0</v>
      </c>
      <c r="S221" s="109">
        <v>0</v>
      </c>
      <c r="T221" s="109">
        <v>0</v>
      </c>
      <c r="U221" s="109">
        <v>0</v>
      </c>
      <c r="V221" s="109">
        <v>0</v>
      </c>
      <c r="W221" s="109">
        <v>0</v>
      </c>
      <c r="X221" s="109">
        <v>0</v>
      </c>
      <c r="Y221" s="109">
        <v>0</v>
      </c>
      <c r="Z221" s="109">
        <v>0</v>
      </c>
      <c r="AA221" s="109">
        <v>0</v>
      </c>
      <c r="AB221" s="109">
        <v>0</v>
      </c>
      <c r="AC221" s="109">
        <v>0</v>
      </c>
      <c r="AD221" s="109">
        <v>0</v>
      </c>
      <c r="AE221" s="109">
        <v>0</v>
      </c>
      <c r="AF221" s="109">
        <v>0</v>
      </c>
      <c r="AG221" s="109">
        <v>0</v>
      </c>
      <c r="AH221" s="109">
        <v>0</v>
      </c>
      <c r="AI221" s="109">
        <v>0</v>
      </c>
      <c r="AJ221" s="109">
        <v>0</v>
      </c>
      <c r="AK221" s="109">
        <v>0</v>
      </c>
      <c r="AL221" s="109">
        <v>0</v>
      </c>
      <c r="AM221" s="109">
        <v>0</v>
      </c>
      <c r="AN221" s="109">
        <v>0</v>
      </c>
      <c r="AO221" s="109">
        <v>0</v>
      </c>
      <c r="AP221" s="109">
        <v>0</v>
      </c>
      <c r="AQ221" s="109">
        <v>0</v>
      </c>
      <c r="AR221" s="109">
        <v>0</v>
      </c>
      <c r="AS221" s="109">
        <v>0</v>
      </c>
      <c r="AT221" s="109">
        <v>0</v>
      </c>
      <c r="AU221" s="109">
        <v>0</v>
      </c>
      <c r="AV221" s="109">
        <v>0</v>
      </c>
      <c r="AW221" s="109">
        <v>0</v>
      </c>
      <c r="AX221" s="109">
        <v>0</v>
      </c>
      <c r="AY221" s="109">
        <v>0</v>
      </c>
    </row>
    <row r="222" spans="1:51">
      <c r="A222" s="108"/>
      <c r="B222" s="119">
        <v>14</v>
      </c>
      <c r="C222" s="105"/>
      <c r="D222" s="109">
        <v>0</v>
      </c>
      <c r="E222" s="109">
        <v>0</v>
      </c>
      <c r="F222" s="109">
        <v>0</v>
      </c>
      <c r="G222" s="109">
        <v>0</v>
      </c>
      <c r="H222" s="109">
        <v>0</v>
      </c>
      <c r="I222" s="109">
        <v>0</v>
      </c>
      <c r="J222" s="109">
        <v>0</v>
      </c>
      <c r="K222" s="109">
        <v>0</v>
      </c>
      <c r="L222" s="109">
        <v>0</v>
      </c>
      <c r="M222" s="109">
        <v>0</v>
      </c>
      <c r="N222" s="109">
        <v>0</v>
      </c>
      <c r="O222" s="109">
        <v>0</v>
      </c>
      <c r="P222" s="109">
        <v>0</v>
      </c>
      <c r="Q222" s="109">
        <v>0</v>
      </c>
      <c r="R222" s="109">
        <v>0</v>
      </c>
      <c r="S222" s="109">
        <v>0</v>
      </c>
      <c r="T222" s="109">
        <v>0</v>
      </c>
      <c r="U222" s="109">
        <v>0</v>
      </c>
      <c r="V222" s="109">
        <v>0</v>
      </c>
      <c r="W222" s="109">
        <v>0</v>
      </c>
      <c r="X222" s="109">
        <v>0</v>
      </c>
      <c r="Y222" s="109">
        <v>0</v>
      </c>
      <c r="Z222" s="109">
        <v>0</v>
      </c>
      <c r="AA222" s="109">
        <v>0</v>
      </c>
      <c r="AB222" s="109">
        <v>0</v>
      </c>
      <c r="AC222" s="109">
        <v>0</v>
      </c>
      <c r="AD222" s="109">
        <v>0</v>
      </c>
      <c r="AE222" s="109">
        <v>0</v>
      </c>
      <c r="AF222" s="109">
        <v>0</v>
      </c>
      <c r="AG222" s="109">
        <v>0</v>
      </c>
      <c r="AH222" s="109">
        <v>0</v>
      </c>
      <c r="AI222" s="109">
        <v>0</v>
      </c>
      <c r="AJ222" s="109">
        <v>0</v>
      </c>
      <c r="AK222" s="109">
        <v>0</v>
      </c>
      <c r="AL222" s="109">
        <v>0</v>
      </c>
      <c r="AM222" s="109">
        <v>0</v>
      </c>
      <c r="AN222" s="109">
        <v>0</v>
      </c>
      <c r="AO222" s="109">
        <v>0</v>
      </c>
      <c r="AP222" s="109">
        <v>0</v>
      </c>
      <c r="AQ222" s="109">
        <v>0</v>
      </c>
      <c r="AR222" s="109">
        <v>0</v>
      </c>
      <c r="AS222" s="109">
        <v>0</v>
      </c>
      <c r="AT222" s="109">
        <v>0</v>
      </c>
      <c r="AU222" s="109">
        <v>0</v>
      </c>
      <c r="AV222" s="109">
        <v>0</v>
      </c>
      <c r="AW222" s="109">
        <v>0</v>
      </c>
      <c r="AX222" s="109">
        <v>0</v>
      </c>
      <c r="AY222" s="109">
        <v>0</v>
      </c>
    </row>
    <row r="223" spans="1:51">
      <c r="A223" s="108"/>
      <c r="B223" s="119">
        <v>15</v>
      </c>
      <c r="C223" s="105"/>
      <c r="D223" s="109">
        <v>0</v>
      </c>
      <c r="E223" s="109">
        <v>0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09">
        <v>0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9">
        <v>0</v>
      </c>
      <c r="S223" s="109">
        <v>0</v>
      </c>
      <c r="T223" s="109">
        <v>0</v>
      </c>
      <c r="U223" s="109">
        <v>0</v>
      </c>
      <c r="V223" s="109">
        <v>0</v>
      </c>
      <c r="W223" s="109">
        <v>0</v>
      </c>
      <c r="X223" s="109">
        <v>0</v>
      </c>
      <c r="Y223" s="109">
        <v>0</v>
      </c>
      <c r="Z223" s="109">
        <v>0</v>
      </c>
      <c r="AA223" s="109">
        <v>0</v>
      </c>
      <c r="AB223" s="109">
        <v>0</v>
      </c>
      <c r="AC223" s="109">
        <v>0</v>
      </c>
      <c r="AD223" s="109">
        <v>0</v>
      </c>
      <c r="AE223" s="109">
        <v>0</v>
      </c>
      <c r="AF223" s="109">
        <v>0</v>
      </c>
      <c r="AG223" s="109">
        <v>0</v>
      </c>
      <c r="AH223" s="109">
        <v>0</v>
      </c>
      <c r="AI223" s="109">
        <v>0</v>
      </c>
      <c r="AJ223" s="109">
        <v>0</v>
      </c>
      <c r="AK223" s="109">
        <v>0</v>
      </c>
      <c r="AL223" s="109">
        <v>0</v>
      </c>
      <c r="AM223" s="109">
        <v>0</v>
      </c>
      <c r="AN223" s="109">
        <v>0</v>
      </c>
      <c r="AO223" s="109">
        <v>0</v>
      </c>
      <c r="AP223" s="109">
        <v>0</v>
      </c>
      <c r="AQ223" s="109">
        <v>0</v>
      </c>
      <c r="AR223" s="109">
        <v>0</v>
      </c>
      <c r="AS223" s="109">
        <v>0</v>
      </c>
      <c r="AT223" s="109">
        <v>0</v>
      </c>
      <c r="AU223" s="109">
        <v>0</v>
      </c>
      <c r="AV223" s="109">
        <v>0</v>
      </c>
      <c r="AW223" s="109">
        <v>0</v>
      </c>
      <c r="AX223" s="109">
        <v>0</v>
      </c>
      <c r="AY223" s="109">
        <v>0</v>
      </c>
    </row>
    <row r="224" spans="1:51">
      <c r="A224" s="108"/>
      <c r="B224" s="119">
        <v>16</v>
      </c>
      <c r="C224" s="105"/>
      <c r="D224" s="109">
        <v>0</v>
      </c>
      <c r="E224" s="109">
        <v>0</v>
      </c>
      <c r="F224" s="109">
        <v>0</v>
      </c>
      <c r="G224" s="109">
        <v>0</v>
      </c>
      <c r="H224" s="109">
        <v>0</v>
      </c>
      <c r="I224" s="109">
        <v>0</v>
      </c>
      <c r="J224" s="109">
        <v>0</v>
      </c>
      <c r="K224" s="109">
        <v>0</v>
      </c>
      <c r="L224" s="109">
        <v>0</v>
      </c>
      <c r="M224" s="109">
        <v>0</v>
      </c>
      <c r="N224" s="109">
        <v>0</v>
      </c>
      <c r="O224" s="109">
        <v>0</v>
      </c>
      <c r="P224" s="109">
        <v>0</v>
      </c>
      <c r="Q224" s="109">
        <v>0</v>
      </c>
      <c r="R224" s="109">
        <v>0</v>
      </c>
      <c r="S224" s="109">
        <v>0</v>
      </c>
      <c r="T224" s="109">
        <v>0</v>
      </c>
      <c r="U224" s="109">
        <v>0</v>
      </c>
      <c r="V224" s="109">
        <v>0</v>
      </c>
      <c r="W224" s="109">
        <v>0</v>
      </c>
      <c r="X224" s="109">
        <v>0</v>
      </c>
      <c r="Y224" s="109">
        <v>0</v>
      </c>
      <c r="Z224" s="109">
        <v>0</v>
      </c>
      <c r="AA224" s="109">
        <v>0</v>
      </c>
      <c r="AB224" s="109">
        <v>0</v>
      </c>
      <c r="AC224" s="109">
        <v>0</v>
      </c>
      <c r="AD224" s="109">
        <v>0</v>
      </c>
      <c r="AE224" s="109">
        <v>0</v>
      </c>
      <c r="AF224" s="109">
        <v>0</v>
      </c>
      <c r="AG224" s="109">
        <v>0</v>
      </c>
      <c r="AH224" s="109">
        <v>0</v>
      </c>
      <c r="AI224" s="109">
        <v>0</v>
      </c>
      <c r="AJ224" s="109">
        <v>0</v>
      </c>
      <c r="AK224" s="109">
        <v>0</v>
      </c>
      <c r="AL224" s="109">
        <v>0</v>
      </c>
      <c r="AM224" s="109">
        <v>0</v>
      </c>
      <c r="AN224" s="109">
        <v>0</v>
      </c>
      <c r="AO224" s="109">
        <v>0</v>
      </c>
      <c r="AP224" s="109">
        <v>0</v>
      </c>
      <c r="AQ224" s="109">
        <v>0</v>
      </c>
      <c r="AR224" s="109">
        <v>0</v>
      </c>
      <c r="AS224" s="109">
        <v>0</v>
      </c>
      <c r="AT224" s="109">
        <v>0</v>
      </c>
      <c r="AU224" s="109">
        <v>0</v>
      </c>
      <c r="AV224" s="109">
        <v>0</v>
      </c>
      <c r="AW224" s="109">
        <v>0</v>
      </c>
      <c r="AX224" s="109">
        <v>0</v>
      </c>
      <c r="AY224" s="109">
        <v>0</v>
      </c>
    </row>
    <row r="225" spans="1:51">
      <c r="A225" s="108"/>
      <c r="B225" s="119">
        <v>17</v>
      </c>
      <c r="C225" s="105"/>
      <c r="D225" s="109">
        <v>0</v>
      </c>
      <c r="E225" s="109">
        <v>0</v>
      </c>
      <c r="F225" s="109">
        <v>0</v>
      </c>
      <c r="G225" s="109">
        <v>0</v>
      </c>
      <c r="H225" s="109">
        <v>0</v>
      </c>
      <c r="I225" s="109">
        <v>0</v>
      </c>
      <c r="J225" s="109">
        <v>0</v>
      </c>
      <c r="K225" s="109">
        <v>0</v>
      </c>
      <c r="L225" s="109">
        <v>0</v>
      </c>
      <c r="M225" s="109">
        <v>0</v>
      </c>
      <c r="N225" s="109">
        <v>0</v>
      </c>
      <c r="O225" s="109">
        <v>0</v>
      </c>
      <c r="P225" s="109">
        <v>0</v>
      </c>
      <c r="Q225" s="109">
        <v>0</v>
      </c>
      <c r="R225" s="109">
        <v>0</v>
      </c>
      <c r="S225" s="109">
        <v>0</v>
      </c>
      <c r="T225" s="109">
        <v>0</v>
      </c>
      <c r="U225" s="109">
        <v>0</v>
      </c>
      <c r="V225" s="109">
        <v>0</v>
      </c>
      <c r="W225" s="109">
        <v>0</v>
      </c>
      <c r="X225" s="109">
        <v>0</v>
      </c>
      <c r="Y225" s="109">
        <v>0</v>
      </c>
      <c r="Z225" s="109">
        <v>0</v>
      </c>
      <c r="AA225" s="109">
        <v>0</v>
      </c>
      <c r="AB225" s="109">
        <v>0</v>
      </c>
      <c r="AC225" s="109">
        <v>0</v>
      </c>
      <c r="AD225" s="109">
        <v>0</v>
      </c>
      <c r="AE225" s="109">
        <v>0</v>
      </c>
      <c r="AF225" s="109">
        <v>0</v>
      </c>
      <c r="AG225" s="109">
        <v>0</v>
      </c>
      <c r="AH225" s="109">
        <v>0</v>
      </c>
      <c r="AI225" s="109">
        <v>0</v>
      </c>
      <c r="AJ225" s="109">
        <v>0</v>
      </c>
      <c r="AK225" s="109">
        <v>0</v>
      </c>
      <c r="AL225" s="109">
        <v>0</v>
      </c>
      <c r="AM225" s="109">
        <v>0</v>
      </c>
      <c r="AN225" s="109">
        <v>0</v>
      </c>
      <c r="AO225" s="109">
        <v>0</v>
      </c>
      <c r="AP225" s="109">
        <v>0</v>
      </c>
      <c r="AQ225" s="109">
        <v>0</v>
      </c>
      <c r="AR225" s="109">
        <v>0</v>
      </c>
      <c r="AS225" s="109">
        <v>0</v>
      </c>
      <c r="AT225" s="109">
        <v>0</v>
      </c>
      <c r="AU225" s="109">
        <v>0</v>
      </c>
      <c r="AV225" s="109">
        <v>0</v>
      </c>
      <c r="AW225" s="109">
        <v>0</v>
      </c>
      <c r="AX225" s="109">
        <v>0</v>
      </c>
      <c r="AY225" s="109">
        <v>0</v>
      </c>
    </row>
    <row r="226" spans="1:51">
      <c r="A226" s="108"/>
      <c r="B226" s="119">
        <v>18</v>
      </c>
      <c r="C226" s="105"/>
      <c r="D226" s="109">
        <v>0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9">
        <v>0</v>
      </c>
      <c r="L226" s="109">
        <v>0</v>
      </c>
      <c r="M226" s="109">
        <v>0</v>
      </c>
      <c r="N226" s="109">
        <v>0</v>
      </c>
      <c r="O226" s="109">
        <v>0</v>
      </c>
      <c r="P226" s="109">
        <v>0</v>
      </c>
      <c r="Q226" s="109">
        <v>0</v>
      </c>
      <c r="R226" s="109">
        <v>0</v>
      </c>
      <c r="S226" s="109">
        <v>0</v>
      </c>
      <c r="T226" s="109">
        <v>0</v>
      </c>
      <c r="U226" s="109">
        <v>0</v>
      </c>
      <c r="V226" s="109">
        <v>0</v>
      </c>
      <c r="W226" s="109">
        <v>0</v>
      </c>
      <c r="X226" s="109">
        <v>0</v>
      </c>
      <c r="Y226" s="109">
        <v>0</v>
      </c>
      <c r="Z226" s="109">
        <v>0</v>
      </c>
      <c r="AA226" s="109">
        <v>0</v>
      </c>
      <c r="AB226" s="109">
        <v>0</v>
      </c>
      <c r="AC226" s="109">
        <v>0</v>
      </c>
      <c r="AD226" s="109">
        <v>0</v>
      </c>
      <c r="AE226" s="109">
        <v>0</v>
      </c>
      <c r="AF226" s="109">
        <v>0</v>
      </c>
      <c r="AG226" s="109">
        <v>0</v>
      </c>
      <c r="AH226" s="109">
        <v>0</v>
      </c>
      <c r="AI226" s="109">
        <v>0</v>
      </c>
      <c r="AJ226" s="109">
        <v>0</v>
      </c>
      <c r="AK226" s="109">
        <v>0</v>
      </c>
      <c r="AL226" s="109">
        <v>0</v>
      </c>
      <c r="AM226" s="109">
        <v>0</v>
      </c>
      <c r="AN226" s="109">
        <v>0</v>
      </c>
      <c r="AO226" s="109">
        <v>0</v>
      </c>
      <c r="AP226" s="109">
        <v>0</v>
      </c>
      <c r="AQ226" s="109">
        <v>0</v>
      </c>
      <c r="AR226" s="109">
        <v>0</v>
      </c>
      <c r="AS226" s="109">
        <v>0</v>
      </c>
      <c r="AT226" s="109">
        <v>0</v>
      </c>
      <c r="AU226" s="109">
        <v>0</v>
      </c>
      <c r="AV226" s="109">
        <v>0</v>
      </c>
      <c r="AW226" s="109">
        <v>0</v>
      </c>
      <c r="AX226" s="109">
        <v>0</v>
      </c>
      <c r="AY226" s="109">
        <v>0</v>
      </c>
    </row>
    <row r="227" spans="1:51">
      <c r="A227" s="108"/>
      <c r="B227" s="119">
        <v>19</v>
      </c>
      <c r="C227" s="105"/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9">
        <v>0</v>
      </c>
      <c r="L227" s="109">
        <v>0</v>
      </c>
      <c r="M227" s="109">
        <v>0</v>
      </c>
      <c r="N227" s="109">
        <v>0</v>
      </c>
      <c r="O227" s="109">
        <v>0</v>
      </c>
      <c r="P227" s="109">
        <v>0</v>
      </c>
      <c r="Q227" s="109">
        <v>0</v>
      </c>
      <c r="R227" s="109">
        <v>0</v>
      </c>
      <c r="S227" s="109">
        <v>0</v>
      </c>
      <c r="T227" s="109">
        <v>0</v>
      </c>
      <c r="U227" s="109">
        <v>0</v>
      </c>
      <c r="V227" s="109">
        <v>0</v>
      </c>
      <c r="W227" s="109">
        <v>0</v>
      </c>
      <c r="X227" s="109">
        <v>0</v>
      </c>
      <c r="Y227" s="109">
        <v>0</v>
      </c>
      <c r="Z227" s="109">
        <v>0</v>
      </c>
      <c r="AA227" s="109">
        <v>0</v>
      </c>
      <c r="AB227" s="109">
        <v>0</v>
      </c>
      <c r="AC227" s="109">
        <v>0</v>
      </c>
      <c r="AD227" s="109">
        <v>0</v>
      </c>
      <c r="AE227" s="109">
        <v>0</v>
      </c>
      <c r="AF227" s="109">
        <v>0</v>
      </c>
      <c r="AG227" s="109">
        <v>0</v>
      </c>
      <c r="AH227" s="109">
        <v>0</v>
      </c>
      <c r="AI227" s="109">
        <v>0</v>
      </c>
      <c r="AJ227" s="109">
        <v>0</v>
      </c>
      <c r="AK227" s="109">
        <v>0</v>
      </c>
      <c r="AL227" s="109">
        <v>0</v>
      </c>
      <c r="AM227" s="109">
        <v>0</v>
      </c>
      <c r="AN227" s="109">
        <v>0</v>
      </c>
      <c r="AO227" s="109">
        <v>0</v>
      </c>
      <c r="AP227" s="109">
        <v>0</v>
      </c>
      <c r="AQ227" s="109">
        <v>0</v>
      </c>
      <c r="AR227" s="109">
        <v>0</v>
      </c>
      <c r="AS227" s="109">
        <v>0</v>
      </c>
      <c r="AT227" s="109">
        <v>0</v>
      </c>
      <c r="AU227" s="109">
        <v>0</v>
      </c>
      <c r="AV227" s="109">
        <v>0</v>
      </c>
      <c r="AW227" s="109">
        <v>0</v>
      </c>
      <c r="AX227" s="109">
        <v>0</v>
      </c>
      <c r="AY227" s="109">
        <v>0</v>
      </c>
    </row>
    <row r="228" spans="1:51">
      <c r="A228" s="108"/>
      <c r="B228" s="119">
        <v>20</v>
      </c>
      <c r="C228" s="105"/>
      <c r="D228" s="109">
        <v>0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9">
        <v>0</v>
      </c>
      <c r="L228" s="109">
        <v>0</v>
      </c>
      <c r="M228" s="109">
        <v>0</v>
      </c>
      <c r="N228" s="109">
        <v>0</v>
      </c>
      <c r="O228" s="109">
        <v>0</v>
      </c>
      <c r="P228" s="109">
        <v>0</v>
      </c>
      <c r="Q228" s="109">
        <v>0</v>
      </c>
      <c r="R228" s="109">
        <v>0</v>
      </c>
      <c r="S228" s="109">
        <v>0</v>
      </c>
      <c r="T228" s="109">
        <v>0</v>
      </c>
      <c r="U228" s="109">
        <v>0</v>
      </c>
      <c r="V228" s="109">
        <v>0</v>
      </c>
      <c r="W228" s="109">
        <v>0</v>
      </c>
      <c r="X228" s="109">
        <v>0</v>
      </c>
      <c r="Y228" s="109">
        <v>0</v>
      </c>
      <c r="Z228" s="109">
        <v>0</v>
      </c>
      <c r="AA228" s="109">
        <v>0</v>
      </c>
      <c r="AB228" s="109">
        <v>0</v>
      </c>
      <c r="AC228" s="109">
        <v>0</v>
      </c>
      <c r="AD228" s="109">
        <v>0</v>
      </c>
      <c r="AE228" s="109">
        <v>0</v>
      </c>
      <c r="AF228" s="109">
        <v>0</v>
      </c>
      <c r="AG228" s="109">
        <v>0</v>
      </c>
      <c r="AH228" s="109">
        <v>0</v>
      </c>
      <c r="AI228" s="109">
        <v>0</v>
      </c>
      <c r="AJ228" s="109">
        <v>0</v>
      </c>
      <c r="AK228" s="109">
        <v>0</v>
      </c>
      <c r="AL228" s="109">
        <v>0</v>
      </c>
      <c r="AM228" s="109">
        <v>0</v>
      </c>
      <c r="AN228" s="109">
        <v>0</v>
      </c>
      <c r="AO228" s="109">
        <v>0</v>
      </c>
      <c r="AP228" s="109">
        <v>0</v>
      </c>
      <c r="AQ228" s="109">
        <v>0</v>
      </c>
      <c r="AR228" s="109">
        <v>0</v>
      </c>
      <c r="AS228" s="109">
        <v>0</v>
      </c>
      <c r="AT228" s="109">
        <v>0</v>
      </c>
      <c r="AU228" s="109">
        <v>0</v>
      </c>
      <c r="AV228" s="109">
        <v>0</v>
      </c>
      <c r="AW228" s="109">
        <v>0</v>
      </c>
      <c r="AX228" s="109">
        <v>0</v>
      </c>
      <c r="AY228" s="109">
        <v>0</v>
      </c>
    </row>
    <row r="229" spans="1:51">
      <c r="A229" s="108"/>
      <c r="B229" s="119">
        <v>21</v>
      </c>
      <c r="C229" s="105"/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9">
        <v>0</v>
      </c>
      <c r="L229" s="109">
        <v>0</v>
      </c>
      <c r="M229" s="109">
        <v>0</v>
      </c>
      <c r="N229" s="109">
        <v>0</v>
      </c>
      <c r="O229" s="109">
        <v>0</v>
      </c>
      <c r="P229" s="109">
        <v>0</v>
      </c>
      <c r="Q229" s="109">
        <v>0</v>
      </c>
      <c r="R229" s="109">
        <v>0</v>
      </c>
      <c r="S229" s="109">
        <v>0</v>
      </c>
      <c r="T229" s="109">
        <v>0</v>
      </c>
      <c r="U229" s="109">
        <v>0</v>
      </c>
      <c r="V229" s="109">
        <v>0</v>
      </c>
      <c r="W229" s="109">
        <v>0</v>
      </c>
      <c r="X229" s="109">
        <v>0</v>
      </c>
      <c r="Y229" s="109">
        <v>0</v>
      </c>
      <c r="Z229" s="109">
        <v>0</v>
      </c>
      <c r="AA229" s="109">
        <v>0</v>
      </c>
      <c r="AB229" s="109">
        <v>0</v>
      </c>
      <c r="AC229" s="109">
        <v>0</v>
      </c>
      <c r="AD229" s="109">
        <v>0</v>
      </c>
      <c r="AE229" s="109">
        <v>0</v>
      </c>
      <c r="AF229" s="109">
        <v>0</v>
      </c>
      <c r="AG229" s="109">
        <v>0</v>
      </c>
      <c r="AH229" s="109">
        <v>0</v>
      </c>
      <c r="AI229" s="109">
        <v>0</v>
      </c>
      <c r="AJ229" s="109">
        <v>0</v>
      </c>
      <c r="AK229" s="109">
        <v>0</v>
      </c>
      <c r="AL229" s="109">
        <v>0</v>
      </c>
      <c r="AM229" s="109">
        <v>0</v>
      </c>
      <c r="AN229" s="109">
        <v>0</v>
      </c>
      <c r="AO229" s="109">
        <v>0</v>
      </c>
      <c r="AP229" s="109">
        <v>0</v>
      </c>
      <c r="AQ229" s="109">
        <v>0</v>
      </c>
      <c r="AR229" s="109">
        <v>0</v>
      </c>
      <c r="AS229" s="109">
        <v>0</v>
      </c>
      <c r="AT229" s="109">
        <v>0</v>
      </c>
      <c r="AU229" s="109">
        <v>0</v>
      </c>
      <c r="AV229" s="109">
        <v>0</v>
      </c>
      <c r="AW229" s="109">
        <v>0</v>
      </c>
      <c r="AX229" s="109">
        <v>0</v>
      </c>
      <c r="AY229" s="109">
        <v>0</v>
      </c>
    </row>
    <row r="230" spans="1:51">
      <c r="A230" s="108"/>
      <c r="B230" s="119">
        <v>22</v>
      </c>
      <c r="C230" s="105"/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0</v>
      </c>
      <c r="J230" s="109">
        <v>0</v>
      </c>
      <c r="K230" s="109">
        <v>0</v>
      </c>
      <c r="L230" s="109">
        <v>0</v>
      </c>
      <c r="M230" s="109">
        <v>0</v>
      </c>
      <c r="N230" s="109">
        <v>0</v>
      </c>
      <c r="O230" s="109">
        <v>0</v>
      </c>
      <c r="P230" s="109">
        <v>0</v>
      </c>
      <c r="Q230" s="109">
        <v>0</v>
      </c>
      <c r="R230" s="109">
        <v>0</v>
      </c>
      <c r="S230" s="109">
        <v>0</v>
      </c>
      <c r="T230" s="109">
        <v>0</v>
      </c>
      <c r="U230" s="109">
        <v>0</v>
      </c>
      <c r="V230" s="109">
        <v>0</v>
      </c>
      <c r="W230" s="109">
        <v>0</v>
      </c>
      <c r="X230" s="109">
        <v>0</v>
      </c>
      <c r="Y230" s="109">
        <v>0</v>
      </c>
      <c r="Z230" s="109">
        <v>0</v>
      </c>
      <c r="AA230" s="109">
        <v>0</v>
      </c>
      <c r="AB230" s="109">
        <v>0</v>
      </c>
      <c r="AC230" s="109">
        <v>0</v>
      </c>
      <c r="AD230" s="109">
        <v>0</v>
      </c>
      <c r="AE230" s="109">
        <v>0</v>
      </c>
      <c r="AF230" s="109">
        <v>0</v>
      </c>
      <c r="AG230" s="109">
        <v>0</v>
      </c>
      <c r="AH230" s="109">
        <v>0</v>
      </c>
      <c r="AI230" s="109">
        <v>0</v>
      </c>
      <c r="AJ230" s="109">
        <v>0</v>
      </c>
      <c r="AK230" s="109">
        <v>0</v>
      </c>
      <c r="AL230" s="109">
        <v>0</v>
      </c>
      <c r="AM230" s="109">
        <v>0</v>
      </c>
      <c r="AN230" s="109">
        <v>0</v>
      </c>
      <c r="AO230" s="109">
        <v>0</v>
      </c>
      <c r="AP230" s="109">
        <v>0</v>
      </c>
      <c r="AQ230" s="109">
        <v>0</v>
      </c>
      <c r="AR230" s="109">
        <v>0</v>
      </c>
      <c r="AS230" s="109">
        <v>0</v>
      </c>
      <c r="AT230" s="109">
        <v>0</v>
      </c>
      <c r="AU230" s="109">
        <v>0</v>
      </c>
      <c r="AV230" s="109">
        <v>0</v>
      </c>
      <c r="AW230" s="109">
        <v>0</v>
      </c>
      <c r="AX230" s="109">
        <v>0</v>
      </c>
      <c r="AY230" s="109">
        <v>0</v>
      </c>
    </row>
    <row r="231" spans="1:51">
      <c r="A231" s="108"/>
      <c r="B231" s="119">
        <v>23</v>
      </c>
      <c r="C231" s="105"/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9">
        <v>0</v>
      </c>
      <c r="L231" s="109">
        <v>0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9">
        <v>0</v>
      </c>
      <c r="S231" s="109">
        <v>0</v>
      </c>
      <c r="T231" s="109">
        <v>0</v>
      </c>
      <c r="U231" s="109">
        <v>0</v>
      </c>
      <c r="V231" s="109">
        <v>0</v>
      </c>
      <c r="W231" s="109">
        <v>0</v>
      </c>
      <c r="X231" s="109">
        <v>0</v>
      </c>
      <c r="Y231" s="109">
        <v>0</v>
      </c>
      <c r="Z231" s="109">
        <v>0</v>
      </c>
      <c r="AA231" s="109">
        <v>0</v>
      </c>
      <c r="AB231" s="109">
        <v>0</v>
      </c>
      <c r="AC231" s="109">
        <v>0</v>
      </c>
      <c r="AD231" s="109">
        <v>0</v>
      </c>
      <c r="AE231" s="109">
        <v>0</v>
      </c>
      <c r="AF231" s="109">
        <v>0</v>
      </c>
      <c r="AG231" s="109">
        <v>0</v>
      </c>
      <c r="AH231" s="109">
        <v>0</v>
      </c>
      <c r="AI231" s="109">
        <v>0</v>
      </c>
      <c r="AJ231" s="109">
        <v>0</v>
      </c>
      <c r="AK231" s="109">
        <v>0</v>
      </c>
      <c r="AL231" s="109">
        <v>0</v>
      </c>
      <c r="AM231" s="109">
        <v>0</v>
      </c>
      <c r="AN231" s="109">
        <v>0</v>
      </c>
      <c r="AO231" s="109">
        <v>0</v>
      </c>
      <c r="AP231" s="109">
        <v>0</v>
      </c>
      <c r="AQ231" s="109">
        <v>0</v>
      </c>
      <c r="AR231" s="109">
        <v>0</v>
      </c>
      <c r="AS231" s="109">
        <v>0</v>
      </c>
      <c r="AT231" s="109">
        <v>0</v>
      </c>
      <c r="AU231" s="109">
        <v>0</v>
      </c>
      <c r="AV231" s="109">
        <v>0</v>
      </c>
      <c r="AW231" s="109">
        <v>0</v>
      </c>
      <c r="AX231" s="109">
        <v>0</v>
      </c>
      <c r="AY231" s="109">
        <v>0</v>
      </c>
    </row>
    <row r="232" spans="1:51">
      <c r="A232" s="108"/>
      <c r="B232" s="119">
        <v>24</v>
      </c>
      <c r="C232" s="105"/>
      <c r="D232" s="109">
        <v>0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9">
        <v>0</v>
      </c>
      <c r="L232" s="109">
        <v>0</v>
      </c>
      <c r="M232" s="109">
        <v>0</v>
      </c>
      <c r="N232" s="109">
        <v>0</v>
      </c>
      <c r="O232" s="109">
        <v>0</v>
      </c>
      <c r="P232" s="109">
        <v>0</v>
      </c>
      <c r="Q232" s="109">
        <v>0</v>
      </c>
      <c r="R232" s="109">
        <v>0</v>
      </c>
      <c r="S232" s="109">
        <v>0</v>
      </c>
      <c r="T232" s="109">
        <v>0</v>
      </c>
      <c r="U232" s="109">
        <v>0</v>
      </c>
      <c r="V232" s="109">
        <v>0</v>
      </c>
      <c r="W232" s="109">
        <v>0</v>
      </c>
      <c r="X232" s="109">
        <v>0</v>
      </c>
      <c r="Y232" s="109">
        <v>0</v>
      </c>
      <c r="Z232" s="109">
        <v>0</v>
      </c>
      <c r="AA232" s="109">
        <v>0</v>
      </c>
      <c r="AB232" s="109">
        <v>0</v>
      </c>
      <c r="AC232" s="109">
        <v>0</v>
      </c>
      <c r="AD232" s="109">
        <v>0</v>
      </c>
      <c r="AE232" s="109">
        <v>0</v>
      </c>
      <c r="AF232" s="109">
        <v>0</v>
      </c>
      <c r="AG232" s="109">
        <v>0</v>
      </c>
      <c r="AH232" s="109">
        <v>0</v>
      </c>
      <c r="AI232" s="109">
        <v>0</v>
      </c>
      <c r="AJ232" s="109">
        <v>0</v>
      </c>
      <c r="AK232" s="109">
        <v>0</v>
      </c>
      <c r="AL232" s="109">
        <v>0</v>
      </c>
      <c r="AM232" s="109">
        <v>0</v>
      </c>
      <c r="AN232" s="109">
        <v>0</v>
      </c>
      <c r="AO232" s="109">
        <v>0</v>
      </c>
      <c r="AP232" s="109">
        <v>0</v>
      </c>
      <c r="AQ232" s="109">
        <v>0</v>
      </c>
      <c r="AR232" s="109">
        <v>0</v>
      </c>
      <c r="AS232" s="109">
        <v>0</v>
      </c>
      <c r="AT232" s="109">
        <v>0</v>
      </c>
      <c r="AU232" s="109">
        <v>0</v>
      </c>
      <c r="AV232" s="109">
        <v>0</v>
      </c>
      <c r="AW232" s="109">
        <v>0</v>
      </c>
      <c r="AX232" s="109">
        <v>0</v>
      </c>
      <c r="AY232" s="109">
        <v>0</v>
      </c>
    </row>
    <row r="233" spans="1:51">
      <c r="A233" s="108"/>
      <c r="B233" s="126">
        <v>25</v>
      </c>
      <c r="C233" s="105"/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09">
        <v>0</v>
      </c>
      <c r="M233" s="109">
        <v>0</v>
      </c>
      <c r="N233" s="109">
        <v>0</v>
      </c>
      <c r="O233" s="109">
        <v>0</v>
      </c>
      <c r="P233" s="109">
        <v>0</v>
      </c>
      <c r="Q233" s="109">
        <v>0</v>
      </c>
      <c r="R233" s="109">
        <v>0</v>
      </c>
      <c r="S233" s="109">
        <v>0</v>
      </c>
      <c r="T233" s="109">
        <v>0</v>
      </c>
      <c r="U233" s="109">
        <v>0</v>
      </c>
      <c r="V233" s="109">
        <v>0</v>
      </c>
      <c r="W233" s="109">
        <v>0</v>
      </c>
      <c r="X233" s="109">
        <v>0</v>
      </c>
      <c r="Y233" s="109">
        <v>0</v>
      </c>
      <c r="Z233" s="109">
        <v>0</v>
      </c>
      <c r="AA233" s="109">
        <v>0</v>
      </c>
      <c r="AB233" s="109">
        <v>0</v>
      </c>
      <c r="AC233" s="109">
        <v>0</v>
      </c>
      <c r="AD233" s="109">
        <v>0</v>
      </c>
      <c r="AE233" s="109">
        <v>0</v>
      </c>
      <c r="AF233" s="109">
        <v>0</v>
      </c>
      <c r="AG233" s="109">
        <v>0</v>
      </c>
      <c r="AH233" s="109">
        <v>0</v>
      </c>
      <c r="AI233" s="109">
        <v>0</v>
      </c>
      <c r="AJ233" s="109">
        <v>0</v>
      </c>
      <c r="AK233" s="109">
        <v>0</v>
      </c>
      <c r="AL233" s="109">
        <v>0</v>
      </c>
      <c r="AM233" s="109">
        <v>0</v>
      </c>
      <c r="AN233" s="109">
        <v>0</v>
      </c>
      <c r="AO233" s="109">
        <v>0</v>
      </c>
      <c r="AP233" s="109">
        <v>0</v>
      </c>
      <c r="AQ233" s="109">
        <v>0</v>
      </c>
      <c r="AR233" s="109">
        <v>0</v>
      </c>
      <c r="AS233" s="109">
        <v>0</v>
      </c>
      <c r="AT233" s="109">
        <v>0</v>
      </c>
      <c r="AU233" s="109">
        <v>0</v>
      </c>
      <c r="AV233" s="109">
        <v>0</v>
      </c>
      <c r="AW233" s="109">
        <v>0</v>
      </c>
      <c r="AX233" s="109">
        <v>0</v>
      </c>
      <c r="AY233" s="109">
        <v>0</v>
      </c>
    </row>
    <row r="234" spans="1:51">
      <c r="A234" s="108"/>
      <c r="B234" s="126">
        <v>26</v>
      </c>
      <c r="C234" s="105"/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9">
        <v>0</v>
      </c>
      <c r="L234" s="109">
        <v>0</v>
      </c>
      <c r="M234" s="109">
        <v>0</v>
      </c>
      <c r="N234" s="109">
        <v>0</v>
      </c>
      <c r="O234" s="109">
        <v>0</v>
      </c>
      <c r="P234" s="109">
        <v>0</v>
      </c>
      <c r="Q234" s="109">
        <v>0</v>
      </c>
      <c r="R234" s="109">
        <v>0</v>
      </c>
      <c r="S234" s="109">
        <v>0</v>
      </c>
      <c r="T234" s="109">
        <v>0</v>
      </c>
      <c r="U234" s="109">
        <v>0</v>
      </c>
      <c r="V234" s="109">
        <v>0</v>
      </c>
      <c r="W234" s="109">
        <v>0</v>
      </c>
      <c r="X234" s="109">
        <v>0</v>
      </c>
      <c r="Y234" s="109">
        <v>0</v>
      </c>
      <c r="Z234" s="109">
        <v>0</v>
      </c>
      <c r="AA234" s="109">
        <v>0</v>
      </c>
      <c r="AB234" s="109">
        <v>0</v>
      </c>
      <c r="AC234" s="109">
        <v>0</v>
      </c>
      <c r="AD234" s="109">
        <v>0</v>
      </c>
      <c r="AE234" s="109">
        <v>0</v>
      </c>
      <c r="AF234" s="109">
        <v>0</v>
      </c>
      <c r="AG234" s="109">
        <v>0</v>
      </c>
      <c r="AH234" s="109">
        <v>0</v>
      </c>
      <c r="AI234" s="109">
        <v>0</v>
      </c>
      <c r="AJ234" s="109">
        <v>0</v>
      </c>
      <c r="AK234" s="109">
        <v>0</v>
      </c>
      <c r="AL234" s="109">
        <v>0</v>
      </c>
      <c r="AM234" s="109">
        <v>0</v>
      </c>
      <c r="AN234" s="109">
        <v>0</v>
      </c>
      <c r="AO234" s="109">
        <v>0</v>
      </c>
      <c r="AP234" s="109">
        <v>0</v>
      </c>
      <c r="AQ234" s="109">
        <v>0</v>
      </c>
      <c r="AR234" s="109">
        <v>0</v>
      </c>
      <c r="AS234" s="109">
        <v>0</v>
      </c>
      <c r="AT234" s="109">
        <v>0</v>
      </c>
      <c r="AU234" s="109">
        <v>0</v>
      </c>
      <c r="AV234" s="109">
        <v>0</v>
      </c>
      <c r="AW234" s="109">
        <v>0</v>
      </c>
      <c r="AX234" s="109">
        <v>0</v>
      </c>
      <c r="AY234" s="109">
        <v>0</v>
      </c>
    </row>
    <row r="235" spans="1:51">
      <c r="A235" s="108"/>
      <c r="B235" s="126">
        <v>27</v>
      </c>
      <c r="C235" s="105"/>
      <c r="D235" s="109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9">
        <v>0</v>
      </c>
      <c r="L235" s="109">
        <v>0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9">
        <v>0</v>
      </c>
      <c r="S235" s="109">
        <v>0</v>
      </c>
      <c r="T235" s="109">
        <v>0</v>
      </c>
      <c r="U235" s="109">
        <v>0</v>
      </c>
      <c r="V235" s="109">
        <v>0</v>
      </c>
      <c r="W235" s="109">
        <v>0</v>
      </c>
      <c r="X235" s="109">
        <v>0</v>
      </c>
      <c r="Y235" s="109">
        <v>0</v>
      </c>
      <c r="Z235" s="109">
        <v>0</v>
      </c>
      <c r="AA235" s="109">
        <v>0</v>
      </c>
      <c r="AB235" s="109">
        <v>0</v>
      </c>
      <c r="AC235" s="109">
        <v>0</v>
      </c>
      <c r="AD235" s="109">
        <v>0</v>
      </c>
      <c r="AE235" s="109">
        <v>0</v>
      </c>
      <c r="AF235" s="109">
        <v>0</v>
      </c>
      <c r="AG235" s="109">
        <v>0</v>
      </c>
      <c r="AH235" s="109">
        <v>0</v>
      </c>
      <c r="AI235" s="109">
        <v>0</v>
      </c>
      <c r="AJ235" s="109">
        <v>0</v>
      </c>
      <c r="AK235" s="109">
        <v>0</v>
      </c>
      <c r="AL235" s="109">
        <v>0</v>
      </c>
      <c r="AM235" s="109">
        <v>0</v>
      </c>
      <c r="AN235" s="109">
        <v>0</v>
      </c>
      <c r="AO235" s="109">
        <v>0</v>
      </c>
      <c r="AP235" s="109">
        <v>0</v>
      </c>
      <c r="AQ235" s="109">
        <v>0</v>
      </c>
      <c r="AR235" s="109">
        <v>0</v>
      </c>
      <c r="AS235" s="109">
        <v>0</v>
      </c>
      <c r="AT235" s="109">
        <v>0</v>
      </c>
      <c r="AU235" s="109">
        <v>0</v>
      </c>
      <c r="AV235" s="109">
        <v>0</v>
      </c>
      <c r="AW235" s="109">
        <v>0</v>
      </c>
      <c r="AX235" s="109">
        <v>0</v>
      </c>
      <c r="AY235" s="109">
        <v>0</v>
      </c>
    </row>
    <row r="236" spans="1:51">
      <c r="A236" s="108"/>
      <c r="B236" s="126">
        <v>28</v>
      </c>
      <c r="C236" s="105"/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0</v>
      </c>
      <c r="K236" s="109">
        <v>0</v>
      </c>
      <c r="L236" s="109">
        <v>0</v>
      </c>
      <c r="M236" s="109">
        <v>0</v>
      </c>
      <c r="N236" s="109">
        <v>0</v>
      </c>
      <c r="O236" s="109">
        <v>0</v>
      </c>
      <c r="P236" s="109">
        <v>0</v>
      </c>
      <c r="Q236" s="109">
        <v>0</v>
      </c>
      <c r="R236" s="109">
        <v>0</v>
      </c>
      <c r="S236" s="109">
        <v>0</v>
      </c>
      <c r="T236" s="109">
        <v>0</v>
      </c>
      <c r="U236" s="109">
        <v>0</v>
      </c>
      <c r="V236" s="109">
        <v>0</v>
      </c>
      <c r="W236" s="109">
        <v>0</v>
      </c>
      <c r="X236" s="109">
        <v>0</v>
      </c>
      <c r="Y236" s="109">
        <v>0</v>
      </c>
      <c r="Z236" s="109">
        <v>0</v>
      </c>
      <c r="AA236" s="109">
        <v>0</v>
      </c>
      <c r="AB236" s="109">
        <v>0</v>
      </c>
      <c r="AC236" s="109">
        <v>0</v>
      </c>
      <c r="AD236" s="109">
        <v>0</v>
      </c>
      <c r="AE236" s="109">
        <v>0</v>
      </c>
      <c r="AF236" s="109">
        <v>0</v>
      </c>
      <c r="AG236" s="109">
        <v>0</v>
      </c>
      <c r="AH236" s="109">
        <v>0</v>
      </c>
      <c r="AI236" s="109">
        <v>0</v>
      </c>
      <c r="AJ236" s="109">
        <v>0</v>
      </c>
      <c r="AK236" s="109">
        <v>0</v>
      </c>
      <c r="AL236" s="109">
        <v>0</v>
      </c>
      <c r="AM236" s="109">
        <v>0</v>
      </c>
      <c r="AN236" s="109">
        <v>0</v>
      </c>
      <c r="AO236" s="109">
        <v>0</v>
      </c>
      <c r="AP236" s="109">
        <v>0</v>
      </c>
      <c r="AQ236" s="109">
        <v>0</v>
      </c>
      <c r="AR236" s="109">
        <v>0</v>
      </c>
      <c r="AS236" s="109">
        <v>0</v>
      </c>
      <c r="AT236" s="109">
        <v>0</v>
      </c>
      <c r="AU236" s="109">
        <v>0</v>
      </c>
      <c r="AV236" s="109">
        <v>0</v>
      </c>
      <c r="AW236" s="109">
        <v>0</v>
      </c>
      <c r="AX236" s="109">
        <v>0</v>
      </c>
      <c r="AY236" s="109">
        <v>0</v>
      </c>
    </row>
    <row r="237" spans="1:51">
      <c r="A237" s="108"/>
      <c r="B237" s="126">
        <v>29</v>
      </c>
      <c r="C237" s="105"/>
      <c r="D237" s="109">
        <v>0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9">
        <v>0</v>
      </c>
      <c r="L237" s="109">
        <v>0</v>
      </c>
      <c r="M237" s="109">
        <v>0</v>
      </c>
      <c r="N237" s="109">
        <v>0</v>
      </c>
      <c r="O237" s="109">
        <v>0</v>
      </c>
      <c r="P237" s="109">
        <v>0</v>
      </c>
      <c r="Q237" s="109">
        <v>0</v>
      </c>
      <c r="R237" s="109">
        <v>0</v>
      </c>
      <c r="S237" s="109">
        <v>0</v>
      </c>
      <c r="T237" s="109">
        <v>0</v>
      </c>
      <c r="U237" s="109">
        <v>0</v>
      </c>
      <c r="V237" s="109">
        <v>0</v>
      </c>
      <c r="W237" s="109">
        <v>0</v>
      </c>
      <c r="X237" s="109">
        <v>0</v>
      </c>
      <c r="Y237" s="109">
        <v>0</v>
      </c>
      <c r="Z237" s="109">
        <v>0</v>
      </c>
      <c r="AA237" s="109">
        <v>0</v>
      </c>
      <c r="AB237" s="109">
        <v>0</v>
      </c>
      <c r="AC237" s="109">
        <v>0</v>
      </c>
      <c r="AD237" s="109">
        <v>0</v>
      </c>
      <c r="AE237" s="109">
        <v>0</v>
      </c>
      <c r="AF237" s="109">
        <v>0</v>
      </c>
      <c r="AG237" s="109">
        <v>0</v>
      </c>
      <c r="AH237" s="109">
        <v>0</v>
      </c>
      <c r="AI237" s="109">
        <v>0</v>
      </c>
      <c r="AJ237" s="109">
        <v>0</v>
      </c>
      <c r="AK237" s="109">
        <v>0</v>
      </c>
      <c r="AL237" s="109">
        <v>0</v>
      </c>
      <c r="AM237" s="109">
        <v>0</v>
      </c>
      <c r="AN237" s="109">
        <v>0</v>
      </c>
      <c r="AO237" s="109">
        <v>0</v>
      </c>
      <c r="AP237" s="109">
        <v>0</v>
      </c>
      <c r="AQ237" s="109">
        <v>0</v>
      </c>
      <c r="AR237" s="109">
        <v>0</v>
      </c>
      <c r="AS237" s="109">
        <v>0</v>
      </c>
      <c r="AT237" s="109">
        <v>0</v>
      </c>
      <c r="AU237" s="109">
        <v>0</v>
      </c>
      <c r="AV237" s="109">
        <v>0</v>
      </c>
      <c r="AW237" s="109">
        <v>0</v>
      </c>
      <c r="AX237" s="109">
        <v>0</v>
      </c>
      <c r="AY237" s="109">
        <v>0</v>
      </c>
    </row>
    <row r="238" spans="1:51">
      <c r="A238" s="108"/>
      <c r="B238" s="126">
        <v>30</v>
      </c>
      <c r="C238" s="105"/>
      <c r="D238" s="109">
        <v>0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9">
        <v>0</v>
      </c>
      <c r="L238" s="109">
        <v>0</v>
      </c>
      <c r="M238" s="109">
        <v>0</v>
      </c>
      <c r="N238" s="109">
        <v>0</v>
      </c>
      <c r="O238" s="109">
        <v>0</v>
      </c>
      <c r="P238" s="109">
        <v>0</v>
      </c>
      <c r="Q238" s="109">
        <v>0</v>
      </c>
      <c r="R238" s="109">
        <v>0</v>
      </c>
      <c r="S238" s="109">
        <v>0</v>
      </c>
      <c r="T238" s="109">
        <v>0</v>
      </c>
      <c r="U238" s="109">
        <v>0</v>
      </c>
      <c r="V238" s="109">
        <v>0</v>
      </c>
      <c r="W238" s="109">
        <v>0</v>
      </c>
      <c r="X238" s="109">
        <v>0</v>
      </c>
      <c r="Y238" s="109">
        <v>0</v>
      </c>
      <c r="Z238" s="109">
        <v>0</v>
      </c>
      <c r="AA238" s="109">
        <v>0</v>
      </c>
      <c r="AB238" s="109">
        <v>0</v>
      </c>
      <c r="AC238" s="109">
        <v>0</v>
      </c>
      <c r="AD238" s="109">
        <v>0</v>
      </c>
      <c r="AE238" s="109">
        <v>0</v>
      </c>
      <c r="AF238" s="109">
        <v>0</v>
      </c>
      <c r="AG238" s="109">
        <v>0</v>
      </c>
      <c r="AH238" s="109">
        <v>0</v>
      </c>
      <c r="AI238" s="109">
        <v>0</v>
      </c>
      <c r="AJ238" s="109">
        <v>0</v>
      </c>
      <c r="AK238" s="109">
        <v>0</v>
      </c>
      <c r="AL238" s="109">
        <v>0</v>
      </c>
      <c r="AM238" s="109">
        <v>0</v>
      </c>
      <c r="AN238" s="109">
        <v>0</v>
      </c>
      <c r="AO238" s="109">
        <v>0</v>
      </c>
      <c r="AP238" s="109">
        <v>0</v>
      </c>
      <c r="AQ238" s="109">
        <v>0</v>
      </c>
      <c r="AR238" s="109">
        <v>0</v>
      </c>
      <c r="AS238" s="109">
        <v>0</v>
      </c>
      <c r="AT238" s="109">
        <v>0</v>
      </c>
      <c r="AU238" s="109">
        <v>0</v>
      </c>
      <c r="AV238" s="109">
        <v>0</v>
      </c>
      <c r="AW238" s="109">
        <v>0</v>
      </c>
      <c r="AX238" s="109">
        <v>0</v>
      </c>
      <c r="AY238" s="109">
        <v>0</v>
      </c>
    </row>
    <row r="239" spans="1:51">
      <c r="A239" s="108"/>
      <c r="B239" s="126">
        <v>31</v>
      </c>
      <c r="C239" s="105"/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9">
        <v>0</v>
      </c>
      <c r="L239" s="109">
        <v>0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9">
        <v>0</v>
      </c>
      <c r="S239" s="109">
        <v>0</v>
      </c>
      <c r="T239" s="109">
        <v>0</v>
      </c>
      <c r="U239" s="109">
        <v>0</v>
      </c>
      <c r="V239" s="109">
        <v>0</v>
      </c>
      <c r="W239" s="109">
        <v>0</v>
      </c>
      <c r="X239" s="109">
        <v>0</v>
      </c>
      <c r="Y239" s="109">
        <v>0</v>
      </c>
      <c r="Z239" s="109">
        <v>0</v>
      </c>
      <c r="AA239" s="109">
        <v>0</v>
      </c>
      <c r="AB239" s="109">
        <v>0</v>
      </c>
      <c r="AC239" s="109">
        <v>0</v>
      </c>
      <c r="AD239" s="109">
        <v>0</v>
      </c>
      <c r="AE239" s="109">
        <v>0</v>
      </c>
      <c r="AF239" s="109">
        <v>0</v>
      </c>
      <c r="AG239" s="109">
        <v>0</v>
      </c>
      <c r="AH239" s="109">
        <v>0</v>
      </c>
      <c r="AI239" s="109">
        <v>0</v>
      </c>
      <c r="AJ239" s="109">
        <v>0</v>
      </c>
      <c r="AK239" s="109">
        <v>0</v>
      </c>
      <c r="AL239" s="109">
        <v>0</v>
      </c>
      <c r="AM239" s="109">
        <v>0</v>
      </c>
      <c r="AN239" s="109">
        <v>0</v>
      </c>
      <c r="AO239" s="109">
        <v>0</v>
      </c>
      <c r="AP239" s="109">
        <v>0</v>
      </c>
      <c r="AQ239" s="109">
        <v>0</v>
      </c>
      <c r="AR239" s="109">
        <v>0</v>
      </c>
      <c r="AS239" s="109">
        <v>0</v>
      </c>
      <c r="AT239" s="109">
        <v>0</v>
      </c>
      <c r="AU239" s="109">
        <v>0</v>
      </c>
      <c r="AV239" s="109">
        <v>0</v>
      </c>
      <c r="AW239" s="109">
        <v>0</v>
      </c>
      <c r="AX239" s="109">
        <v>0</v>
      </c>
      <c r="AY239" s="109">
        <v>0</v>
      </c>
    </row>
    <row r="240" spans="1:51">
      <c r="A240" s="108"/>
      <c r="B240" s="126">
        <v>32</v>
      </c>
      <c r="C240" s="105"/>
      <c r="D240" s="109">
        <v>0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9">
        <v>0</v>
      </c>
      <c r="L240" s="109">
        <v>0</v>
      </c>
      <c r="M240" s="109">
        <v>0</v>
      </c>
      <c r="N240" s="109">
        <v>0</v>
      </c>
      <c r="O240" s="109">
        <v>0</v>
      </c>
      <c r="P240" s="109">
        <v>0</v>
      </c>
      <c r="Q240" s="109">
        <v>0</v>
      </c>
      <c r="R240" s="109">
        <v>0</v>
      </c>
      <c r="S240" s="109">
        <v>0</v>
      </c>
      <c r="T240" s="109">
        <v>0</v>
      </c>
      <c r="U240" s="109">
        <v>0</v>
      </c>
      <c r="V240" s="109">
        <v>0</v>
      </c>
      <c r="W240" s="109">
        <v>0</v>
      </c>
      <c r="X240" s="109">
        <v>0</v>
      </c>
      <c r="Y240" s="109">
        <v>0</v>
      </c>
      <c r="Z240" s="109">
        <v>0</v>
      </c>
      <c r="AA240" s="109">
        <v>0</v>
      </c>
      <c r="AB240" s="109">
        <v>0</v>
      </c>
      <c r="AC240" s="109">
        <v>0</v>
      </c>
      <c r="AD240" s="109">
        <v>0</v>
      </c>
      <c r="AE240" s="109">
        <v>0</v>
      </c>
      <c r="AF240" s="109">
        <v>0</v>
      </c>
      <c r="AG240" s="109">
        <v>0</v>
      </c>
      <c r="AH240" s="109">
        <v>0</v>
      </c>
      <c r="AI240" s="109">
        <v>0</v>
      </c>
      <c r="AJ240" s="109">
        <v>0</v>
      </c>
      <c r="AK240" s="109">
        <v>0</v>
      </c>
      <c r="AL240" s="109">
        <v>0</v>
      </c>
      <c r="AM240" s="109">
        <v>0</v>
      </c>
      <c r="AN240" s="109">
        <v>0</v>
      </c>
      <c r="AO240" s="109">
        <v>0</v>
      </c>
      <c r="AP240" s="109">
        <v>0</v>
      </c>
      <c r="AQ240" s="109">
        <v>0</v>
      </c>
      <c r="AR240" s="109">
        <v>0</v>
      </c>
      <c r="AS240" s="109">
        <v>0</v>
      </c>
      <c r="AT240" s="109">
        <v>0</v>
      </c>
      <c r="AU240" s="109">
        <v>0</v>
      </c>
      <c r="AV240" s="109">
        <v>0</v>
      </c>
      <c r="AW240" s="109">
        <v>0</v>
      </c>
      <c r="AX240" s="109">
        <v>0</v>
      </c>
      <c r="AY240" s="109">
        <v>0</v>
      </c>
    </row>
    <row r="241" spans="1:51">
      <c r="A241" s="108"/>
      <c r="B241" s="126">
        <v>33</v>
      </c>
      <c r="C241" s="105"/>
      <c r="D241" s="109">
        <v>0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9">
        <v>0</v>
      </c>
      <c r="L241" s="109">
        <v>0</v>
      </c>
      <c r="M241" s="109">
        <v>0</v>
      </c>
      <c r="N241" s="109">
        <v>0</v>
      </c>
      <c r="O241" s="109">
        <v>0</v>
      </c>
      <c r="P241" s="109">
        <v>0</v>
      </c>
      <c r="Q241" s="109">
        <v>0</v>
      </c>
      <c r="R241" s="109">
        <v>0</v>
      </c>
      <c r="S241" s="109">
        <v>0</v>
      </c>
      <c r="T241" s="109">
        <v>0</v>
      </c>
      <c r="U241" s="109">
        <v>0</v>
      </c>
      <c r="V241" s="109">
        <v>0</v>
      </c>
      <c r="W241" s="109">
        <v>0</v>
      </c>
      <c r="X241" s="109">
        <v>0</v>
      </c>
      <c r="Y241" s="109">
        <v>0</v>
      </c>
      <c r="Z241" s="109">
        <v>0</v>
      </c>
      <c r="AA241" s="109">
        <v>0</v>
      </c>
      <c r="AB241" s="109">
        <v>0</v>
      </c>
      <c r="AC241" s="109">
        <v>0</v>
      </c>
      <c r="AD241" s="109">
        <v>0</v>
      </c>
      <c r="AE241" s="109">
        <v>0</v>
      </c>
      <c r="AF241" s="109">
        <v>0</v>
      </c>
      <c r="AG241" s="109">
        <v>0</v>
      </c>
      <c r="AH241" s="109">
        <v>0</v>
      </c>
      <c r="AI241" s="109">
        <v>0</v>
      </c>
      <c r="AJ241" s="109">
        <v>0</v>
      </c>
      <c r="AK241" s="109">
        <v>0</v>
      </c>
      <c r="AL241" s="109">
        <v>0</v>
      </c>
      <c r="AM241" s="109">
        <v>0</v>
      </c>
      <c r="AN241" s="109">
        <v>0</v>
      </c>
      <c r="AO241" s="109">
        <v>0</v>
      </c>
      <c r="AP241" s="109">
        <v>0</v>
      </c>
      <c r="AQ241" s="109">
        <v>0</v>
      </c>
      <c r="AR241" s="109">
        <v>0</v>
      </c>
      <c r="AS241" s="109">
        <v>0</v>
      </c>
      <c r="AT241" s="109">
        <v>0</v>
      </c>
      <c r="AU241" s="109">
        <v>0</v>
      </c>
      <c r="AV241" s="109">
        <v>0</v>
      </c>
      <c r="AW241" s="109">
        <v>0</v>
      </c>
      <c r="AX241" s="109">
        <v>0</v>
      </c>
      <c r="AY241" s="109">
        <v>0</v>
      </c>
    </row>
    <row r="242" spans="1:51">
      <c r="A242" s="108"/>
      <c r="B242" s="126">
        <v>34</v>
      </c>
      <c r="C242" s="105"/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0</v>
      </c>
      <c r="K242" s="109">
        <v>0</v>
      </c>
      <c r="L242" s="109">
        <v>0</v>
      </c>
      <c r="M242" s="109">
        <v>0</v>
      </c>
      <c r="N242" s="109">
        <v>0</v>
      </c>
      <c r="O242" s="109">
        <v>0</v>
      </c>
      <c r="P242" s="109">
        <v>0</v>
      </c>
      <c r="Q242" s="109">
        <v>0</v>
      </c>
      <c r="R242" s="109">
        <v>0</v>
      </c>
      <c r="S242" s="109">
        <v>0</v>
      </c>
      <c r="T242" s="109">
        <v>0</v>
      </c>
      <c r="U242" s="109">
        <v>0</v>
      </c>
      <c r="V242" s="109">
        <v>0</v>
      </c>
      <c r="W242" s="109">
        <v>0</v>
      </c>
      <c r="X242" s="109">
        <v>0</v>
      </c>
      <c r="Y242" s="109">
        <v>0</v>
      </c>
      <c r="Z242" s="109">
        <v>0</v>
      </c>
      <c r="AA242" s="109">
        <v>0</v>
      </c>
      <c r="AB242" s="109">
        <v>0</v>
      </c>
      <c r="AC242" s="109">
        <v>0</v>
      </c>
      <c r="AD242" s="109">
        <v>0</v>
      </c>
      <c r="AE242" s="109">
        <v>0</v>
      </c>
      <c r="AF242" s="109">
        <v>0</v>
      </c>
      <c r="AG242" s="109">
        <v>0</v>
      </c>
      <c r="AH242" s="109">
        <v>0</v>
      </c>
      <c r="AI242" s="109">
        <v>0</v>
      </c>
      <c r="AJ242" s="109">
        <v>0</v>
      </c>
      <c r="AK242" s="109">
        <v>0</v>
      </c>
      <c r="AL242" s="109">
        <v>0</v>
      </c>
      <c r="AM242" s="109">
        <v>0</v>
      </c>
      <c r="AN242" s="109">
        <v>0</v>
      </c>
      <c r="AO242" s="109">
        <v>0</v>
      </c>
      <c r="AP242" s="109">
        <v>0</v>
      </c>
      <c r="AQ242" s="109">
        <v>0</v>
      </c>
      <c r="AR242" s="109">
        <v>0</v>
      </c>
      <c r="AS242" s="109">
        <v>0</v>
      </c>
      <c r="AT242" s="109">
        <v>0</v>
      </c>
      <c r="AU242" s="109">
        <v>0</v>
      </c>
      <c r="AV242" s="109">
        <v>0</v>
      </c>
      <c r="AW242" s="109">
        <v>0</v>
      </c>
      <c r="AX242" s="109">
        <v>0</v>
      </c>
      <c r="AY242" s="109">
        <v>0</v>
      </c>
    </row>
    <row r="243" spans="1:51">
      <c r="A243" s="108"/>
      <c r="B243" s="126">
        <v>35</v>
      </c>
      <c r="C243" s="105"/>
      <c r="D243" s="109">
        <v>0</v>
      </c>
      <c r="E243" s="109">
        <v>0</v>
      </c>
      <c r="F243" s="109">
        <v>0</v>
      </c>
      <c r="G243" s="109">
        <v>0</v>
      </c>
      <c r="H243" s="109">
        <v>0</v>
      </c>
      <c r="I243" s="109">
        <v>0</v>
      </c>
      <c r="J243" s="109">
        <v>0</v>
      </c>
      <c r="K243" s="109">
        <v>0</v>
      </c>
      <c r="L243" s="109">
        <v>0</v>
      </c>
      <c r="M243" s="109">
        <v>0</v>
      </c>
      <c r="N243" s="109">
        <v>0</v>
      </c>
      <c r="O243" s="109">
        <v>0</v>
      </c>
      <c r="P243" s="109">
        <v>0</v>
      </c>
      <c r="Q243" s="109">
        <v>0</v>
      </c>
      <c r="R243" s="109">
        <v>0</v>
      </c>
      <c r="S243" s="109">
        <v>0</v>
      </c>
      <c r="T243" s="109">
        <v>0</v>
      </c>
      <c r="U243" s="109">
        <v>0</v>
      </c>
      <c r="V243" s="109">
        <v>0</v>
      </c>
      <c r="W243" s="109">
        <v>0</v>
      </c>
      <c r="X243" s="109">
        <v>0</v>
      </c>
      <c r="Y243" s="109">
        <v>0</v>
      </c>
      <c r="Z243" s="109">
        <v>0</v>
      </c>
      <c r="AA243" s="109">
        <v>0</v>
      </c>
      <c r="AB243" s="109">
        <v>0</v>
      </c>
      <c r="AC243" s="109">
        <v>0</v>
      </c>
      <c r="AD243" s="109">
        <v>0</v>
      </c>
      <c r="AE243" s="109">
        <v>0</v>
      </c>
      <c r="AF243" s="109">
        <v>0</v>
      </c>
      <c r="AG243" s="109">
        <v>0</v>
      </c>
      <c r="AH243" s="109">
        <v>0</v>
      </c>
      <c r="AI243" s="109">
        <v>0</v>
      </c>
      <c r="AJ243" s="109">
        <v>0</v>
      </c>
      <c r="AK243" s="109">
        <v>0</v>
      </c>
      <c r="AL243" s="109">
        <v>0</v>
      </c>
      <c r="AM243" s="109">
        <v>0</v>
      </c>
      <c r="AN243" s="109">
        <v>0</v>
      </c>
      <c r="AO243" s="109">
        <v>0</v>
      </c>
      <c r="AP243" s="109">
        <v>0</v>
      </c>
      <c r="AQ243" s="109">
        <v>0</v>
      </c>
      <c r="AR243" s="109">
        <v>0</v>
      </c>
      <c r="AS243" s="109">
        <v>0</v>
      </c>
      <c r="AT243" s="109">
        <v>0</v>
      </c>
      <c r="AU243" s="109">
        <v>0</v>
      </c>
      <c r="AV243" s="109">
        <v>0</v>
      </c>
      <c r="AW243" s="109">
        <v>0</v>
      </c>
      <c r="AX243" s="109">
        <v>0</v>
      </c>
      <c r="AY243" s="109">
        <v>0</v>
      </c>
    </row>
    <row r="244" spans="1:51">
      <c r="A244" s="108"/>
      <c r="B244" s="126">
        <v>36</v>
      </c>
      <c r="C244" s="105"/>
      <c r="D244" s="109">
        <v>0</v>
      </c>
      <c r="E244" s="109">
        <v>0</v>
      </c>
      <c r="F244" s="109">
        <v>0</v>
      </c>
      <c r="G244" s="109">
        <v>0</v>
      </c>
      <c r="H244" s="109">
        <v>0</v>
      </c>
      <c r="I244" s="109">
        <v>0</v>
      </c>
      <c r="J244" s="109">
        <v>0</v>
      </c>
      <c r="K244" s="109">
        <v>0</v>
      </c>
      <c r="L244" s="109">
        <v>0</v>
      </c>
      <c r="M244" s="109">
        <v>0</v>
      </c>
      <c r="N244" s="109">
        <v>0</v>
      </c>
      <c r="O244" s="109">
        <v>0</v>
      </c>
      <c r="P244" s="109">
        <v>0</v>
      </c>
      <c r="Q244" s="109">
        <v>0</v>
      </c>
      <c r="R244" s="109">
        <v>0</v>
      </c>
      <c r="S244" s="109">
        <v>0</v>
      </c>
      <c r="T244" s="109">
        <v>0</v>
      </c>
      <c r="U244" s="109">
        <v>0</v>
      </c>
      <c r="V244" s="109">
        <v>0</v>
      </c>
      <c r="W244" s="109">
        <v>0</v>
      </c>
      <c r="X244" s="109">
        <v>0</v>
      </c>
      <c r="Y244" s="109">
        <v>0</v>
      </c>
      <c r="Z244" s="109">
        <v>0</v>
      </c>
      <c r="AA244" s="109">
        <v>0</v>
      </c>
      <c r="AB244" s="109">
        <v>0</v>
      </c>
      <c r="AC244" s="109">
        <v>0</v>
      </c>
      <c r="AD244" s="109">
        <v>0</v>
      </c>
      <c r="AE244" s="109">
        <v>0</v>
      </c>
      <c r="AF244" s="109">
        <v>0</v>
      </c>
      <c r="AG244" s="109">
        <v>0</v>
      </c>
      <c r="AH244" s="109">
        <v>0</v>
      </c>
      <c r="AI244" s="109">
        <v>0</v>
      </c>
      <c r="AJ244" s="109">
        <v>0</v>
      </c>
      <c r="AK244" s="109">
        <v>0</v>
      </c>
      <c r="AL244" s="109">
        <v>0</v>
      </c>
      <c r="AM244" s="109">
        <v>0</v>
      </c>
      <c r="AN244" s="109">
        <v>0</v>
      </c>
      <c r="AO244" s="109">
        <v>0</v>
      </c>
      <c r="AP244" s="109">
        <v>0</v>
      </c>
      <c r="AQ244" s="109">
        <v>0</v>
      </c>
      <c r="AR244" s="109">
        <v>0</v>
      </c>
      <c r="AS244" s="109">
        <v>0</v>
      </c>
      <c r="AT244" s="109">
        <v>0</v>
      </c>
      <c r="AU244" s="109">
        <v>0</v>
      </c>
      <c r="AV244" s="109">
        <v>0</v>
      </c>
      <c r="AW244" s="109">
        <v>0</v>
      </c>
      <c r="AX244" s="109">
        <v>0</v>
      </c>
      <c r="AY244" s="109">
        <v>0</v>
      </c>
    </row>
    <row r="245" spans="1:51">
      <c r="A245" s="108"/>
      <c r="B245" s="129">
        <v>37</v>
      </c>
      <c r="C245" s="105"/>
      <c r="D245" s="109">
        <v>0</v>
      </c>
      <c r="E245" s="109">
        <v>0</v>
      </c>
      <c r="F245" s="109">
        <v>0</v>
      </c>
      <c r="G245" s="109">
        <v>0</v>
      </c>
      <c r="H245" s="109">
        <v>0</v>
      </c>
      <c r="I245" s="109">
        <v>0</v>
      </c>
      <c r="J245" s="109">
        <v>0</v>
      </c>
      <c r="K245" s="109">
        <v>0</v>
      </c>
      <c r="L245" s="109">
        <v>0</v>
      </c>
      <c r="M245" s="109">
        <v>0</v>
      </c>
      <c r="N245" s="109">
        <v>0</v>
      </c>
      <c r="O245" s="109">
        <v>0</v>
      </c>
      <c r="P245" s="109">
        <v>0</v>
      </c>
      <c r="Q245" s="109">
        <v>0</v>
      </c>
      <c r="R245" s="109">
        <v>0</v>
      </c>
      <c r="S245" s="109">
        <v>0</v>
      </c>
      <c r="T245" s="109">
        <v>0</v>
      </c>
      <c r="U245" s="109">
        <v>0</v>
      </c>
      <c r="V245" s="109">
        <v>0</v>
      </c>
      <c r="W245" s="109">
        <v>0</v>
      </c>
      <c r="X245" s="109">
        <v>0</v>
      </c>
      <c r="Y245" s="109">
        <v>0</v>
      </c>
      <c r="Z245" s="109">
        <v>0</v>
      </c>
      <c r="AA245" s="109">
        <v>0</v>
      </c>
      <c r="AB245" s="109">
        <v>0</v>
      </c>
      <c r="AC245" s="109">
        <v>0</v>
      </c>
      <c r="AD245" s="109">
        <v>0</v>
      </c>
      <c r="AE245" s="109">
        <v>0</v>
      </c>
      <c r="AF245" s="109">
        <v>0</v>
      </c>
      <c r="AG245" s="109">
        <v>0</v>
      </c>
      <c r="AH245" s="109">
        <v>0</v>
      </c>
      <c r="AI245" s="109">
        <v>0</v>
      </c>
      <c r="AJ245" s="109">
        <v>0</v>
      </c>
      <c r="AK245" s="109">
        <v>0</v>
      </c>
      <c r="AL245" s="109">
        <v>0</v>
      </c>
      <c r="AM245" s="109">
        <v>0</v>
      </c>
      <c r="AN245" s="109">
        <v>0</v>
      </c>
      <c r="AO245" s="109">
        <v>0</v>
      </c>
      <c r="AP245" s="109">
        <v>0</v>
      </c>
      <c r="AQ245" s="109">
        <v>0</v>
      </c>
      <c r="AR245" s="109">
        <v>0</v>
      </c>
      <c r="AS245" s="109">
        <v>0</v>
      </c>
      <c r="AT245" s="109">
        <v>0</v>
      </c>
      <c r="AU245" s="109">
        <v>0</v>
      </c>
      <c r="AV245" s="109">
        <v>0</v>
      </c>
      <c r="AW245" s="109">
        <v>0</v>
      </c>
      <c r="AX245" s="109">
        <v>0</v>
      </c>
      <c r="AY245" s="109">
        <v>0</v>
      </c>
    </row>
    <row r="246" spans="1:51">
      <c r="A246" s="108"/>
      <c r="B246" s="129">
        <v>38</v>
      </c>
      <c r="C246" s="105"/>
      <c r="D246" s="109">
        <v>0</v>
      </c>
      <c r="E246" s="109">
        <v>0</v>
      </c>
      <c r="F246" s="109">
        <v>0</v>
      </c>
      <c r="G246" s="109">
        <v>0</v>
      </c>
      <c r="H246" s="109">
        <v>0</v>
      </c>
      <c r="I246" s="109">
        <v>0</v>
      </c>
      <c r="J246" s="109">
        <v>0</v>
      </c>
      <c r="K246" s="109">
        <v>0</v>
      </c>
      <c r="L246" s="109">
        <v>0</v>
      </c>
      <c r="M246" s="109">
        <v>0</v>
      </c>
      <c r="N246" s="109">
        <v>0</v>
      </c>
      <c r="O246" s="109">
        <v>0</v>
      </c>
      <c r="P246" s="109">
        <v>0</v>
      </c>
      <c r="Q246" s="109">
        <v>0</v>
      </c>
      <c r="R246" s="109">
        <v>0</v>
      </c>
      <c r="S246" s="109">
        <v>0</v>
      </c>
      <c r="T246" s="109">
        <v>0</v>
      </c>
      <c r="U246" s="109">
        <v>0</v>
      </c>
      <c r="V246" s="109">
        <v>0</v>
      </c>
      <c r="W246" s="109">
        <v>0</v>
      </c>
      <c r="X246" s="109">
        <v>0</v>
      </c>
      <c r="Y246" s="109">
        <v>0</v>
      </c>
      <c r="Z246" s="109">
        <v>0</v>
      </c>
      <c r="AA246" s="109">
        <v>0</v>
      </c>
      <c r="AB246" s="109">
        <v>0</v>
      </c>
      <c r="AC246" s="109">
        <v>0</v>
      </c>
      <c r="AD246" s="109">
        <v>0</v>
      </c>
      <c r="AE246" s="109">
        <v>0</v>
      </c>
      <c r="AF246" s="109">
        <v>0</v>
      </c>
      <c r="AG246" s="109">
        <v>0</v>
      </c>
      <c r="AH246" s="109">
        <v>0</v>
      </c>
      <c r="AI246" s="109">
        <v>0</v>
      </c>
      <c r="AJ246" s="109">
        <v>0</v>
      </c>
      <c r="AK246" s="109">
        <v>0</v>
      </c>
      <c r="AL246" s="109">
        <v>0</v>
      </c>
      <c r="AM246" s="109">
        <v>0</v>
      </c>
      <c r="AN246" s="109">
        <v>0</v>
      </c>
      <c r="AO246" s="109">
        <v>0</v>
      </c>
      <c r="AP246" s="109">
        <v>0</v>
      </c>
      <c r="AQ246" s="109">
        <v>0</v>
      </c>
      <c r="AR246" s="109">
        <v>0</v>
      </c>
      <c r="AS246" s="109">
        <v>0</v>
      </c>
      <c r="AT246" s="109">
        <v>0</v>
      </c>
      <c r="AU246" s="109">
        <v>0</v>
      </c>
      <c r="AV246" s="109">
        <v>0</v>
      </c>
      <c r="AW246" s="109">
        <v>0</v>
      </c>
      <c r="AX246" s="109">
        <v>0</v>
      </c>
      <c r="AY246" s="109">
        <v>0</v>
      </c>
    </row>
    <row r="247" spans="1:51">
      <c r="A247" s="108"/>
      <c r="B247" s="129">
        <v>39</v>
      </c>
      <c r="C247" s="105"/>
      <c r="D247" s="109">
        <v>0</v>
      </c>
      <c r="E247" s="109">
        <v>0</v>
      </c>
      <c r="F247" s="109">
        <v>0</v>
      </c>
      <c r="G247" s="109">
        <v>0</v>
      </c>
      <c r="H247" s="109">
        <v>0</v>
      </c>
      <c r="I247" s="109">
        <v>0</v>
      </c>
      <c r="J247" s="109">
        <v>0</v>
      </c>
      <c r="K247" s="109">
        <v>0</v>
      </c>
      <c r="L247" s="109">
        <v>0</v>
      </c>
      <c r="M247" s="109">
        <v>0</v>
      </c>
      <c r="N247" s="109">
        <v>0</v>
      </c>
      <c r="O247" s="109">
        <v>0</v>
      </c>
      <c r="P247" s="109">
        <v>0</v>
      </c>
      <c r="Q247" s="109">
        <v>0</v>
      </c>
      <c r="R247" s="109">
        <v>0</v>
      </c>
      <c r="S247" s="109">
        <v>0</v>
      </c>
      <c r="T247" s="109">
        <v>0</v>
      </c>
      <c r="U247" s="109">
        <v>0</v>
      </c>
      <c r="V247" s="109">
        <v>0</v>
      </c>
      <c r="W247" s="109">
        <v>0</v>
      </c>
      <c r="X247" s="109">
        <v>0</v>
      </c>
      <c r="Y247" s="109">
        <v>0</v>
      </c>
      <c r="Z247" s="109">
        <v>0</v>
      </c>
      <c r="AA247" s="109">
        <v>0</v>
      </c>
      <c r="AB247" s="109">
        <v>0</v>
      </c>
      <c r="AC247" s="109">
        <v>0</v>
      </c>
      <c r="AD247" s="109">
        <v>0</v>
      </c>
      <c r="AE247" s="109">
        <v>0</v>
      </c>
      <c r="AF247" s="109">
        <v>0</v>
      </c>
      <c r="AG247" s="109">
        <v>0</v>
      </c>
      <c r="AH247" s="109">
        <v>0</v>
      </c>
      <c r="AI247" s="109">
        <v>0</v>
      </c>
      <c r="AJ247" s="109">
        <v>0</v>
      </c>
      <c r="AK247" s="109">
        <v>0</v>
      </c>
      <c r="AL247" s="109">
        <v>0</v>
      </c>
      <c r="AM247" s="109">
        <v>0</v>
      </c>
      <c r="AN247" s="109">
        <v>0</v>
      </c>
      <c r="AO247" s="109">
        <v>0</v>
      </c>
      <c r="AP247" s="109">
        <v>0</v>
      </c>
      <c r="AQ247" s="109">
        <v>0</v>
      </c>
      <c r="AR247" s="109">
        <v>0</v>
      </c>
      <c r="AS247" s="109">
        <v>0</v>
      </c>
      <c r="AT247" s="109">
        <v>0</v>
      </c>
      <c r="AU247" s="109">
        <v>0</v>
      </c>
      <c r="AV247" s="109">
        <v>0</v>
      </c>
      <c r="AW247" s="109">
        <v>0</v>
      </c>
      <c r="AX247" s="109">
        <v>0</v>
      </c>
      <c r="AY247" s="109">
        <v>0</v>
      </c>
    </row>
    <row r="248" spans="1:51">
      <c r="A248" s="108"/>
      <c r="B248" s="129">
        <v>40</v>
      </c>
      <c r="C248" s="105"/>
      <c r="D248" s="109">
        <v>0</v>
      </c>
      <c r="E248" s="109">
        <v>0</v>
      </c>
      <c r="F248" s="109">
        <v>0</v>
      </c>
      <c r="G248" s="109">
        <v>0</v>
      </c>
      <c r="H248" s="109">
        <v>0</v>
      </c>
      <c r="I248" s="109">
        <v>0</v>
      </c>
      <c r="J248" s="109">
        <v>0</v>
      </c>
      <c r="K248" s="109">
        <v>0</v>
      </c>
      <c r="L248" s="109">
        <v>0</v>
      </c>
      <c r="M248" s="109">
        <v>0</v>
      </c>
      <c r="N248" s="109">
        <v>0</v>
      </c>
      <c r="O248" s="109">
        <v>0</v>
      </c>
      <c r="P248" s="109">
        <v>0</v>
      </c>
      <c r="Q248" s="109">
        <v>0</v>
      </c>
      <c r="R248" s="109">
        <v>0</v>
      </c>
      <c r="S248" s="109">
        <v>0</v>
      </c>
      <c r="T248" s="109">
        <v>0</v>
      </c>
      <c r="U248" s="109">
        <v>0</v>
      </c>
      <c r="V248" s="109">
        <v>0</v>
      </c>
      <c r="W248" s="109">
        <v>0</v>
      </c>
      <c r="X248" s="109">
        <v>0</v>
      </c>
      <c r="Y248" s="109">
        <v>0</v>
      </c>
      <c r="Z248" s="109">
        <v>0</v>
      </c>
      <c r="AA248" s="109">
        <v>0</v>
      </c>
      <c r="AB248" s="109">
        <v>0</v>
      </c>
      <c r="AC248" s="109">
        <v>0</v>
      </c>
      <c r="AD248" s="109">
        <v>0</v>
      </c>
      <c r="AE248" s="109">
        <v>0</v>
      </c>
      <c r="AF248" s="109">
        <v>0</v>
      </c>
      <c r="AG248" s="109">
        <v>0</v>
      </c>
      <c r="AH248" s="109">
        <v>0</v>
      </c>
      <c r="AI248" s="109">
        <v>0</v>
      </c>
      <c r="AJ248" s="109">
        <v>0</v>
      </c>
      <c r="AK248" s="109">
        <v>0</v>
      </c>
      <c r="AL248" s="109">
        <v>0</v>
      </c>
      <c r="AM248" s="109">
        <v>0</v>
      </c>
      <c r="AN248" s="109">
        <v>0</v>
      </c>
      <c r="AO248" s="109">
        <v>0</v>
      </c>
      <c r="AP248" s="109">
        <v>0</v>
      </c>
      <c r="AQ248" s="109">
        <v>0</v>
      </c>
      <c r="AR248" s="109">
        <v>0</v>
      </c>
      <c r="AS248" s="109">
        <v>0</v>
      </c>
      <c r="AT248" s="109">
        <v>0</v>
      </c>
      <c r="AU248" s="109">
        <v>0</v>
      </c>
      <c r="AV248" s="109">
        <v>0</v>
      </c>
      <c r="AW248" s="109">
        <v>0</v>
      </c>
      <c r="AX248" s="109">
        <v>0</v>
      </c>
      <c r="AY248" s="109">
        <v>0</v>
      </c>
    </row>
    <row r="249" spans="1:51">
      <c r="A249" s="108"/>
      <c r="B249" s="129">
        <v>41</v>
      </c>
      <c r="C249" s="105"/>
      <c r="D249" s="109">
        <v>0</v>
      </c>
      <c r="E249" s="109">
        <v>0</v>
      </c>
      <c r="F249" s="109">
        <v>0</v>
      </c>
      <c r="G249" s="109">
        <v>0</v>
      </c>
      <c r="H249" s="109">
        <v>0</v>
      </c>
      <c r="I249" s="109">
        <v>0</v>
      </c>
      <c r="J249" s="109">
        <v>0</v>
      </c>
      <c r="K249" s="109">
        <v>0</v>
      </c>
      <c r="L249" s="109">
        <v>0</v>
      </c>
      <c r="M249" s="109">
        <v>0</v>
      </c>
      <c r="N249" s="109">
        <v>0</v>
      </c>
      <c r="O249" s="109">
        <v>0</v>
      </c>
      <c r="P249" s="109">
        <v>0</v>
      </c>
      <c r="Q249" s="109">
        <v>0</v>
      </c>
      <c r="R249" s="109">
        <v>0</v>
      </c>
      <c r="S249" s="109">
        <v>0</v>
      </c>
      <c r="T249" s="109">
        <v>0</v>
      </c>
      <c r="U249" s="109">
        <v>0</v>
      </c>
      <c r="V249" s="109">
        <v>0</v>
      </c>
      <c r="W249" s="109">
        <v>0</v>
      </c>
      <c r="X249" s="109">
        <v>0</v>
      </c>
      <c r="Y249" s="109">
        <v>0</v>
      </c>
      <c r="Z249" s="109">
        <v>0</v>
      </c>
      <c r="AA249" s="109">
        <v>0</v>
      </c>
      <c r="AB249" s="109">
        <v>0</v>
      </c>
      <c r="AC249" s="109">
        <v>0</v>
      </c>
      <c r="AD249" s="109">
        <v>0</v>
      </c>
      <c r="AE249" s="109">
        <v>0</v>
      </c>
      <c r="AF249" s="109">
        <v>0</v>
      </c>
      <c r="AG249" s="109">
        <v>0</v>
      </c>
      <c r="AH249" s="109">
        <v>0</v>
      </c>
      <c r="AI249" s="109">
        <v>0</v>
      </c>
      <c r="AJ249" s="109">
        <v>0</v>
      </c>
      <c r="AK249" s="109">
        <v>0</v>
      </c>
      <c r="AL249" s="109">
        <v>0</v>
      </c>
      <c r="AM249" s="109">
        <v>0</v>
      </c>
      <c r="AN249" s="109">
        <v>0</v>
      </c>
      <c r="AO249" s="109">
        <v>0</v>
      </c>
      <c r="AP249" s="109">
        <v>0</v>
      </c>
      <c r="AQ249" s="109">
        <v>0</v>
      </c>
      <c r="AR249" s="109">
        <v>0</v>
      </c>
      <c r="AS249" s="109">
        <v>0</v>
      </c>
      <c r="AT249" s="109">
        <v>0</v>
      </c>
      <c r="AU249" s="109">
        <v>0</v>
      </c>
      <c r="AV249" s="109">
        <v>0</v>
      </c>
      <c r="AW249" s="109">
        <v>0</v>
      </c>
      <c r="AX249" s="109">
        <v>0</v>
      </c>
      <c r="AY249" s="109">
        <v>0</v>
      </c>
    </row>
    <row r="250" spans="1:51">
      <c r="A250" s="108"/>
      <c r="B250" s="129">
        <v>42</v>
      </c>
      <c r="C250" s="105"/>
      <c r="D250" s="109">
        <v>0</v>
      </c>
      <c r="E250" s="109">
        <v>0</v>
      </c>
      <c r="F250" s="109">
        <v>0</v>
      </c>
      <c r="G250" s="109">
        <v>0</v>
      </c>
      <c r="H250" s="109">
        <v>0</v>
      </c>
      <c r="I250" s="109">
        <v>0</v>
      </c>
      <c r="J250" s="109">
        <v>0</v>
      </c>
      <c r="K250" s="109">
        <v>0</v>
      </c>
      <c r="L250" s="109">
        <v>0</v>
      </c>
      <c r="M250" s="109">
        <v>0</v>
      </c>
      <c r="N250" s="109">
        <v>0</v>
      </c>
      <c r="O250" s="109">
        <v>0</v>
      </c>
      <c r="P250" s="109">
        <v>0</v>
      </c>
      <c r="Q250" s="109">
        <v>0</v>
      </c>
      <c r="R250" s="109">
        <v>0</v>
      </c>
      <c r="S250" s="109">
        <v>0</v>
      </c>
      <c r="T250" s="109">
        <v>0</v>
      </c>
      <c r="U250" s="109">
        <v>0</v>
      </c>
      <c r="V250" s="109">
        <v>0</v>
      </c>
      <c r="W250" s="109">
        <v>0</v>
      </c>
      <c r="X250" s="109">
        <v>0</v>
      </c>
      <c r="Y250" s="109">
        <v>0</v>
      </c>
      <c r="Z250" s="109">
        <v>0</v>
      </c>
      <c r="AA250" s="109">
        <v>0</v>
      </c>
      <c r="AB250" s="109">
        <v>0</v>
      </c>
      <c r="AC250" s="109">
        <v>0</v>
      </c>
      <c r="AD250" s="109">
        <v>0</v>
      </c>
      <c r="AE250" s="109">
        <v>0</v>
      </c>
      <c r="AF250" s="109">
        <v>0</v>
      </c>
      <c r="AG250" s="109">
        <v>0</v>
      </c>
      <c r="AH250" s="109">
        <v>0</v>
      </c>
      <c r="AI250" s="109">
        <v>0</v>
      </c>
      <c r="AJ250" s="109">
        <v>0</v>
      </c>
      <c r="AK250" s="109">
        <v>0</v>
      </c>
      <c r="AL250" s="109">
        <v>0</v>
      </c>
      <c r="AM250" s="109">
        <v>0</v>
      </c>
      <c r="AN250" s="109">
        <v>0</v>
      </c>
      <c r="AO250" s="109">
        <v>0</v>
      </c>
      <c r="AP250" s="109">
        <v>0</v>
      </c>
      <c r="AQ250" s="109">
        <v>0</v>
      </c>
      <c r="AR250" s="109">
        <v>0</v>
      </c>
      <c r="AS250" s="109">
        <v>0</v>
      </c>
      <c r="AT250" s="109">
        <v>0</v>
      </c>
      <c r="AU250" s="109">
        <v>0</v>
      </c>
      <c r="AV250" s="109">
        <v>0</v>
      </c>
      <c r="AW250" s="109">
        <v>0</v>
      </c>
      <c r="AX250" s="109">
        <v>0</v>
      </c>
      <c r="AY250" s="109">
        <v>0</v>
      </c>
    </row>
    <row r="251" spans="1:51">
      <c r="A251" s="108"/>
      <c r="B251" s="129">
        <v>43</v>
      </c>
      <c r="C251" s="105"/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0</v>
      </c>
      <c r="J251" s="109">
        <v>0</v>
      </c>
      <c r="K251" s="109">
        <v>0</v>
      </c>
      <c r="L251" s="109">
        <v>0</v>
      </c>
      <c r="M251" s="109">
        <v>0</v>
      </c>
      <c r="N251" s="109">
        <v>0</v>
      </c>
      <c r="O251" s="109">
        <v>0</v>
      </c>
      <c r="P251" s="109">
        <v>0</v>
      </c>
      <c r="Q251" s="109">
        <v>0</v>
      </c>
      <c r="R251" s="109">
        <v>0</v>
      </c>
      <c r="S251" s="109">
        <v>0</v>
      </c>
      <c r="T251" s="109">
        <v>0</v>
      </c>
      <c r="U251" s="109">
        <v>0</v>
      </c>
      <c r="V251" s="109">
        <v>0</v>
      </c>
      <c r="W251" s="109">
        <v>0</v>
      </c>
      <c r="X251" s="109">
        <v>0</v>
      </c>
      <c r="Y251" s="109">
        <v>0</v>
      </c>
      <c r="Z251" s="109">
        <v>0</v>
      </c>
      <c r="AA251" s="109">
        <v>0</v>
      </c>
      <c r="AB251" s="109">
        <v>0</v>
      </c>
      <c r="AC251" s="109">
        <v>0</v>
      </c>
      <c r="AD251" s="109">
        <v>0</v>
      </c>
      <c r="AE251" s="109">
        <v>0</v>
      </c>
      <c r="AF251" s="109">
        <v>0</v>
      </c>
      <c r="AG251" s="109">
        <v>0</v>
      </c>
      <c r="AH251" s="109">
        <v>0</v>
      </c>
      <c r="AI251" s="109">
        <v>0</v>
      </c>
      <c r="AJ251" s="109">
        <v>0</v>
      </c>
      <c r="AK251" s="109">
        <v>0</v>
      </c>
      <c r="AL251" s="109">
        <v>0</v>
      </c>
      <c r="AM251" s="109">
        <v>0</v>
      </c>
      <c r="AN251" s="109">
        <v>0</v>
      </c>
      <c r="AO251" s="109">
        <v>0</v>
      </c>
      <c r="AP251" s="109">
        <v>0</v>
      </c>
      <c r="AQ251" s="109">
        <v>0</v>
      </c>
      <c r="AR251" s="109">
        <v>0</v>
      </c>
      <c r="AS251" s="109">
        <v>0</v>
      </c>
      <c r="AT251" s="109">
        <v>0</v>
      </c>
      <c r="AU251" s="109">
        <v>0</v>
      </c>
      <c r="AV251" s="109">
        <v>0</v>
      </c>
      <c r="AW251" s="109">
        <v>0</v>
      </c>
      <c r="AX251" s="109">
        <v>0</v>
      </c>
      <c r="AY251" s="109">
        <v>0</v>
      </c>
    </row>
    <row r="252" spans="1:51">
      <c r="A252" s="108"/>
      <c r="B252" s="129">
        <v>44</v>
      </c>
      <c r="C252" s="105"/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0</v>
      </c>
      <c r="K252" s="109">
        <v>0</v>
      </c>
      <c r="L252" s="109">
        <v>0</v>
      </c>
      <c r="M252" s="109">
        <v>0</v>
      </c>
      <c r="N252" s="109">
        <v>0</v>
      </c>
      <c r="O252" s="109">
        <v>0</v>
      </c>
      <c r="P252" s="109">
        <v>0</v>
      </c>
      <c r="Q252" s="109">
        <v>0</v>
      </c>
      <c r="R252" s="109">
        <v>0</v>
      </c>
      <c r="S252" s="109">
        <v>0</v>
      </c>
      <c r="T252" s="109">
        <v>0</v>
      </c>
      <c r="U252" s="109">
        <v>0</v>
      </c>
      <c r="V252" s="109">
        <v>0</v>
      </c>
      <c r="W252" s="109">
        <v>0</v>
      </c>
      <c r="X252" s="109">
        <v>0</v>
      </c>
      <c r="Y252" s="109">
        <v>0</v>
      </c>
      <c r="Z252" s="109">
        <v>0</v>
      </c>
      <c r="AA252" s="109">
        <v>0</v>
      </c>
      <c r="AB252" s="109">
        <v>0</v>
      </c>
      <c r="AC252" s="109">
        <v>0</v>
      </c>
      <c r="AD252" s="109">
        <v>0</v>
      </c>
      <c r="AE252" s="109">
        <v>0</v>
      </c>
      <c r="AF252" s="109">
        <v>0</v>
      </c>
      <c r="AG252" s="109">
        <v>0</v>
      </c>
      <c r="AH252" s="109">
        <v>0</v>
      </c>
      <c r="AI252" s="109">
        <v>0</v>
      </c>
      <c r="AJ252" s="109">
        <v>0</v>
      </c>
      <c r="AK252" s="109">
        <v>0</v>
      </c>
      <c r="AL252" s="109">
        <v>0</v>
      </c>
      <c r="AM252" s="109">
        <v>0</v>
      </c>
      <c r="AN252" s="109">
        <v>0</v>
      </c>
      <c r="AO252" s="109">
        <v>0</v>
      </c>
      <c r="AP252" s="109">
        <v>0</v>
      </c>
      <c r="AQ252" s="109">
        <v>0</v>
      </c>
      <c r="AR252" s="109">
        <v>0</v>
      </c>
      <c r="AS252" s="109">
        <v>0</v>
      </c>
      <c r="AT252" s="109">
        <v>0</v>
      </c>
      <c r="AU252" s="109">
        <v>0</v>
      </c>
      <c r="AV252" s="109">
        <v>0</v>
      </c>
      <c r="AW252" s="109">
        <v>0</v>
      </c>
      <c r="AX252" s="109">
        <v>0</v>
      </c>
      <c r="AY252" s="109">
        <v>0</v>
      </c>
    </row>
    <row r="253" spans="1:51">
      <c r="A253" s="108"/>
      <c r="B253" s="129">
        <v>45</v>
      </c>
      <c r="C253" s="105"/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0</v>
      </c>
      <c r="J253" s="109">
        <v>0</v>
      </c>
      <c r="K253" s="109">
        <v>0</v>
      </c>
      <c r="L253" s="109">
        <v>0</v>
      </c>
      <c r="M253" s="109">
        <v>0</v>
      </c>
      <c r="N253" s="109">
        <v>0</v>
      </c>
      <c r="O253" s="109">
        <v>0</v>
      </c>
      <c r="P253" s="109">
        <v>0</v>
      </c>
      <c r="Q253" s="109">
        <v>0</v>
      </c>
      <c r="R253" s="109">
        <v>0</v>
      </c>
      <c r="S253" s="109">
        <v>0</v>
      </c>
      <c r="T253" s="109">
        <v>0</v>
      </c>
      <c r="U253" s="109">
        <v>0</v>
      </c>
      <c r="V253" s="109">
        <v>0</v>
      </c>
      <c r="W253" s="109">
        <v>0</v>
      </c>
      <c r="X253" s="109">
        <v>0</v>
      </c>
      <c r="Y253" s="109">
        <v>0</v>
      </c>
      <c r="Z253" s="109">
        <v>0</v>
      </c>
      <c r="AA253" s="109">
        <v>0</v>
      </c>
      <c r="AB253" s="109">
        <v>0</v>
      </c>
      <c r="AC253" s="109">
        <v>0</v>
      </c>
      <c r="AD253" s="109">
        <v>0</v>
      </c>
      <c r="AE253" s="109">
        <v>0</v>
      </c>
      <c r="AF253" s="109">
        <v>0</v>
      </c>
      <c r="AG253" s="109">
        <v>0</v>
      </c>
      <c r="AH253" s="109">
        <v>0</v>
      </c>
      <c r="AI253" s="109">
        <v>0</v>
      </c>
      <c r="AJ253" s="109">
        <v>0</v>
      </c>
      <c r="AK253" s="109">
        <v>0</v>
      </c>
      <c r="AL253" s="109">
        <v>0</v>
      </c>
      <c r="AM253" s="109">
        <v>0</v>
      </c>
      <c r="AN253" s="109">
        <v>0</v>
      </c>
      <c r="AO253" s="109">
        <v>0</v>
      </c>
      <c r="AP253" s="109">
        <v>0</v>
      </c>
      <c r="AQ253" s="109">
        <v>0</v>
      </c>
      <c r="AR253" s="109">
        <v>0</v>
      </c>
      <c r="AS253" s="109">
        <v>0</v>
      </c>
      <c r="AT253" s="109">
        <v>0</v>
      </c>
      <c r="AU253" s="109">
        <v>0</v>
      </c>
      <c r="AV253" s="109">
        <v>0</v>
      </c>
      <c r="AW253" s="109">
        <v>0</v>
      </c>
      <c r="AX253" s="109">
        <v>0</v>
      </c>
      <c r="AY253" s="109">
        <v>0</v>
      </c>
    </row>
    <row r="254" spans="1:51">
      <c r="A254" s="108"/>
      <c r="B254" s="129">
        <v>46</v>
      </c>
      <c r="C254" s="105"/>
      <c r="D254" s="109">
        <v>0</v>
      </c>
      <c r="E254" s="109">
        <v>0</v>
      </c>
      <c r="F254" s="109">
        <v>0</v>
      </c>
      <c r="G254" s="109">
        <v>0</v>
      </c>
      <c r="H254" s="109">
        <v>0</v>
      </c>
      <c r="I254" s="109">
        <v>0</v>
      </c>
      <c r="J254" s="109">
        <v>0</v>
      </c>
      <c r="K254" s="109">
        <v>0</v>
      </c>
      <c r="L254" s="109">
        <v>0</v>
      </c>
      <c r="M254" s="109">
        <v>0</v>
      </c>
      <c r="N254" s="109">
        <v>0</v>
      </c>
      <c r="O254" s="109">
        <v>0</v>
      </c>
      <c r="P254" s="109">
        <v>0</v>
      </c>
      <c r="Q254" s="109">
        <v>0</v>
      </c>
      <c r="R254" s="109">
        <v>0</v>
      </c>
      <c r="S254" s="109">
        <v>0</v>
      </c>
      <c r="T254" s="109">
        <v>0</v>
      </c>
      <c r="U254" s="109">
        <v>0</v>
      </c>
      <c r="V254" s="109">
        <v>0</v>
      </c>
      <c r="W254" s="109">
        <v>0</v>
      </c>
      <c r="X254" s="109">
        <v>0</v>
      </c>
      <c r="Y254" s="109">
        <v>0</v>
      </c>
      <c r="Z254" s="109">
        <v>0</v>
      </c>
      <c r="AA254" s="109">
        <v>0</v>
      </c>
      <c r="AB254" s="109">
        <v>0</v>
      </c>
      <c r="AC254" s="109">
        <v>0</v>
      </c>
      <c r="AD254" s="109">
        <v>0</v>
      </c>
      <c r="AE254" s="109">
        <v>0</v>
      </c>
      <c r="AF254" s="109">
        <v>0</v>
      </c>
      <c r="AG254" s="109">
        <v>0</v>
      </c>
      <c r="AH254" s="109">
        <v>0</v>
      </c>
      <c r="AI254" s="109">
        <v>0</v>
      </c>
      <c r="AJ254" s="109">
        <v>0</v>
      </c>
      <c r="AK254" s="109">
        <v>0</v>
      </c>
      <c r="AL254" s="109">
        <v>0</v>
      </c>
      <c r="AM254" s="109">
        <v>0</v>
      </c>
      <c r="AN254" s="109">
        <v>0</v>
      </c>
      <c r="AO254" s="109">
        <v>0</v>
      </c>
      <c r="AP254" s="109">
        <v>0</v>
      </c>
      <c r="AQ254" s="109">
        <v>0</v>
      </c>
      <c r="AR254" s="109">
        <v>0</v>
      </c>
      <c r="AS254" s="109">
        <v>0</v>
      </c>
      <c r="AT254" s="109">
        <v>0</v>
      </c>
      <c r="AU254" s="109">
        <v>0</v>
      </c>
      <c r="AV254" s="109">
        <v>0</v>
      </c>
      <c r="AW254" s="109">
        <v>0</v>
      </c>
      <c r="AX254" s="109">
        <v>0</v>
      </c>
      <c r="AY254" s="109">
        <v>0</v>
      </c>
    </row>
    <row r="255" spans="1:51">
      <c r="A255" s="108"/>
      <c r="B255" s="129">
        <v>47</v>
      </c>
      <c r="C255" s="105"/>
      <c r="D255" s="109">
        <v>0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9">
        <v>0</v>
      </c>
      <c r="L255" s="109">
        <v>0</v>
      </c>
      <c r="M255" s="109">
        <v>0</v>
      </c>
      <c r="N255" s="109">
        <v>0</v>
      </c>
      <c r="O255" s="109">
        <v>0</v>
      </c>
      <c r="P255" s="109">
        <v>0</v>
      </c>
      <c r="Q255" s="109">
        <v>0</v>
      </c>
      <c r="R255" s="109">
        <v>0</v>
      </c>
      <c r="S255" s="109">
        <v>0</v>
      </c>
      <c r="T255" s="109">
        <v>0</v>
      </c>
      <c r="U255" s="109">
        <v>0</v>
      </c>
      <c r="V255" s="109">
        <v>0</v>
      </c>
      <c r="W255" s="109">
        <v>0</v>
      </c>
      <c r="X255" s="109">
        <v>0</v>
      </c>
      <c r="Y255" s="109">
        <v>0</v>
      </c>
      <c r="Z255" s="109">
        <v>0</v>
      </c>
      <c r="AA255" s="109">
        <v>0</v>
      </c>
      <c r="AB255" s="109">
        <v>0</v>
      </c>
      <c r="AC255" s="109">
        <v>0</v>
      </c>
      <c r="AD255" s="109">
        <v>0</v>
      </c>
      <c r="AE255" s="109">
        <v>0</v>
      </c>
      <c r="AF255" s="109">
        <v>0</v>
      </c>
      <c r="AG255" s="109">
        <v>0</v>
      </c>
      <c r="AH255" s="109">
        <v>0</v>
      </c>
      <c r="AI255" s="109">
        <v>0</v>
      </c>
      <c r="AJ255" s="109">
        <v>0</v>
      </c>
      <c r="AK255" s="109">
        <v>0</v>
      </c>
      <c r="AL255" s="109">
        <v>0</v>
      </c>
      <c r="AM255" s="109">
        <v>0</v>
      </c>
      <c r="AN255" s="109">
        <v>0</v>
      </c>
      <c r="AO255" s="109">
        <v>0</v>
      </c>
      <c r="AP255" s="109">
        <v>0</v>
      </c>
      <c r="AQ255" s="109">
        <v>0</v>
      </c>
      <c r="AR255" s="109">
        <v>0</v>
      </c>
      <c r="AS255" s="109">
        <v>0</v>
      </c>
      <c r="AT255" s="109">
        <v>0</v>
      </c>
      <c r="AU255" s="109">
        <v>0</v>
      </c>
      <c r="AV255" s="109">
        <v>0</v>
      </c>
      <c r="AW255" s="109">
        <v>0</v>
      </c>
      <c r="AX255" s="109">
        <v>0</v>
      </c>
      <c r="AY255" s="109">
        <v>0</v>
      </c>
    </row>
    <row r="256" spans="1:51">
      <c r="A256" s="127"/>
      <c r="B256" s="128">
        <v>48</v>
      </c>
      <c r="C256" s="113"/>
      <c r="D256" s="124">
        <v>0</v>
      </c>
      <c r="E256" s="124">
        <v>0</v>
      </c>
      <c r="F256" s="124">
        <v>0</v>
      </c>
      <c r="G256" s="124">
        <v>0</v>
      </c>
      <c r="H256" s="124">
        <v>0</v>
      </c>
      <c r="I256" s="124">
        <v>0</v>
      </c>
      <c r="J256" s="124">
        <v>0</v>
      </c>
      <c r="K256" s="124">
        <v>0</v>
      </c>
      <c r="L256" s="124">
        <v>0</v>
      </c>
      <c r="M256" s="124">
        <v>0</v>
      </c>
      <c r="N256" s="124">
        <v>0</v>
      </c>
      <c r="O256" s="124">
        <v>0</v>
      </c>
      <c r="P256" s="124">
        <v>0</v>
      </c>
      <c r="Q256" s="124">
        <v>0</v>
      </c>
      <c r="R256" s="124">
        <v>0</v>
      </c>
      <c r="S256" s="124">
        <v>0</v>
      </c>
      <c r="T256" s="124">
        <v>0</v>
      </c>
      <c r="U256" s="124">
        <v>0</v>
      </c>
      <c r="V256" s="124">
        <v>0</v>
      </c>
      <c r="W256" s="124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24">
        <v>0</v>
      </c>
      <c r="AH256" s="124">
        <v>0</v>
      </c>
      <c r="AI256" s="124">
        <v>0</v>
      </c>
      <c r="AJ256" s="124">
        <v>0</v>
      </c>
      <c r="AK256" s="124">
        <v>0</v>
      </c>
      <c r="AL256" s="124">
        <v>0</v>
      </c>
      <c r="AM256" s="124">
        <v>0</v>
      </c>
      <c r="AN256" s="124">
        <v>0</v>
      </c>
      <c r="AO256" s="124">
        <v>0</v>
      </c>
      <c r="AP256" s="124">
        <v>0</v>
      </c>
      <c r="AQ256" s="124">
        <v>0</v>
      </c>
      <c r="AR256" s="124">
        <v>0</v>
      </c>
      <c r="AS256" s="124">
        <v>0</v>
      </c>
      <c r="AT256" s="124">
        <v>0</v>
      </c>
      <c r="AU256" s="124">
        <v>0</v>
      </c>
      <c r="AV256" s="124">
        <v>0</v>
      </c>
      <c r="AW256" s="124">
        <v>0</v>
      </c>
      <c r="AX256" s="124">
        <v>0</v>
      </c>
      <c r="AY256" s="124">
        <v>0</v>
      </c>
    </row>
    <row r="258" spans="1:52">
      <c r="A258" s="101" t="s">
        <v>300</v>
      </c>
    </row>
    <row r="259" spans="1:52">
      <c r="A259" s="136" t="s">
        <v>124</v>
      </c>
      <c r="B259" s="137">
        <v>650</v>
      </c>
      <c r="C259" s="123" t="s">
        <v>292</v>
      </c>
      <c r="D259" s="123">
        <f>E$14*$B$259</f>
        <v>0</v>
      </c>
      <c r="E259" s="123">
        <f t="shared" ref="E259:AX259" si="5">F$14*$B$259</f>
        <v>0</v>
      </c>
      <c r="F259" s="123">
        <f t="shared" si="5"/>
        <v>30333.333333333314</v>
      </c>
      <c r="G259" s="123">
        <f t="shared" si="5"/>
        <v>5495.9612828077943</v>
      </c>
      <c r="H259" s="123">
        <f t="shared" si="5"/>
        <v>60350.691012537485</v>
      </c>
      <c r="I259" s="123">
        <f t="shared" si="5"/>
        <v>29871.511870014656</v>
      </c>
      <c r="J259" s="123">
        <f t="shared" si="5"/>
        <v>33194.159481005976</v>
      </c>
      <c r="K259" s="123">
        <f t="shared" si="5"/>
        <v>5489.8648648648623</v>
      </c>
      <c r="L259" s="123">
        <f t="shared" si="5"/>
        <v>58263.318962011945</v>
      </c>
      <c r="M259" s="123">
        <f t="shared" si="5"/>
        <v>27704.294616141106</v>
      </c>
      <c r="N259" s="123">
        <f t="shared" si="5"/>
        <v>33194.159481005976</v>
      </c>
      <c r="O259" s="123">
        <f t="shared" si="5"/>
        <v>33194.159481005969</v>
      </c>
      <c r="P259" s="123">
        <f t="shared" si="5"/>
        <v>38684.024345870836</v>
      </c>
      <c r="Q259" s="123">
        <f t="shared" si="5"/>
        <v>27704.294616141106</v>
      </c>
      <c r="R259" s="123">
        <f t="shared" si="5"/>
        <v>33194.159481005976</v>
      </c>
      <c r="S259" s="123">
        <f t="shared" si="5"/>
        <v>2635.1351351351341</v>
      </c>
      <c r="T259" s="123">
        <f t="shared" si="5"/>
        <v>52767.357679204149</v>
      </c>
      <c r="U259" s="123">
        <f t="shared" si="5"/>
        <v>40097.939348476699</v>
      </c>
      <c r="V259" s="123">
        <f t="shared" si="5"/>
        <v>26270.027436809381</v>
      </c>
      <c r="W259" s="123">
        <f t="shared" si="5"/>
        <v>38684.024345870836</v>
      </c>
      <c r="X259" s="123">
        <f t="shared" si="5"/>
        <v>24843.468468468451</v>
      </c>
      <c r="Y259" s="123">
        <f t="shared" si="5"/>
        <v>16475.691012537525</v>
      </c>
      <c r="Z259" s="123">
        <f t="shared" si="5"/>
        <v>52773.454097147085</v>
      </c>
      <c r="AA259" s="123">
        <f t="shared" si="5"/>
        <v>38684.024345870836</v>
      </c>
      <c r="AB259" s="123">
        <f t="shared" si="5"/>
        <v>27704.294616141109</v>
      </c>
      <c r="AC259" s="123">
        <f t="shared" si="5"/>
        <v>33194.159481005976</v>
      </c>
      <c r="AD259" s="123">
        <f t="shared" si="5"/>
        <v>27704.294616141109</v>
      </c>
      <c r="AE259" s="123">
        <f t="shared" si="5"/>
        <v>44173.889210735702</v>
      </c>
      <c r="AF259" s="123">
        <f t="shared" si="5"/>
        <v>27704.294616141109</v>
      </c>
      <c r="AG259" s="123">
        <f t="shared" si="5"/>
        <v>30559.024345870836</v>
      </c>
      <c r="AH259" s="123">
        <f t="shared" si="5"/>
        <v>30333.333333333318</v>
      </c>
      <c r="AI259" s="123">
        <f t="shared" si="5"/>
        <v>5495.9612828077943</v>
      </c>
      <c r="AJ259" s="123">
        <f t="shared" si="5"/>
        <v>63753.183826876804</v>
      </c>
      <c r="AK259" s="123">
        <f t="shared" si="5"/>
        <v>2635.1351351351386</v>
      </c>
      <c r="AL259" s="123">
        <f t="shared" si="5"/>
        <v>55402.49281433929</v>
      </c>
      <c r="AM259" s="123">
        <f t="shared" si="5"/>
        <v>10985.826147672655</v>
      </c>
      <c r="AN259" s="123">
        <f t="shared" si="5"/>
        <v>36833.333333333292</v>
      </c>
      <c r="AO259" s="123">
        <f t="shared" si="5"/>
        <v>8124.9999999999964</v>
      </c>
      <c r="AP259" s="123">
        <f t="shared" si="5"/>
        <v>72809.492814339319</v>
      </c>
      <c r="AQ259" s="123">
        <f t="shared" si="5"/>
        <v>34583.172468952769</v>
      </c>
      <c r="AR259" s="123">
        <f t="shared" si="5"/>
        <v>38684.024345870836</v>
      </c>
      <c r="AS259" s="123">
        <f t="shared" si="5"/>
        <v>2635.1351351351341</v>
      </c>
      <c r="AT259" s="123">
        <f t="shared" si="5"/>
        <v>8125</v>
      </c>
      <c r="AU259" s="123">
        <f t="shared" si="5"/>
        <v>8124.9999999999964</v>
      </c>
      <c r="AV259" s="123">
        <f t="shared" si="5"/>
        <v>54781.999999999993</v>
      </c>
      <c r="AW259" s="123">
        <f t="shared" si="5"/>
        <v>33194.159481005969</v>
      </c>
      <c r="AX259" s="123">
        <f t="shared" si="5"/>
        <v>30333.333333333314</v>
      </c>
      <c r="AY259" s="123">
        <f>AZ$14*$B$259</f>
        <v>10985.826147672655</v>
      </c>
      <c r="AZ259" s="138">
        <f>SUM($D259:$AY259)</f>
        <v>1408766.4211831111</v>
      </c>
    </row>
    <row r="260" spans="1:52">
      <c r="A260" s="139" t="s">
        <v>301</v>
      </c>
      <c r="B260" s="113">
        <v>60</v>
      </c>
      <c r="C260" s="124" t="s">
        <v>292</v>
      </c>
      <c r="D260" s="124">
        <f>(D$175-D$176+D$177-D$178+D$179-D$180+D$181-D$182)*$B$260</f>
        <v>230693.72778447368</v>
      </c>
      <c r="E260" s="124">
        <f t="shared" ref="E260:AY260" si="6">(E$175-E$176+E$177-E$178+E$179-E$180+E$181-E$182)*$B$260</f>
        <v>458027.45556894736</v>
      </c>
      <c r="F260" s="124">
        <f t="shared" si="6"/>
        <v>709289.27562711935</v>
      </c>
      <c r="G260" s="124">
        <f t="shared" si="6"/>
        <v>906408.47075174551</v>
      </c>
      <c r="H260" s="124">
        <f t="shared" si="6"/>
        <v>1096899.8840378441</v>
      </c>
      <c r="I260" s="124">
        <f t="shared" si="6"/>
        <v>1100658.9777278998</v>
      </c>
      <c r="J260" s="124">
        <f t="shared" si="6"/>
        <v>1118617.3257673264</v>
      </c>
      <c r="K260" s="124">
        <f t="shared" si="6"/>
        <v>1067438.2987402994</v>
      </c>
      <c r="L260" s="124">
        <f t="shared" si="6"/>
        <v>1189319.1793665504</v>
      </c>
      <c r="M260" s="124">
        <f t="shared" si="6"/>
        <v>1243532.6467067027</v>
      </c>
      <c r="N260" s="124">
        <f t="shared" si="6"/>
        <v>1273183.0870198279</v>
      </c>
      <c r="O260" s="124">
        <f t="shared" si="6"/>
        <v>1329209.5273329532</v>
      </c>
      <c r="P260" s="124">
        <f t="shared" si="6"/>
        <v>1349680.9406190519</v>
      </c>
      <c r="Q260" s="124">
        <f t="shared" si="6"/>
        <v>1339586.4079592042</v>
      </c>
      <c r="R260" s="124">
        <f t="shared" si="6"/>
        <v>1368384.8482723294</v>
      </c>
      <c r="S260" s="124">
        <f t="shared" si="6"/>
        <v>1297175.8067143299</v>
      </c>
      <c r="T260" s="124">
        <f t="shared" si="6"/>
        <v>1384452.9604353099</v>
      </c>
      <c r="U260" s="124">
        <f t="shared" si="6"/>
        <v>1474548.861113721</v>
      </c>
      <c r="V260" s="124">
        <f t="shared" si="6"/>
        <v>1496637.7238626166</v>
      </c>
      <c r="W260" s="124">
        <f t="shared" si="6"/>
        <v>1582353.2057337412</v>
      </c>
      <c r="X260" s="124">
        <f t="shared" si="6"/>
        <v>1556026.4923258866</v>
      </c>
      <c r="Y260" s="124">
        <f t="shared" si="6"/>
        <v>1531825.9056119849</v>
      </c>
      <c r="Z260" s="124">
        <f t="shared" si="6"/>
        <v>1616133.8132652626</v>
      </c>
      <c r="AA260" s="124">
        <f t="shared" si="6"/>
        <v>1665993.2265513611</v>
      </c>
      <c r="AB260" s="124">
        <f t="shared" si="6"/>
        <v>1703658.6938915136</v>
      </c>
      <c r="AC260" s="124">
        <f t="shared" si="6"/>
        <v>1755617.1342046389</v>
      </c>
      <c r="AD260" s="124">
        <f t="shared" si="6"/>
        <v>1762196.4876969517</v>
      </c>
      <c r="AE260" s="124">
        <f t="shared" si="6"/>
        <v>1782754.4336428975</v>
      </c>
      <c r="AF260" s="124">
        <f t="shared" si="6"/>
        <v>1716621.4606699245</v>
      </c>
      <c r="AG260" s="124">
        <f t="shared" si="6"/>
        <v>1721494.4336428975</v>
      </c>
      <c r="AH260" s="124">
        <f t="shared" si="6"/>
        <v>1742971.993329772</v>
      </c>
      <c r="AI260" s="124">
        <f t="shared" si="6"/>
        <v>1635539.0203567992</v>
      </c>
      <c r="AJ260" s="124">
        <f t="shared" si="6"/>
        <v>1765762.4336428975</v>
      </c>
      <c r="AK260" s="124">
        <f t="shared" si="6"/>
        <v>1673759.0203567992</v>
      </c>
      <c r="AL260" s="124">
        <f t="shared" si="6"/>
        <v>1741939.0203567992</v>
      </c>
      <c r="AM260" s="124">
        <f t="shared" si="6"/>
        <v>1675451.020356799</v>
      </c>
      <c r="AN260" s="124">
        <f t="shared" si="6"/>
        <v>1614109.4406686132</v>
      </c>
      <c r="AO260" s="124">
        <f t="shared" si="6"/>
        <v>1568797.1043224949</v>
      </c>
      <c r="AP260" s="124">
        <f t="shared" si="6"/>
        <v>1687496.2640093693</v>
      </c>
      <c r="AQ260" s="124">
        <f t="shared" si="6"/>
        <v>1693279.1946814584</v>
      </c>
      <c r="AR260" s="124">
        <f t="shared" si="6"/>
        <v>1758063.307029492</v>
      </c>
      <c r="AS260" s="124">
        <f t="shared" si="6"/>
        <v>1676968.230089512</v>
      </c>
      <c r="AT260" s="124">
        <f t="shared" si="6"/>
        <v>1623557.7897763867</v>
      </c>
      <c r="AU260" s="124">
        <f t="shared" si="6"/>
        <v>1585385.7897763867</v>
      </c>
      <c r="AV260" s="124">
        <f t="shared" si="6"/>
        <v>1571309.7897763869</v>
      </c>
      <c r="AW260" s="124">
        <f t="shared" si="6"/>
        <v>1567769.7897763869</v>
      </c>
      <c r="AX260" s="124">
        <f t="shared" si="6"/>
        <v>1562710.2355966207</v>
      </c>
      <c r="AY260" s="124">
        <f t="shared" si="6"/>
        <v>1498286.8591042976</v>
      </c>
      <c r="AZ260" s="140">
        <f>SUM($D260:$AY260)</f>
        <v>69471576.995652556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99"/>
  </cols>
  <sheetData>
    <row r="2" spans="1:99">
      <c r="B2" s="101" t="s">
        <v>271</v>
      </c>
    </row>
    <row r="3" spans="1:99">
      <c r="B3" s="102" t="s">
        <v>282</v>
      </c>
    </row>
    <row r="4" spans="1:99">
      <c r="A4" s="100"/>
      <c r="B4" s="100"/>
      <c r="C4" s="98" t="s">
        <v>273</v>
      </c>
      <c r="D4" s="98" t="s">
        <v>92</v>
      </c>
      <c r="E4" s="100"/>
      <c r="F4" s="100"/>
      <c r="G4" s="100"/>
      <c r="H4" s="100"/>
      <c r="I4" s="100"/>
      <c r="J4" s="100"/>
      <c r="K4" s="100"/>
      <c r="L4" s="98" t="s">
        <v>93</v>
      </c>
      <c r="M4" s="100"/>
      <c r="N4" s="100"/>
      <c r="O4" s="100"/>
      <c r="P4" s="100"/>
      <c r="Q4" s="100"/>
      <c r="R4" s="100"/>
      <c r="S4" s="100"/>
      <c r="T4" s="98" t="s">
        <v>94</v>
      </c>
      <c r="U4" s="100"/>
      <c r="V4" s="100"/>
      <c r="W4" s="100"/>
      <c r="X4" s="100"/>
      <c r="Y4" s="100"/>
      <c r="Z4" s="100"/>
      <c r="AA4" s="100"/>
      <c r="AB4" s="98" t="s">
        <v>95</v>
      </c>
      <c r="AC4" s="100"/>
      <c r="AD4" s="100"/>
      <c r="AE4" s="100"/>
      <c r="AF4" s="100"/>
      <c r="AG4" s="100"/>
      <c r="AH4" s="100"/>
      <c r="AI4" s="100"/>
      <c r="AJ4" s="98" t="s">
        <v>96</v>
      </c>
      <c r="AK4" s="100"/>
      <c r="AL4" s="100"/>
      <c r="AM4" s="100"/>
      <c r="AN4" s="100"/>
      <c r="AO4" s="100"/>
      <c r="AP4" s="100"/>
      <c r="AQ4" s="100"/>
      <c r="AR4" s="98" t="s">
        <v>97</v>
      </c>
      <c r="AS4" s="100"/>
      <c r="AT4" s="100"/>
      <c r="AU4" s="100"/>
      <c r="AV4" s="100"/>
      <c r="AW4" s="100"/>
      <c r="AX4" s="100"/>
      <c r="AY4" s="100"/>
      <c r="AZ4" s="98" t="s">
        <v>98</v>
      </c>
      <c r="BA4" s="100"/>
      <c r="BB4" s="100"/>
      <c r="BC4" s="100"/>
      <c r="BD4" s="100"/>
      <c r="BE4" s="100"/>
      <c r="BF4" s="100"/>
      <c r="BG4" s="100"/>
      <c r="BH4" s="98" t="s">
        <v>99</v>
      </c>
      <c r="BI4" s="100"/>
      <c r="BJ4" s="100"/>
      <c r="BK4" s="100"/>
      <c r="BL4" s="100"/>
      <c r="BM4" s="100"/>
      <c r="BN4" s="100"/>
      <c r="BO4" s="100"/>
      <c r="BP4" s="98" t="s">
        <v>100</v>
      </c>
      <c r="BQ4" s="100"/>
      <c r="BR4" s="100"/>
      <c r="BS4" s="100"/>
      <c r="BT4" s="100"/>
      <c r="BU4" s="100"/>
      <c r="BV4" s="100"/>
      <c r="BW4" s="100"/>
      <c r="BX4" s="98" t="s">
        <v>101</v>
      </c>
      <c r="BY4" s="100"/>
      <c r="BZ4" s="100"/>
      <c r="CA4" s="100"/>
      <c r="CB4" s="100"/>
      <c r="CC4" s="100"/>
      <c r="CD4" s="100"/>
      <c r="CE4" s="100"/>
      <c r="CF4" s="98" t="s">
        <v>102</v>
      </c>
      <c r="CG4" s="100"/>
      <c r="CH4" s="100"/>
      <c r="CI4" s="100"/>
      <c r="CJ4" s="100"/>
      <c r="CK4" s="100"/>
      <c r="CL4" s="100"/>
      <c r="CM4" s="100"/>
      <c r="CN4" s="98" t="s">
        <v>103</v>
      </c>
      <c r="CO4" s="100"/>
      <c r="CP4" s="100"/>
      <c r="CQ4" s="100"/>
      <c r="CR4" s="100"/>
      <c r="CS4" s="100"/>
      <c r="CT4" s="100"/>
      <c r="CU4" s="100"/>
    </row>
    <row r="5" spans="1:99">
      <c r="B5" s="98" t="s">
        <v>166</v>
      </c>
      <c r="C5" s="98" t="s">
        <v>274</v>
      </c>
      <c r="D5" s="98">
        <v>1</v>
      </c>
      <c r="E5" s="98"/>
      <c r="F5" s="98">
        <v>2</v>
      </c>
      <c r="G5" s="98"/>
      <c r="H5" s="98">
        <v>3</v>
      </c>
      <c r="I5" s="98"/>
      <c r="J5" s="98">
        <v>4</v>
      </c>
      <c r="K5" s="98"/>
      <c r="L5" s="98">
        <v>1</v>
      </c>
      <c r="M5" s="98"/>
      <c r="N5" s="98">
        <v>2</v>
      </c>
      <c r="O5" s="98"/>
      <c r="P5" s="98">
        <v>3</v>
      </c>
      <c r="Q5" s="98"/>
      <c r="R5" s="98">
        <v>4</v>
      </c>
      <c r="S5" s="98"/>
      <c r="T5" s="98">
        <v>1</v>
      </c>
      <c r="U5" s="98"/>
      <c r="V5" s="98">
        <v>2</v>
      </c>
      <c r="W5" s="98"/>
      <c r="X5" s="98">
        <v>3</v>
      </c>
      <c r="Y5" s="98"/>
      <c r="Z5" s="98">
        <v>4</v>
      </c>
      <c r="AA5" s="98"/>
      <c r="AB5" s="98">
        <v>1</v>
      </c>
      <c r="AC5" s="98"/>
      <c r="AD5" s="98">
        <v>2</v>
      </c>
      <c r="AE5" s="98"/>
      <c r="AF5" s="98">
        <v>3</v>
      </c>
      <c r="AG5" s="98"/>
      <c r="AH5" s="98">
        <v>4</v>
      </c>
      <c r="AI5" s="98"/>
      <c r="AJ5" s="98">
        <v>1</v>
      </c>
      <c r="AK5" s="98"/>
      <c r="AL5" s="98">
        <v>2</v>
      </c>
      <c r="AM5" s="98"/>
      <c r="AN5" s="98">
        <v>3</v>
      </c>
      <c r="AO5" s="98"/>
      <c r="AP5" s="98">
        <v>4</v>
      </c>
      <c r="AQ5" s="98"/>
      <c r="AR5" s="98">
        <v>1</v>
      </c>
      <c r="AS5" s="98"/>
      <c r="AT5" s="98">
        <v>2</v>
      </c>
      <c r="AU5" s="98"/>
      <c r="AV5" s="98">
        <v>3</v>
      </c>
      <c r="AW5" s="98"/>
      <c r="AX5" s="98">
        <v>4</v>
      </c>
      <c r="AY5" s="98"/>
      <c r="AZ5" s="98">
        <v>1</v>
      </c>
      <c r="BA5" s="98"/>
      <c r="BB5" s="98">
        <v>2</v>
      </c>
      <c r="BC5" s="98"/>
      <c r="BD5" s="98">
        <v>3</v>
      </c>
      <c r="BE5" s="98"/>
      <c r="BF5" s="98">
        <v>4</v>
      </c>
      <c r="BG5" s="98"/>
      <c r="BH5" s="98">
        <v>1</v>
      </c>
      <c r="BI5" s="98"/>
      <c r="BJ5" s="98">
        <v>2</v>
      </c>
      <c r="BK5" s="98"/>
      <c r="BL5" s="98">
        <v>3</v>
      </c>
      <c r="BM5" s="98"/>
      <c r="BN5" s="98">
        <v>4</v>
      </c>
      <c r="BO5" s="98"/>
      <c r="BP5" s="98">
        <v>1</v>
      </c>
      <c r="BQ5" s="98"/>
      <c r="BR5" s="98">
        <v>2</v>
      </c>
      <c r="BS5" s="98"/>
      <c r="BT5" s="98">
        <v>3</v>
      </c>
      <c r="BU5" s="98"/>
      <c r="BV5" s="98">
        <v>4</v>
      </c>
      <c r="BW5" s="98"/>
      <c r="BX5" s="98">
        <v>1</v>
      </c>
      <c r="BY5" s="98"/>
      <c r="BZ5" s="98">
        <v>2</v>
      </c>
      <c r="CA5" s="98"/>
      <c r="CB5" s="98">
        <v>3</v>
      </c>
      <c r="CC5" s="98"/>
      <c r="CD5" s="98">
        <v>4</v>
      </c>
      <c r="CE5" s="98"/>
      <c r="CF5" s="98">
        <v>1</v>
      </c>
      <c r="CG5" s="98"/>
      <c r="CH5" s="98">
        <v>2</v>
      </c>
      <c r="CI5" s="98"/>
      <c r="CJ5" s="98">
        <v>3</v>
      </c>
      <c r="CK5" s="98"/>
      <c r="CL5" s="98">
        <v>4</v>
      </c>
      <c r="CM5" s="98"/>
      <c r="CN5" s="98">
        <v>1</v>
      </c>
      <c r="CO5" s="98"/>
      <c r="CP5" s="98">
        <v>2</v>
      </c>
      <c r="CQ5" s="98"/>
      <c r="CR5" s="98">
        <v>3</v>
      </c>
      <c r="CS5" s="98"/>
      <c r="CT5" s="98">
        <v>4</v>
      </c>
      <c r="CU5" s="98"/>
    </row>
    <row r="6" spans="1:99">
      <c r="B6" s="98" t="s">
        <v>126</v>
      </c>
      <c r="C6" s="98" t="s">
        <v>171</v>
      </c>
      <c r="D6" s="99">
        <v>4</v>
      </c>
      <c r="E6" s="99">
        <v>2313.6</v>
      </c>
      <c r="F6" s="99">
        <v>4</v>
      </c>
      <c r="G6" s="99">
        <v>2313.6</v>
      </c>
      <c r="H6" s="99">
        <v>5</v>
      </c>
      <c r="I6" s="99">
        <v>2892</v>
      </c>
      <c r="J6" s="99">
        <v>4</v>
      </c>
      <c r="K6" s="99">
        <v>2313.6</v>
      </c>
      <c r="L6" s="99">
        <v>10</v>
      </c>
      <c r="M6" s="99">
        <v>5784</v>
      </c>
      <c r="N6" s="99">
        <v>8</v>
      </c>
      <c r="O6" s="99">
        <v>4627.2</v>
      </c>
      <c r="P6" s="99">
        <v>15</v>
      </c>
      <c r="Q6" s="99">
        <v>8676</v>
      </c>
      <c r="R6" s="99">
        <v>14</v>
      </c>
      <c r="S6" s="99">
        <v>8097.5999999999995</v>
      </c>
      <c r="T6" s="99">
        <v>6</v>
      </c>
      <c r="U6" s="99">
        <v>3470.3999999999996</v>
      </c>
      <c r="V6" s="99">
        <v>4</v>
      </c>
      <c r="W6" s="99">
        <v>2313.6</v>
      </c>
      <c r="X6" s="99">
        <v>4</v>
      </c>
      <c r="Y6" s="99">
        <v>2313.6</v>
      </c>
      <c r="Z6" s="99">
        <v>7</v>
      </c>
      <c r="AA6" s="99">
        <v>4048.7999999999997</v>
      </c>
      <c r="AB6" s="99">
        <v>15</v>
      </c>
      <c r="AC6" s="99">
        <v>8676</v>
      </c>
      <c r="AD6" s="99">
        <v>10</v>
      </c>
      <c r="AE6" s="99">
        <v>5784</v>
      </c>
      <c r="AF6" s="99">
        <v>11</v>
      </c>
      <c r="AG6" s="99">
        <v>6362.4</v>
      </c>
      <c r="AH6" s="99">
        <v>12</v>
      </c>
      <c r="AI6" s="99">
        <v>6940.7999999999993</v>
      </c>
      <c r="AJ6" s="99">
        <v>6</v>
      </c>
      <c r="AK6" s="99">
        <v>3470.3999999999996</v>
      </c>
      <c r="AL6" s="99">
        <v>5</v>
      </c>
      <c r="AM6" s="99">
        <v>2892</v>
      </c>
      <c r="AN6" s="99">
        <v>7</v>
      </c>
      <c r="AO6" s="99">
        <v>4048.7999999999997</v>
      </c>
      <c r="AP6" s="99">
        <v>5</v>
      </c>
      <c r="AQ6" s="99">
        <v>2892</v>
      </c>
      <c r="AR6" s="99">
        <v>10</v>
      </c>
      <c r="AS6" s="99">
        <v>5784</v>
      </c>
      <c r="AT6" s="99">
        <v>13</v>
      </c>
      <c r="AU6" s="99">
        <v>7519.2</v>
      </c>
      <c r="AV6" s="99">
        <v>11</v>
      </c>
      <c r="AW6" s="99">
        <v>6362.4</v>
      </c>
      <c r="AX6" s="99">
        <v>9</v>
      </c>
      <c r="AY6" s="99">
        <v>5205.5999999999995</v>
      </c>
      <c r="AZ6" s="99">
        <v>8</v>
      </c>
      <c r="BA6" s="99">
        <v>4627.2</v>
      </c>
      <c r="BB6" s="99">
        <v>8</v>
      </c>
      <c r="BC6" s="99">
        <v>4627.2</v>
      </c>
      <c r="BD6" s="99">
        <v>5</v>
      </c>
      <c r="BE6" s="99">
        <v>2892</v>
      </c>
      <c r="BF6" s="99">
        <v>6</v>
      </c>
      <c r="BG6" s="99">
        <v>3470.3999999999996</v>
      </c>
      <c r="BH6" s="99">
        <v>12</v>
      </c>
      <c r="BI6" s="99">
        <v>6940.7999999999993</v>
      </c>
      <c r="BJ6" s="99">
        <v>12</v>
      </c>
      <c r="BK6" s="99">
        <v>6940.7999999999993</v>
      </c>
      <c r="BL6" s="99">
        <v>9</v>
      </c>
      <c r="BM6" s="99">
        <v>5205.5999999999995</v>
      </c>
      <c r="BN6" s="99">
        <v>11</v>
      </c>
      <c r="BO6" s="99">
        <v>6362.4</v>
      </c>
      <c r="BP6" s="99">
        <v>5</v>
      </c>
      <c r="BQ6" s="99">
        <v>2892</v>
      </c>
      <c r="BR6" s="99">
        <v>6</v>
      </c>
      <c r="BS6" s="99">
        <v>3470.3999999999996</v>
      </c>
      <c r="BT6" s="99">
        <v>9</v>
      </c>
      <c r="BU6" s="99">
        <v>5205.5999999999995</v>
      </c>
      <c r="BV6" s="99">
        <v>6</v>
      </c>
      <c r="BW6" s="99">
        <v>3470.3999999999996</v>
      </c>
      <c r="BX6" s="99">
        <v>19</v>
      </c>
      <c r="BY6" s="99">
        <v>10989.6</v>
      </c>
      <c r="BZ6" s="99">
        <v>15</v>
      </c>
      <c r="CA6" s="99">
        <v>8676</v>
      </c>
      <c r="CB6" s="99">
        <v>19</v>
      </c>
      <c r="CC6" s="99">
        <v>10989.6</v>
      </c>
      <c r="CD6" s="99">
        <v>20</v>
      </c>
      <c r="CE6" s="99">
        <v>11568</v>
      </c>
      <c r="CF6" s="99">
        <v>7</v>
      </c>
      <c r="CG6" s="99">
        <v>4048.7999999999997</v>
      </c>
      <c r="CH6" s="99">
        <v>4</v>
      </c>
      <c r="CI6" s="99">
        <v>2313.6</v>
      </c>
      <c r="CJ6" s="99">
        <v>8</v>
      </c>
      <c r="CK6" s="99">
        <v>4627.2</v>
      </c>
      <c r="CL6" s="99">
        <v>5</v>
      </c>
      <c r="CM6" s="99">
        <v>2892</v>
      </c>
      <c r="CN6" s="99">
        <v>11</v>
      </c>
      <c r="CO6" s="99">
        <v>6362.4</v>
      </c>
      <c r="CP6" s="99">
        <v>20</v>
      </c>
      <c r="CQ6" s="99">
        <v>11568</v>
      </c>
      <c r="CR6" s="99">
        <v>19</v>
      </c>
      <c r="CS6" s="99">
        <v>10989.6</v>
      </c>
      <c r="CT6" s="99">
        <v>18</v>
      </c>
      <c r="CU6" s="99">
        <v>10411.199999999999</v>
      </c>
    </row>
    <row r="7" spans="1:99">
      <c r="C7" s="98" t="s">
        <v>172</v>
      </c>
      <c r="D7" s="99">
        <v>4</v>
      </c>
      <c r="E7" s="99">
        <v>3153.6</v>
      </c>
      <c r="F7" s="99">
        <v>4</v>
      </c>
      <c r="G7" s="99">
        <v>3153.6</v>
      </c>
      <c r="H7" s="99">
        <v>5</v>
      </c>
      <c r="I7" s="99">
        <v>3942</v>
      </c>
      <c r="J7" s="99">
        <v>4</v>
      </c>
      <c r="K7" s="99">
        <v>3153.6</v>
      </c>
      <c r="L7" s="99">
        <v>10</v>
      </c>
      <c r="M7" s="99">
        <v>7884</v>
      </c>
      <c r="N7" s="99">
        <v>9</v>
      </c>
      <c r="O7" s="99">
        <v>7095.5999999999995</v>
      </c>
      <c r="P7" s="99">
        <v>14</v>
      </c>
      <c r="Q7" s="99">
        <v>11037.6</v>
      </c>
      <c r="R7" s="99">
        <v>16</v>
      </c>
      <c r="S7" s="99">
        <v>12614.4</v>
      </c>
      <c r="T7" s="99">
        <v>6</v>
      </c>
      <c r="U7" s="99">
        <v>4730.3999999999996</v>
      </c>
      <c r="V7" s="99">
        <v>4</v>
      </c>
      <c r="W7" s="99">
        <v>3153.6</v>
      </c>
      <c r="X7" s="99">
        <v>4</v>
      </c>
      <c r="Y7" s="99">
        <v>3153.6</v>
      </c>
      <c r="Z7" s="99">
        <v>6</v>
      </c>
      <c r="AA7" s="99">
        <v>4730.3999999999996</v>
      </c>
      <c r="AB7" s="99">
        <v>14</v>
      </c>
      <c r="AC7" s="99">
        <v>11037.6</v>
      </c>
      <c r="AD7" s="99">
        <v>9</v>
      </c>
      <c r="AE7" s="99">
        <v>7095.5999999999995</v>
      </c>
      <c r="AF7" s="99">
        <v>9</v>
      </c>
      <c r="AG7" s="99">
        <v>7095.5999999999995</v>
      </c>
      <c r="AH7" s="99">
        <v>11</v>
      </c>
      <c r="AI7" s="99">
        <v>8672.4</v>
      </c>
      <c r="AJ7" s="99">
        <v>6</v>
      </c>
      <c r="AK7" s="99">
        <v>4730.3999999999996</v>
      </c>
      <c r="AL7" s="99">
        <v>5</v>
      </c>
      <c r="AM7" s="99">
        <v>3942</v>
      </c>
      <c r="AN7" s="99">
        <v>8</v>
      </c>
      <c r="AO7" s="99">
        <v>6307.2</v>
      </c>
      <c r="AP7" s="99">
        <v>5</v>
      </c>
      <c r="AQ7" s="99">
        <v>3942</v>
      </c>
      <c r="AR7" s="99">
        <v>8</v>
      </c>
      <c r="AS7" s="99">
        <v>6307.2</v>
      </c>
      <c r="AT7" s="99">
        <v>15</v>
      </c>
      <c r="AU7" s="99">
        <v>11826</v>
      </c>
      <c r="AV7" s="99">
        <v>10</v>
      </c>
      <c r="AW7" s="99">
        <v>7884</v>
      </c>
      <c r="AX7" s="99">
        <v>8</v>
      </c>
      <c r="AY7" s="99">
        <v>6307.2</v>
      </c>
      <c r="AZ7" s="99">
        <v>8</v>
      </c>
      <c r="BA7" s="99">
        <v>6307.2</v>
      </c>
      <c r="BB7" s="99">
        <v>8</v>
      </c>
      <c r="BC7" s="99">
        <v>6307.2</v>
      </c>
      <c r="BD7" s="99">
        <v>4</v>
      </c>
      <c r="BE7" s="99">
        <v>3153.6</v>
      </c>
      <c r="BF7" s="99">
        <v>7</v>
      </c>
      <c r="BG7" s="99">
        <v>5518.8</v>
      </c>
      <c r="BH7" s="99">
        <v>12</v>
      </c>
      <c r="BI7" s="99">
        <v>9460.7999999999993</v>
      </c>
      <c r="BJ7" s="99">
        <v>13</v>
      </c>
      <c r="BK7" s="99">
        <v>10249.199999999999</v>
      </c>
      <c r="BL7" s="99">
        <v>10</v>
      </c>
      <c r="BM7" s="99">
        <v>7884</v>
      </c>
      <c r="BN7" s="99">
        <v>10</v>
      </c>
      <c r="BO7" s="99">
        <v>7884</v>
      </c>
      <c r="BP7" s="99">
        <v>5</v>
      </c>
      <c r="BQ7" s="99">
        <v>3942</v>
      </c>
      <c r="BR7" s="99">
        <v>7</v>
      </c>
      <c r="BS7" s="99">
        <v>5518.8</v>
      </c>
      <c r="BT7" s="99">
        <v>8</v>
      </c>
      <c r="BU7" s="99">
        <v>6307.2</v>
      </c>
      <c r="BV7" s="99">
        <v>6</v>
      </c>
      <c r="BW7" s="99">
        <v>4730.3999999999996</v>
      </c>
      <c r="BX7" s="99">
        <v>20</v>
      </c>
      <c r="BY7" s="99">
        <v>15768</v>
      </c>
      <c r="BZ7" s="99">
        <v>14</v>
      </c>
      <c r="CA7" s="99">
        <v>11037.6</v>
      </c>
      <c r="CB7" s="99">
        <v>19</v>
      </c>
      <c r="CC7" s="99">
        <v>14979.6</v>
      </c>
      <c r="CD7" s="99">
        <v>17</v>
      </c>
      <c r="CE7" s="99">
        <v>13402.8</v>
      </c>
      <c r="CF7" s="99">
        <v>6</v>
      </c>
      <c r="CG7" s="99">
        <v>4730.3999999999996</v>
      </c>
      <c r="CH7" s="99">
        <v>4</v>
      </c>
      <c r="CI7" s="99">
        <v>3153.6</v>
      </c>
      <c r="CJ7" s="99">
        <v>9</v>
      </c>
      <c r="CK7" s="99">
        <v>7095.5999999999995</v>
      </c>
      <c r="CL7" s="99">
        <v>4</v>
      </c>
      <c r="CM7" s="99">
        <v>3153.6</v>
      </c>
      <c r="CN7" s="99">
        <v>12</v>
      </c>
      <c r="CO7" s="99">
        <v>9460.7999999999993</v>
      </c>
      <c r="CP7" s="99">
        <v>21</v>
      </c>
      <c r="CQ7" s="99">
        <v>16556.399999999998</v>
      </c>
      <c r="CR7" s="99">
        <v>17</v>
      </c>
      <c r="CS7" s="99">
        <v>13402.8</v>
      </c>
      <c r="CT7" s="99">
        <v>18</v>
      </c>
      <c r="CU7" s="99">
        <v>14191.199999999999</v>
      </c>
    </row>
    <row r="8" spans="1:99">
      <c r="C8" s="98" t="s">
        <v>173</v>
      </c>
      <c r="D8" s="99">
        <v>4</v>
      </c>
      <c r="E8" s="99">
        <v>1238.3999999999999</v>
      </c>
      <c r="F8" s="99">
        <v>4</v>
      </c>
      <c r="G8" s="99">
        <v>1238.3999999999999</v>
      </c>
      <c r="H8" s="99">
        <v>5</v>
      </c>
      <c r="I8" s="99">
        <v>1547.9999999999998</v>
      </c>
      <c r="J8" s="99">
        <v>5</v>
      </c>
      <c r="K8" s="99">
        <v>1547.9999999999998</v>
      </c>
      <c r="L8" s="99">
        <v>10</v>
      </c>
      <c r="M8" s="99">
        <v>3095.9999999999995</v>
      </c>
      <c r="N8" s="99">
        <v>9</v>
      </c>
      <c r="O8" s="99">
        <v>2786.3999999999996</v>
      </c>
      <c r="P8" s="99">
        <v>15</v>
      </c>
      <c r="Q8" s="99">
        <v>4643.9999999999991</v>
      </c>
      <c r="R8" s="99">
        <v>16</v>
      </c>
      <c r="S8" s="99">
        <v>4953.5999999999995</v>
      </c>
      <c r="T8" s="99">
        <v>6</v>
      </c>
      <c r="U8" s="99">
        <v>1857.6</v>
      </c>
      <c r="V8" s="99">
        <v>4</v>
      </c>
      <c r="W8" s="99">
        <v>1238.3999999999999</v>
      </c>
      <c r="X8" s="99">
        <v>4</v>
      </c>
      <c r="Y8" s="99">
        <v>1238.3999999999999</v>
      </c>
      <c r="Z8" s="99">
        <v>6</v>
      </c>
      <c r="AA8" s="99">
        <v>1857.6</v>
      </c>
      <c r="AB8" s="99">
        <v>15</v>
      </c>
      <c r="AC8" s="99">
        <v>4643.9999999999991</v>
      </c>
      <c r="AD8" s="99">
        <v>9</v>
      </c>
      <c r="AE8" s="99">
        <v>2786.3999999999996</v>
      </c>
      <c r="AF8" s="99">
        <v>10</v>
      </c>
      <c r="AG8" s="99">
        <v>3095.9999999999995</v>
      </c>
      <c r="AH8" s="99">
        <v>11</v>
      </c>
      <c r="AI8" s="99">
        <v>3405.5999999999995</v>
      </c>
      <c r="AJ8" s="99">
        <v>6</v>
      </c>
      <c r="AK8" s="99">
        <v>1857.6</v>
      </c>
      <c r="AL8" s="99">
        <v>6</v>
      </c>
      <c r="AM8" s="99">
        <v>1857.6</v>
      </c>
      <c r="AN8" s="99">
        <v>7</v>
      </c>
      <c r="AO8" s="99">
        <v>2167.1999999999998</v>
      </c>
      <c r="AP8" s="99">
        <v>5</v>
      </c>
      <c r="AQ8" s="99">
        <v>1547.9999999999998</v>
      </c>
      <c r="AR8" s="99">
        <v>10</v>
      </c>
      <c r="AS8" s="99">
        <v>3095.9999999999995</v>
      </c>
      <c r="AT8" s="99">
        <v>15</v>
      </c>
      <c r="AU8" s="99">
        <v>4643.9999999999991</v>
      </c>
      <c r="AV8" s="99">
        <v>12</v>
      </c>
      <c r="AW8" s="99">
        <v>3715.2</v>
      </c>
      <c r="AX8" s="99">
        <v>9</v>
      </c>
      <c r="AY8" s="99">
        <v>2786.3999999999996</v>
      </c>
      <c r="AZ8" s="99">
        <v>8</v>
      </c>
      <c r="BA8" s="99">
        <v>2476.7999999999997</v>
      </c>
      <c r="BB8" s="99">
        <v>9</v>
      </c>
      <c r="BC8" s="99">
        <v>2786.3999999999996</v>
      </c>
      <c r="BD8" s="99">
        <v>5</v>
      </c>
      <c r="BE8" s="99">
        <v>1547.9999999999998</v>
      </c>
      <c r="BF8" s="99">
        <v>7</v>
      </c>
      <c r="BG8" s="99">
        <v>2167.1999999999998</v>
      </c>
      <c r="BH8" s="99">
        <v>14</v>
      </c>
      <c r="BI8" s="99">
        <v>4334.3999999999996</v>
      </c>
      <c r="BJ8" s="99">
        <v>12</v>
      </c>
      <c r="BK8" s="99">
        <v>3715.2</v>
      </c>
      <c r="BL8" s="99">
        <v>9</v>
      </c>
      <c r="BM8" s="99">
        <v>2786.3999999999996</v>
      </c>
      <c r="BN8" s="99">
        <v>12</v>
      </c>
      <c r="BO8" s="99">
        <v>3715.2</v>
      </c>
      <c r="BP8" s="99">
        <v>5</v>
      </c>
      <c r="BQ8" s="99">
        <v>1547.9999999999998</v>
      </c>
      <c r="BR8" s="99">
        <v>7</v>
      </c>
      <c r="BS8" s="99">
        <v>2167.1999999999998</v>
      </c>
      <c r="BT8" s="99">
        <v>9</v>
      </c>
      <c r="BU8" s="99">
        <v>2786.3999999999996</v>
      </c>
      <c r="BV8" s="99">
        <v>6</v>
      </c>
      <c r="BW8" s="99">
        <v>1857.6</v>
      </c>
      <c r="BX8" s="99">
        <v>20</v>
      </c>
      <c r="BY8" s="99">
        <v>6191.9999999999991</v>
      </c>
      <c r="BZ8" s="99">
        <v>15</v>
      </c>
      <c r="CA8" s="99">
        <v>4643.9999999999991</v>
      </c>
      <c r="CB8" s="99">
        <v>18</v>
      </c>
      <c r="CC8" s="99">
        <v>5572.7999999999993</v>
      </c>
      <c r="CD8" s="99">
        <v>20</v>
      </c>
      <c r="CE8" s="99">
        <v>6191.9999999999991</v>
      </c>
      <c r="CF8" s="99">
        <v>6</v>
      </c>
      <c r="CG8" s="99">
        <v>1857.6</v>
      </c>
      <c r="CH8" s="99">
        <v>5</v>
      </c>
      <c r="CI8" s="99">
        <v>1547.9999999999998</v>
      </c>
      <c r="CJ8" s="99">
        <v>9</v>
      </c>
      <c r="CK8" s="99">
        <v>2786.3999999999996</v>
      </c>
      <c r="CL8" s="99">
        <v>5</v>
      </c>
      <c r="CM8" s="99">
        <v>1547.9999999999998</v>
      </c>
      <c r="CN8" s="99">
        <v>12</v>
      </c>
      <c r="CO8" s="99">
        <v>3715.2</v>
      </c>
      <c r="CP8" s="99">
        <v>20</v>
      </c>
      <c r="CQ8" s="99">
        <v>6191.9999999999991</v>
      </c>
      <c r="CR8" s="99">
        <v>19</v>
      </c>
      <c r="CS8" s="99">
        <v>5882.4</v>
      </c>
      <c r="CT8" s="99">
        <v>17</v>
      </c>
      <c r="CU8" s="99">
        <v>5263.2</v>
      </c>
    </row>
    <row r="9" spans="1:99">
      <c r="C9" s="98" t="s">
        <v>174</v>
      </c>
      <c r="D9" s="99">
        <v>5</v>
      </c>
      <c r="E9" s="99">
        <v>3510</v>
      </c>
      <c r="F9" s="99">
        <v>4</v>
      </c>
      <c r="G9" s="99">
        <v>2808</v>
      </c>
      <c r="H9" s="99">
        <v>5</v>
      </c>
      <c r="I9" s="99">
        <v>3510</v>
      </c>
      <c r="J9" s="99">
        <v>4</v>
      </c>
      <c r="K9" s="99">
        <v>2808</v>
      </c>
      <c r="L9" s="99">
        <v>10</v>
      </c>
      <c r="M9" s="99">
        <v>7020</v>
      </c>
      <c r="N9" s="99">
        <v>8</v>
      </c>
      <c r="O9" s="99">
        <v>5616</v>
      </c>
      <c r="P9" s="99">
        <v>14</v>
      </c>
      <c r="Q9" s="99">
        <v>9828</v>
      </c>
      <c r="R9" s="99">
        <v>14</v>
      </c>
      <c r="S9" s="99">
        <v>9828</v>
      </c>
      <c r="T9" s="99">
        <v>6</v>
      </c>
      <c r="U9" s="99">
        <v>4212</v>
      </c>
      <c r="V9" s="99">
        <v>4</v>
      </c>
      <c r="W9" s="99">
        <v>2808</v>
      </c>
      <c r="X9" s="99">
        <v>5</v>
      </c>
      <c r="Y9" s="99">
        <v>3510</v>
      </c>
      <c r="Z9" s="99">
        <v>6</v>
      </c>
      <c r="AA9" s="99">
        <v>4212</v>
      </c>
      <c r="AB9" s="99">
        <v>15</v>
      </c>
      <c r="AC9" s="99">
        <v>10530</v>
      </c>
      <c r="AD9" s="99">
        <v>8</v>
      </c>
      <c r="AE9" s="99">
        <v>5616</v>
      </c>
      <c r="AF9" s="99">
        <v>9</v>
      </c>
      <c r="AG9" s="99">
        <v>6318</v>
      </c>
      <c r="AH9" s="99">
        <v>12</v>
      </c>
      <c r="AI9" s="99">
        <v>8424</v>
      </c>
      <c r="AJ9" s="99">
        <v>6</v>
      </c>
      <c r="AK9" s="99">
        <v>4212</v>
      </c>
      <c r="AL9" s="99">
        <v>5</v>
      </c>
      <c r="AM9" s="99">
        <v>3510</v>
      </c>
      <c r="AN9" s="99">
        <v>8</v>
      </c>
      <c r="AO9" s="99">
        <v>5616</v>
      </c>
      <c r="AP9" s="99">
        <v>6</v>
      </c>
      <c r="AQ9" s="99">
        <v>4212</v>
      </c>
      <c r="AR9" s="99">
        <v>9</v>
      </c>
      <c r="AS9" s="99">
        <v>6318</v>
      </c>
      <c r="AT9" s="99">
        <v>13</v>
      </c>
      <c r="AU9" s="99">
        <v>9126</v>
      </c>
      <c r="AV9" s="99">
        <v>12</v>
      </c>
      <c r="AW9" s="99">
        <v>8424</v>
      </c>
      <c r="AX9" s="99">
        <v>9</v>
      </c>
      <c r="AY9" s="99">
        <v>6318</v>
      </c>
      <c r="AZ9" s="99">
        <v>8</v>
      </c>
      <c r="BA9" s="99">
        <v>5616</v>
      </c>
      <c r="BB9" s="99">
        <v>8</v>
      </c>
      <c r="BC9" s="99">
        <v>5616</v>
      </c>
      <c r="BD9" s="99">
        <v>4</v>
      </c>
      <c r="BE9" s="99">
        <v>2808</v>
      </c>
      <c r="BF9" s="99">
        <v>6</v>
      </c>
      <c r="BG9" s="99">
        <v>4212</v>
      </c>
      <c r="BH9" s="99">
        <v>13</v>
      </c>
      <c r="BI9" s="99">
        <v>9126</v>
      </c>
      <c r="BJ9" s="99">
        <v>13</v>
      </c>
      <c r="BK9" s="99">
        <v>9126</v>
      </c>
      <c r="BL9" s="99">
        <v>9</v>
      </c>
      <c r="BM9" s="99">
        <v>6318</v>
      </c>
      <c r="BN9" s="99">
        <v>10</v>
      </c>
      <c r="BO9" s="99">
        <v>7020</v>
      </c>
      <c r="BP9" s="99">
        <v>5</v>
      </c>
      <c r="BQ9" s="99">
        <v>3510</v>
      </c>
      <c r="BR9" s="99">
        <v>6</v>
      </c>
      <c r="BS9" s="99">
        <v>4212</v>
      </c>
      <c r="BT9" s="99">
        <v>8</v>
      </c>
      <c r="BU9" s="99">
        <v>5616</v>
      </c>
      <c r="BV9" s="99">
        <v>6</v>
      </c>
      <c r="BW9" s="99">
        <v>4212</v>
      </c>
      <c r="BX9" s="99">
        <v>19</v>
      </c>
      <c r="BY9" s="99">
        <v>13338</v>
      </c>
      <c r="BZ9" s="99">
        <v>12</v>
      </c>
      <c r="CA9" s="99">
        <v>8424</v>
      </c>
      <c r="CB9" s="99">
        <v>17</v>
      </c>
      <c r="CC9" s="99">
        <v>11934</v>
      </c>
      <c r="CD9" s="99">
        <v>20</v>
      </c>
      <c r="CE9" s="99">
        <v>14040</v>
      </c>
      <c r="CF9" s="99">
        <v>6</v>
      </c>
      <c r="CG9" s="99">
        <v>4212</v>
      </c>
      <c r="CH9" s="99">
        <v>5</v>
      </c>
      <c r="CI9" s="99">
        <v>3510</v>
      </c>
      <c r="CJ9" s="99">
        <v>9</v>
      </c>
      <c r="CK9" s="99">
        <v>6318</v>
      </c>
      <c r="CL9" s="99">
        <v>5</v>
      </c>
      <c r="CM9" s="99">
        <v>3510</v>
      </c>
      <c r="CN9" s="99">
        <v>12</v>
      </c>
      <c r="CO9" s="99">
        <v>8424</v>
      </c>
      <c r="CP9" s="99">
        <v>18</v>
      </c>
      <c r="CQ9" s="99">
        <v>12636</v>
      </c>
      <c r="CR9" s="99">
        <v>17</v>
      </c>
      <c r="CS9" s="99">
        <v>11934</v>
      </c>
      <c r="CT9" s="99">
        <v>15</v>
      </c>
      <c r="CU9" s="99">
        <v>10530</v>
      </c>
    </row>
    <row r="10" spans="1:99">
      <c r="C10" s="98" t="s">
        <v>175</v>
      </c>
      <c r="D10" s="99">
        <v>4</v>
      </c>
      <c r="E10" s="99">
        <v>2179.1999999999998</v>
      </c>
      <c r="F10" s="99">
        <v>4</v>
      </c>
      <c r="G10" s="99">
        <v>2179.1999999999998</v>
      </c>
      <c r="H10" s="99">
        <v>5</v>
      </c>
      <c r="I10" s="99">
        <v>2724</v>
      </c>
      <c r="J10" s="99">
        <v>5</v>
      </c>
      <c r="K10" s="99">
        <v>2724</v>
      </c>
      <c r="L10" s="99">
        <v>10</v>
      </c>
      <c r="M10" s="99">
        <v>5448</v>
      </c>
      <c r="N10" s="99">
        <v>8</v>
      </c>
      <c r="O10" s="99">
        <v>4358.3999999999996</v>
      </c>
      <c r="P10" s="99">
        <v>14</v>
      </c>
      <c r="Q10" s="99">
        <v>7627.1999999999989</v>
      </c>
      <c r="R10" s="99">
        <v>16</v>
      </c>
      <c r="S10" s="99">
        <v>8716.7999999999993</v>
      </c>
      <c r="T10" s="99">
        <v>6</v>
      </c>
      <c r="U10" s="99">
        <v>3268.7999999999997</v>
      </c>
      <c r="V10" s="99">
        <v>4</v>
      </c>
      <c r="W10" s="99">
        <v>2179.1999999999998</v>
      </c>
      <c r="X10" s="99">
        <v>5</v>
      </c>
      <c r="Y10" s="99">
        <v>2724</v>
      </c>
      <c r="Z10" s="99">
        <v>7</v>
      </c>
      <c r="AA10" s="99">
        <v>3813.5999999999995</v>
      </c>
      <c r="AB10" s="99">
        <v>14</v>
      </c>
      <c r="AC10" s="99">
        <v>7627.1999999999989</v>
      </c>
      <c r="AD10" s="99">
        <v>9</v>
      </c>
      <c r="AE10" s="99">
        <v>4903.2</v>
      </c>
      <c r="AF10" s="99">
        <v>11</v>
      </c>
      <c r="AG10" s="99">
        <v>5992.7999999999993</v>
      </c>
      <c r="AH10" s="99">
        <v>11</v>
      </c>
      <c r="AI10" s="99">
        <v>5992.7999999999993</v>
      </c>
      <c r="AJ10" s="99">
        <v>6</v>
      </c>
      <c r="AK10" s="99">
        <v>3268.7999999999997</v>
      </c>
      <c r="AL10" s="99">
        <v>6</v>
      </c>
      <c r="AM10" s="99">
        <v>3268.7999999999997</v>
      </c>
      <c r="AN10" s="99">
        <v>7</v>
      </c>
      <c r="AO10" s="99">
        <v>3813.5999999999995</v>
      </c>
      <c r="AP10" s="99">
        <v>6</v>
      </c>
      <c r="AQ10" s="99">
        <v>3268.7999999999997</v>
      </c>
      <c r="AR10" s="99">
        <v>8</v>
      </c>
      <c r="AS10" s="99">
        <v>4358.3999999999996</v>
      </c>
      <c r="AT10" s="99">
        <v>14</v>
      </c>
      <c r="AU10" s="99">
        <v>7627.1999999999989</v>
      </c>
      <c r="AV10" s="99">
        <v>11</v>
      </c>
      <c r="AW10" s="99">
        <v>5992.7999999999993</v>
      </c>
      <c r="AX10" s="99">
        <v>10</v>
      </c>
      <c r="AY10" s="99">
        <v>5448</v>
      </c>
      <c r="AZ10" s="99">
        <v>7</v>
      </c>
      <c r="BA10" s="99">
        <v>3813.5999999999995</v>
      </c>
      <c r="BB10" s="99">
        <v>8</v>
      </c>
      <c r="BC10" s="99">
        <v>4358.3999999999996</v>
      </c>
      <c r="BD10" s="99">
        <v>4</v>
      </c>
      <c r="BE10" s="99">
        <v>2179.1999999999998</v>
      </c>
      <c r="BF10" s="99">
        <v>7</v>
      </c>
      <c r="BG10" s="99">
        <v>3813.5999999999995</v>
      </c>
      <c r="BH10" s="99">
        <v>12</v>
      </c>
      <c r="BI10" s="99">
        <v>6537.5999999999995</v>
      </c>
      <c r="BJ10" s="99">
        <v>12</v>
      </c>
      <c r="BK10" s="99">
        <v>6537.5999999999995</v>
      </c>
      <c r="BL10" s="99">
        <v>9</v>
      </c>
      <c r="BM10" s="99">
        <v>4903.2</v>
      </c>
      <c r="BN10" s="99">
        <v>11</v>
      </c>
      <c r="BO10" s="99">
        <v>5992.7999999999993</v>
      </c>
      <c r="BP10" s="99">
        <v>5</v>
      </c>
      <c r="BQ10" s="99">
        <v>2724</v>
      </c>
      <c r="BR10" s="99">
        <v>6</v>
      </c>
      <c r="BS10" s="99">
        <v>3268.7999999999997</v>
      </c>
      <c r="BT10" s="99">
        <v>9</v>
      </c>
      <c r="BU10" s="99">
        <v>4903.2</v>
      </c>
      <c r="BV10" s="99">
        <v>6</v>
      </c>
      <c r="BW10" s="99">
        <v>3268.7999999999997</v>
      </c>
      <c r="BX10" s="99">
        <v>17</v>
      </c>
      <c r="BY10" s="99">
        <v>9261.5999999999985</v>
      </c>
      <c r="BZ10" s="99">
        <v>13</v>
      </c>
      <c r="CA10" s="99">
        <v>7082.4</v>
      </c>
      <c r="CB10" s="99">
        <v>18</v>
      </c>
      <c r="CC10" s="99">
        <v>9806.4</v>
      </c>
      <c r="CD10" s="99">
        <v>18</v>
      </c>
      <c r="CE10" s="99">
        <v>9806.4</v>
      </c>
      <c r="CF10" s="99">
        <v>6</v>
      </c>
      <c r="CG10" s="99">
        <v>3268.7999999999997</v>
      </c>
      <c r="CH10" s="99">
        <v>5</v>
      </c>
      <c r="CI10" s="99">
        <v>2724</v>
      </c>
      <c r="CJ10" s="99">
        <v>8</v>
      </c>
      <c r="CK10" s="99">
        <v>4358.3999999999996</v>
      </c>
      <c r="CL10" s="99">
        <v>5</v>
      </c>
      <c r="CM10" s="99">
        <v>2724</v>
      </c>
      <c r="CN10" s="99">
        <v>11</v>
      </c>
      <c r="CO10" s="99">
        <v>5992.7999999999993</v>
      </c>
      <c r="CP10" s="99">
        <v>18</v>
      </c>
      <c r="CQ10" s="99">
        <v>9806.4</v>
      </c>
      <c r="CR10" s="99">
        <v>19</v>
      </c>
      <c r="CS10" s="99">
        <v>10351.199999999999</v>
      </c>
      <c r="CT10" s="99">
        <v>16</v>
      </c>
      <c r="CU10" s="99">
        <v>8716.7999999999993</v>
      </c>
    </row>
    <row r="11" spans="1:99">
      <c r="C11" s="98" t="s">
        <v>176</v>
      </c>
      <c r="D11" s="99">
        <v>5</v>
      </c>
      <c r="E11" s="99">
        <v>2664</v>
      </c>
      <c r="F11" s="99">
        <v>4</v>
      </c>
      <c r="G11" s="99">
        <v>2131.1999999999998</v>
      </c>
      <c r="H11" s="99">
        <v>5</v>
      </c>
      <c r="I11" s="99">
        <v>2664</v>
      </c>
      <c r="J11" s="99">
        <v>4</v>
      </c>
      <c r="K11" s="99">
        <v>2131.1999999999998</v>
      </c>
      <c r="L11" s="99">
        <v>9</v>
      </c>
      <c r="M11" s="99">
        <v>4795.2</v>
      </c>
      <c r="N11" s="99">
        <v>8</v>
      </c>
      <c r="O11" s="99">
        <v>4262.3999999999996</v>
      </c>
      <c r="P11" s="99">
        <v>16</v>
      </c>
      <c r="Q11" s="99">
        <v>8524.7999999999993</v>
      </c>
      <c r="R11" s="99">
        <v>14</v>
      </c>
      <c r="S11" s="99">
        <v>7459.1999999999989</v>
      </c>
      <c r="T11" s="99">
        <v>7</v>
      </c>
      <c r="U11" s="99">
        <v>3729.5999999999995</v>
      </c>
      <c r="V11" s="99">
        <v>5</v>
      </c>
      <c r="W11" s="99">
        <v>2664</v>
      </c>
      <c r="X11" s="99">
        <v>4</v>
      </c>
      <c r="Y11" s="99">
        <v>2131.1999999999998</v>
      </c>
      <c r="Z11" s="99">
        <v>7</v>
      </c>
      <c r="AA11" s="99">
        <v>3729.5999999999995</v>
      </c>
      <c r="AB11" s="99">
        <v>15</v>
      </c>
      <c r="AC11" s="99">
        <v>7991.9999999999991</v>
      </c>
      <c r="AD11" s="99">
        <v>10</v>
      </c>
      <c r="AE11" s="99">
        <v>5328</v>
      </c>
      <c r="AF11" s="99">
        <v>10</v>
      </c>
      <c r="AG11" s="99">
        <v>5328</v>
      </c>
      <c r="AH11" s="99">
        <v>11</v>
      </c>
      <c r="AI11" s="99">
        <v>5860.7999999999993</v>
      </c>
      <c r="AJ11" s="99">
        <v>6</v>
      </c>
      <c r="AK11" s="99">
        <v>3196.7999999999997</v>
      </c>
      <c r="AL11" s="99">
        <v>5</v>
      </c>
      <c r="AM11" s="99">
        <v>2664</v>
      </c>
      <c r="AN11" s="99">
        <v>7</v>
      </c>
      <c r="AO11" s="99">
        <v>3729.5999999999995</v>
      </c>
      <c r="AP11" s="99">
        <v>5</v>
      </c>
      <c r="AQ11" s="99">
        <v>2664</v>
      </c>
      <c r="AR11" s="99">
        <v>10</v>
      </c>
      <c r="AS11" s="99">
        <v>5328</v>
      </c>
      <c r="AT11" s="99">
        <v>13</v>
      </c>
      <c r="AU11" s="99">
        <v>6926.4</v>
      </c>
      <c r="AV11" s="99">
        <v>10</v>
      </c>
      <c r="AW11" s="99">
        <v>5328</v>
      </c>
      <c r="AX11" s="99">
        <v>9</v>
      </c>
      <c r="AY11" s="99">
        <v>4795.2</v>
      </c>
      <c r="AZ11" s="99">
        <v>8</v>
      </c>
      <c r="BA11" s="99">
        <v>4262.3999999999996</v>
      </c>
      <c r="BB11" s="99">
        <v>8</v>
      </c>
      <c r="BC11" s="99">
        <v>4262.3999999999996</v>
      </c>
      <c r="BD11" s="99">
        <v>4</v>
      </c>
      <c r="BE11" s="99">
        <v>2131.1999999999998</v>
      </c>
      <c r="BF11" s="99">
        <v>6</v>
      </c>
      <c r="BG11" s="99">
        <v>3196.7999999999997</v>
      </c>
      <c r="BH11" s="99">
        <v>14</v>
      </c>
      <c r="BI11" s="99">
        <v>7459.1999999999989</v>
      </c>
      <c r="BJ11" s="99">
        <v>12</v>
      </c>
      <c r="BK11" s="99">
        <v>6393.5999999999995</v>
      </c>
      <c r="BL11" s="99">
        <v>9</v>
      </c>
      <c r="BM11" s="99">
        <v>4795.2</v>
      </c>
      <c r="BN11" s="99">
        <v>11</v>
      </c>
      <c r="BO11" s="99">
        <v>5860.7999999999993</v>
      </c>
      <c r="BP11" s="99">
        <v>5</v>
      </c>
      <c r="BQ11" s="99">
        <v>2664</v>
      </c>
      <c r="BR11" s="99">
        <v>7</v>
      </c>
      <c r="BS11" s="99">
        <v>3729.5999999999995</v>
      </c>
      <c r="BT11" s="99">
        <v>9</v>
      </c>
      <c r="BU11" s="99">
        <v>4795.2</v>
      </c>
      <c r="BV11" s="99">
        <v>7</v>
      </c>
      <c r="BW11" s="99">
        <v>3729.5999999999995</v>
      </c>
      <c r="BX11" s="99">
        <v>18</v>
      </c>
      <c r="BY11" s="99">
        <v>9590.4</v>
      </c>
      <c r="BZ11" s="99">
        <v>14</v>
      </c>
      <c r="CA11" s="99">
        <v>7459.1999999999989</v>
      </c>
      <c r="CB11" s="99">
        <v>17</v>
      </c>
      <c r="CC11" s="99">
        <v>9057.5999999999985</v>
      </c>
      <c r="CD11" s="99">
        <v>18</v>
      </c>
      <c r="CE11" s="99">
        <v>9590.4</v>
      </c>
      <c r="CF11" s="99">
        <v>6</v>
      </c>
      <c r="CG11" s="99">
        <v>3196.7999999999997</v>
      </c>
      <c r="CH11" s="99">
        <v>5</v>
      </c>
      <c r="CI11" s="99">
        <v>2664</v>
      </c>
      <c r="CJ11" s="99">
        <v>9</v>
      </c>
      <c r="CK11" s="99">
        <v>4795.2</v>
      </c>
      <c r="CL11" s="99">
        <v>4</v>
      </c>
      <c r="CM11" s="99">
        <v>2131.1999999999998</v>
      </c>
      <c r="CN11" s="99">
        <v>11</v>
      </c>
      <c r="CO11" s="99">
        <v>5860.7999999999993</v>
      </c>
      <c r="CP11" s="99">
        <v>21</v>
      </c>
      <c r="CQ11" s="99">
        <v>11188.8</v>
      </c>
      <c r="CR11" s="99">
        <v>19</v>
      </c>
      <c r="CS11" s="99">
        <v>10123.199999999999</v>
      </c>
      <c r="CT11" s="99">
        <v>16</v>
      </c>
      <c r="CU11" s="99">
        <v>8524.7999999999993</v>
      </c>
    </row>
    <row r="12" spans="1:99">
      <c r="C12" s="98" t="s">
        <v>177</v>
      </c>
      <c r="D12" s="99">
        <v>5</v>
      </c>
      <c r="E12" s="99">
        <v>2814</v>
      </c>
      <c r="F12" s="99">
        <v>4</v>
      </c>
      <c r="G12" s="99">
        <v>2251.1999999999998</v>
      </c>
      <c r="H12" s="99">
        <v>5</v>
      </c>
      <c r="I12" s="99">
        <v>2814</v>
      </c>
      <c r="J12" s="99">
        <v>5</v>
      </c>
      <c r="K12" s="99">
        <v>2814</v>
      </c>
      <c r="L12" s="99">
        <v>9</v>
      </c>
      <c r="M12" s="99">
        <v>5065.2</v>
      </c>
      <c r="N12" s="99">
        <v>10</v>
      </c>
      <c r="O12" s="99">
        <v>5628</v>
      </c>
      <c r="P12" s="99">
        <v>17</v>
      </c>
      <c r="Q12" s="99">
        <v>9567.5999999999985</v>
      </c>
      <c r="R12" s="99">
        <v>15</v>
      </c>
      <c r="S12" s="99">
        <v>8442</v>
      </c>
      <c r="T12" s="99">
        <v>5</v>
      </c>
      <c r="U12" s="99">
        <v>2814</v>
      </c>
      <c r="V12" s="99">
        <v>4</v>
      </c>
      <c r="W12" s="99">
        <v>2251.1999999999998</v>
      </c>
      <c r="X12" s="99">
        <v>4</v>
      </c>
      <c r="Y12" s="99">
        <v>2251.1999999999998</v>
      </c>
      <c r="Z12" s="99">
        <v>7</v>
      </c>
      <c r="AA12" s="99">
        <v>3939.5999999999995</v>
      </c>
      <c r="AB12" s="99">
        <v>14</v>
      </c>
      <c r="AC12" s="99">
        <v>7879.1999999999989</v>
      </c>
      <c r="AD12" s="99">
        <v>9</v>
      </c>
      <c r="AE12" s="99">
        <v>5065.2</v>
      </c>
      <c r="AF12" s="99">
        <v>10</v>
      </c>
      <c r="AG12" s="99">
        <v>5628</v>
      </c>
      <c r="AH12" s="99">
        <v>11</v>
      </c>
      <c r="AI12" s="99">
        <v>6190.7999999999993</v>
      </c>
      <c r="AJ12" s="99">
        <v>6</v>
      </c>
      <c r="AK12" s="99">
        <v>3376.7999999999997</v>
      </c>
      <c r="AL12" s="99">
        <v>5</v>
      </c>
      <c r="AM12" s="99">
        <v>2814</v>
      </c>
      <c r="AN12" s="99">
        <v>7</v>
      </c>
      <c r="AO12" s="99">
        <v>3939.5999999999995</v>
      </c>
      <c r="AP12" s="99">
        <v>5</v>
      </c>
      <c r="AQ12" s="99">
        <v>2814</v>
      </c>
      <c r="AR12" s="99">
        <v>10</v>
      </c>
      <c r="AS12" s="99">
        <v>5628</v>
      </c>
      <c r="AT12" s="99">
        <v>15</v>
      </c>
      <c r="AU12" s="99">
        <v>8442</v>
      </c>
      <c r="AV12" s="99">
        <v>11</v>
      </c>
      <c r="AW12" s="99">
        <v>6190.7999999999993</v>
      </c>
      <c r="AX12" s="99">
        <v>10</v>
      </c>
      <c r="AY12" s="99">
        <v>5628</v>
      </c>
      <c r="AZ12" s="99">
        <v>7</v>
      </c>
      <c r="BA12" s="99">
        <v>3939.5999999999995</v>
      </c>
      <c r="BB12" s="99">
        <v>8</v>
      </c>
      <c r="BC12" s="99">
        <v>4502.3999999999996</v>
      </c>
      <c r="BD12" s="99">
        <v>4</v>
      </c>
      <c r="BE12" s="99">
        <v>2251.1999999999998</v>
      </c>
      <c r="BF12" s="99">
        <v>6</v>
      </c>
      <c r="BG12" s="99">
        <v>3376.7999999999997</v>
      </c>
      <c r="BH12" s="99">
        <v>12</v>
      </c>
      <c r="BI12" s="99">
        <v>6753.5999999999995</v>
      </c>
      <c r="BJ12" s="99">
        <v>12</v>
      </c>
      <c r="BK12" s="99">
        <v>6753.5999999999995</v>
      </c>
      <c r="BL12" s="99">
        <v>10</v>
      </c>
      <c r="BM12" s="99">
        <v>5628</v>
      </c>
      <c r="BN12" s="99">
        <v>11</v>
      </c>
      <c r="BO12" s="99">
        <v>6190.7999999999993</v>
      </c>
      <c r="BP12" s="99">
        <v>5</v>
      </c>
      <c r="BQ12" s="99">
        <v>2814</v>
      </c>
      <c r="BR12" s="99">
        <v>6</v>
      </c>
      <c r="BS12" s="99">
        <v>3376.7999999999997</v>
      </c>
      <c r="BT12" s="99">
        <v>9</v>
      </c>
      <c r="BU12" s="99">
        <v>5065.2</v>
      </c>
      <c r="BV12" s="99">
        <v>6</v>
      </c>
      <c r="BW12" s="99">
        <v>3376.7999999999997</v>
      </c>
      <c r="BX12" s="99">
        <v>17</v>
      </c>
      <c r="BY12" s="99">
        <v>9567.5999999999985</v>
      </c>
      <c r="BZ12" s="99">
        <v>14</v>
      </c>
      <c r="CA12" s="99">
        <v>7879.1999999999989</v>
      </c>
      <c r="CB12" s="99">
        <v>16</v>
      </c>
      <c r="CC12" s="99">
        <v>9004.7999999999993</v>
      </c>
      <c r="CD12" s="99">
        <v>19</v>
      </c>
      <c r="CE12" s="99">
        <v>10693.199999999999</v>
      </c>
      <c r="CF12" s="99">
        <v>6</v>
      </c>
      <c r="CG12" s="99">
        <v>3376.7999999999997</v>
      </c>
      <c r="CH12" s="99">
        <v>4</v>
      </c>
      <c r="CI12" s="99">
        <v>2251.1999999999998</v>
      </c>
      <c r="CJ12" s="99">
        <v>9</v>
      </c>
      <c r="CK12" s="99">
        <v>5065.2</v>
      </c>
      <c r="CL12" s="99">
        <v>4</v>
      </c>
      <c r="CM12" s="99">
        <v>2251.1999999999998</v>
      </c>
      <c r="CN12" s="99">
        <v>12</v>
      </c>
      <c r="CO12" s="99">
        <v>6753.5999999999995</v>
      </c>
      <c r="CP12" s="99">
        <v>18</v>
      </c>
      <c r="CQ12" s="99">
        <v>10130.4</v>
      </c>
      <c r="CR12" s="99">
        <v>17</v>
      </c>
      <c r="CS12" s="99">
        <v>9567.5999999999985</v>
      </c>
      <c r="CT12" s="99">
        <v>15</v>
      </c>
      <c r="CU12" s="99">
        <v>8442</v>
      </c>
    </row>
    <row r="13" spans="1:99">
      <c r="C13" s="98" t="s">
        <v>178</v>
      </c>
      <c r="D13" s="99">
        <v>5</v>
      </c>
      <c r="E13" s="99">
        <v>426</v>
      </c>
      <c r="F13" s="99">
        <v>4</v>
      </c>
      <c r="G13" s="99">
        <v>340.8</v>
      </c>
      <c r="H13" s="99">
        <v>5</v>
      </c>
      <c r="I13" s="99">
        <v>426</v>
      </c>
      <c r="J13" s="99">
        <v>5</v>
      </c>
      <c r="K13" s="99">
        <v>426</v>
      </c>
      <c r="L13" s="99">
        <v>9</v>
      </c>
      <c r="M13" s="99">
        <v>766.80000000000007</v>
      </c>
      <c r="N13" s="99">
        <v>9</v>
      </c>
      <c r="O13" s="99">
        <v>766.80000000000007</v>
      </c>
      <c r="P13" s="99">
        <v>15</v>
      </c>
      <c r="Q13" s="99">
        <v>1278</v>
      </c>
      <c r="R13" s="99">
        <v>16</v>
      </c>
      <c r="S13" s="99">
        <v>1363.2</v>
      </c>
      <c r="T13" s="99">
        <v>7</v>
      </c>
      <c r="U13" s="99">
        <v>596.4</v>
      </c>
      <c r="V13" s="99">
        <v>4</v>
      </c>
      <c r="W13" s="99">
        <v>340.8</v>
      </c>
      <c r="X13" s="99">
        <v>5</v>
      </c>
      <c r="Y13" s="99">
        <v>426</v>
      </c>
      <c r="Z13" s="99">
        <v>7</v>
      </c>
      <c r="AA13" s="99">
        <v>596.4</v>
      </c>
      <c r="AB13" s="99">
        <v>16</v>
      </c>
      <c r="AC13" s="99">
        <v>1363.2</v>
      </c>
      <c r="AD13" s="99">
        <v>9</v>
      </c>
      <c r="AE13" s="99">
        <v>766.80000000000007</v>
      </c>
      <c r="AF13" s="99">
        <v>12</v>
      </c>
      <c r="AG13" s="99">
        <v>1022.4000000000001</v>
      </c>
      <c r="AH13" s="99">
        <v>11</v>
      </c>
      <c r="AI13" s="99">
        <v>937.2</v>
      </c>
      <c r="AJ13" s="99">
        <v>5</v>
      </c>
      <c r="AK13" s="99">
        <v>426</v>
      </c>
      <c r="AL13" s="99">
        <v>5</v>
      </c>
      <c r="AM13" s="99">
        <v>426</v>
      </c>
      <c r="AN13" s="99">
        <v>8</v>
      </c>
      <c r="AO13" s="99">
        <v>681.6</v>
      </c>
      <c r="AP13" s="99">
        <v>5</v>
      </c>
      <c r="AQ13" s="99">
        <v>426</v>
      </c>
      <c r="AR13" s="99">
        <v>10</v>
      </c>
      <c r="AS13" s="99">
        <v>852</v>
      </c>
      <c r="AT13" s="99">
        <v>15</v>
      </c>
      <c r="AU13" s="99">
        <v>1278</v>
      </c>
      <c r="AV13" s="99">
        <v>12</v>
      </c>
      <c r="AW13" s="99">
        <v>1022.4000000000001</v>
      </c>
      <c r="AX13" s="99">
        <v>10</v>
      </c>
      <c r="AY13" s="99">
        <v>852</v>
      </c>
      <c r="AZ13" s="99">
        <v>8</v>
      </c>
      <c r="BA13" s="99">
        <v>681.6</v>
      </c>
      <c r="BB13" s="99">
        <v>7</v>
      </c>
      <c r="BC13" s="99">
        <v>596.4</v>
      </c>
      <c r="BD13" s="99">
        <v>5</v>
      </c>
      <c r="BE13" s="99">
        <v>426</v>
      </c>
      <c r="BF13" s="99">
        <v>7</v>
      </c>
      <c r="BG13" s="99">
        <v>596.4</v>
      </c>
      <c r="BH13" s="99">
        <v>12</v>
      </c>
      <c r="BI13" s="99">
        <v>1022.4000000000001</v>
      </c>
      <c r="BJ13" s="99">
        <v>13</v>
      </c>
      <c r="BK13" s="99">
        <v>1107.6000000000001</v>
      </c>
      <c r="BL13" s="99">
        <v>9</v>
      </c>
      <c r="BM13" s="99">
        <v>766.80000000000007</v>
      </c>
      <c r="BN13" s="99">
        <v>11</v>
      </c>
      <c r="BO13" s="99">
        <v>937.2</v>
      </c>
      <c r="BP13" s="99">
        <v>6</v>
      </c>
      <c r="BQ13" s="99">
        <v>511.20000000000005</v>
      </c>
      <c r="BR13" s="99">
        <v>6</v>
      </c>
      <c r="BS13" s="99">
        <v>511.20000000000005</v>
      </c>
      <c r="BT13" s="99">
        <v>9</v>
      </c>
      <c r="BU13" s="99">
        <v>766.80000000000007</v>
      </c>
      <c r="BV13" s="99">
        <v>7</v>
      </c>
      <c r="BW13" s="99">
        <v>596.4</v>
      </c>
      <c r="BX13" s="99">
        <v>20</v>
      </c>
      <c r="BY13" s="99">
        <v>1704</v>
      </c>
      <c r="BZ13" s="99">
        <v>13</v>
      </c>
      <c r="CA13" s="99">
        <v>1107.6000000000001</v>
      </c>
      <c r="CB13" s="99">
        <v>20</v>
      </c>
      <c r="CC13" s="99">
        <v>1704</v>
      </c>
      <c r="CD13" s="99">
        <v>21</v>
      </c>
      <c r="CE13" s="99">
        <v>1789.2</v>
      </c>
      <c r="CF13" s="99">
        <v>6</v>
      </c>
      <c r="CG13" s="99">
        <v>511.20000000000005</v>
      </c>
      <c r="CH13" s="99">
        <v>5</v>
      </c>
      <c r="CI13" s="99">
        <v>426</v>
      </c>
      <c r="CJ13" s="99">
        <v>9</v>
      </c>
      <c r="CK13" s="99">
        <v>766.80000000000007</v>
      </c>
      <c r="CL13" s="99">
        <v>5</v>
      </c>
      <c r="CM13" s="99">
        <v>426</v>
      </c>
      <c r="CN13" s="99">
        <v>13</v>
      </c>
      <c r="CO13" s="99">
        <v>1107.6000000000001</v>
      </c>
      <c r="CP13" s="99">
        <v>21</v>
      </c>
      <c r="CQ13" s="99">
        <v>1789.2</v>
      </c>
      <c r="CR13" s="99">
        <v>20</v>
      </c>
      <c r="CS13" s="99">
        <v>1704</v>
      </c>
      <c r="CT13" s="99">
        <v>17</v>
      </c>
      <c r="CU13" s="99">
        <v>1448.4</v>
      </c>
    </row>
    <row r="14" spans="1:99">
      <c r="C14" s="98" t="s">
        <v>179</v>
      </c>
      <c r="D14" s="99">
        <v>5</v>
      </c>
      <c r="E14" s="99">
        <v>2442</v>
      </c>
      <c r="F14" s="99">
        <v>4</v>
      </c>
      <c r="G14" s="99">
        <v>1953.6</v>
      </c>
      <c r="H14" s="99">
        <v>5</v>
      </c>
      <c r="I14" s="99">
        <v>2442</v>
      </c>
      <c r="J14" s="99">
        <v>4</v>
      </c>
      <c r="K14" s="99">
        <v>1953.6</v>
      </c>
      <c r="L14" s="99">
        <v>9</v>
      </c>
      <c r="M14" s="99">
        <v>4395.5999999999995</v>
      </c>
      <c r="N14" s="99">
        <v>8</v>
      </c>
      <c r="O14" s="99">
        <v>3907.2</v>
      </c>
      <c r="P14" s="99">
        <v>14</v>
      </c>
      <c r="Q14" s="99">
        <v>6837.5999999999995</v>
      </c>
      <c r="R14" s="99">
        <v>14</v>
      </c>
      <c r="S14" s="99">
        <v>6837.5999999999995</v>
      </c>
      <c r="T14" s="99">
        <v>6</v>
      </c>
      <c r="U14" s="99">
        <v>2930.3999999999996</v>
      </c>
      <c r="V14" s="99">
        <v>4</v>
      </c>
      <c r="W14" s="99">
        <v>1953.6</v>
      </c>
      <c r="X14" s="99">
        <v>5</v>
      </c>
      <c r="Y14" s="99">
        <v>2442</v>
      </c>
      <c r="Z14" s="99">
        <v>7</v>
      </c>
      <c r="AA14" s="99">
        <v>3418.7999999999997</v>
      </c>
      <c r="AB14" s="99">
        <v>14</v>
      </c>
      <c r="AC14" s="99">
        <v>6837.5999999999995</v>
      </c>
      <c r="AD14" s="99">
        <v>9</v>
      </c>
      <c r="AE14" s="99">
        <v>4395.5999999999995</v>
      </c>
      <c r="AF14" s="99">
        <v>10</v>
      </c>
      <c r="AG14" s="99">
        <v>4884</v>
      </c>
      <c r="AH14" s="99">
        <v>12</v>
      </c>
      <c r="AI14" s="99">
        <v>5860.7999999999993</v>
      </c>
      <c r="AJ14" s="99">
        <v>6</v>
      </c>
      <c r="AK14" s="99">
        <v>2930.3999999999996</v>
      </c>
      <c r="AL14" s="99">
        <v>6</v>
      </c>
      <c r="AM14" s="99">
        <v>2930.3999999999996</v>
      </c>
      <c r="AN14" s="99">
        <v>7</v>
      </c>
      <c r="AO14" s="99">
        <v>3418.7999999999997</v>
      </c>
      <c r="AP14" s="99">
        <v>6</v>
      </c>
      <c r="AQ14" s="99">
        <v>2930.3999999999996</v>
      </c>
      <c r="AR14" s="99">
        <v>10</v>
      </c>
      <c r="AS14" s="99">
        <v>4884</v>
      </c>
      <c r="AT14" s="99">
        <v>16</v>
      </c>
      <c r="AU14" s="99">
        <v>7814.4</v>
      </c>
      <c r="AV14" s="99">
        <v>11</v>
      </c>
      <c r="AW14" s="99">
        <v>5372.4</v>
      </c>
      <c r="AX14" s="99">
        <v>10</v>
      </c>
      <c r="AY14" s="99">
        <v>4884</v>
      </c>
      <c r="AZ14" s="99">
        <v>8</v>
      </c>
      <c r="BA14" s="99">
        <v>3907.2</v>
      </c>
      <c r="BB14" s="99">
        <v>8</v>
      </c>
      <c r="BC14" s="99">
        <v>3907.2</v>
      </c>
      <c r="BD14" s="99">
        <v>4</v>
      </c>
      <c r="BE14" s="99">
        <v>1953.6</v>
      </c>
      <c r="BF14" s="99">
        <v>7</v>
      </c>
      <c r="BG14" s="99">
        <v>3418.7999999999997</v>
      </c>
      <c r="BH14" s="99">
        <v>13</v>
      </c>
      <c r="BI14" s="99">
        <v>6349.2</v>
      </c>
      <c r="BJ14" s="99">
        <v>11</v>
      </c>
      <c r="BK14" s="99">
        <v>5372.4</v>
      </c>
      <c r="BL14" s="99">
        <v>9</v>
      </c>
      <c r="BM14" s="99">
        <v>4395.5999999999995</v>
      </c>
      <c r="BN14" s="99">
        <v>10</v>
      </c>
      <c r="BO14" s="99">
        <v>4884</v>
      </c>
      <c r="BP14" s="99">
        <v>5</v>
      </c>
      <c r="BQ14" s="99">
        <v>2442</v>
      </c>
      <c r="BR14" s="99">
        <v>6</v>
      </c>
      <c r="BS14" s="99">
        <v>2930.3999999999996</v>
      </c>
      <c r="BT14" s="99">
        <v>9</v>
      </c>
      <c r="BU14" s="99">
        <v>4395.5999999999995</v>
      </c>
      <c r="BV14" s="99">
        <v>6</v>
      </c>
      <c r="BW14" s="99">
        <v>2930.3999999999996</v>
      </c>
      <c r="BX14" s="99">
        <v>17</v>
      </c>
      <c r="BY14" s="99">
        <v>8302.7999999999993</v>
      </c>
      <c r="BZ14" s="99">
        <v>14</v>
      </c>
      <c r="CA14" s="99">
        <v>6837.5999999999995</v>
      </c>
      <c r="CB14" s="99">
        <v>19</v>
      </c>
      <c r="CC14" s="99">
        <v>9279.6</v>
      </c>
      <c r="CD14" s="99">
        <v>18</v>
      </c>
      <c r="CE14" s="99">
        <v>8791.1999999999989</v>
      </c>
      <c r="CF14" s="99">
        <v>6</v>
      </c>
      <c r="CG14" s="99">
        <v>2930.3999999999996</v>
      </c>
      <c r="CH14" s="99">
        <v>4</v>
      </c>
      <c r="CI14" s="99">
        <v>1953.6</v>
      </c>
      <c r="CJ14" s="99">
        <v>9</v>
      </c>
      <c r="CK14" s="99">
        <v>4395.5999999999995</v>
      </c>
      <c r="CL14" s="99">
        <v>5</v>
      </c>
      <c r="CM14" s="99">
        <v>2442</v>
      </c>
      <c r="CN14" s="99">
        <v>13</v>
      </c>
      <c r="CO14" s="99">
        <v>6349.2</v>
      </c>
      <c r="CP14" s="99">
        <v>21</v>
      </c>
      <c r="CQ14" s="99">
        <v>10256.4</v>
      </c>
      <c r="CR14" s="99">
        <v>19</v>
      </c>
      <c r="CS14" s="99">
        <v>9279.6</v>
      </c>
      <c r="CT14" s="99">
        <v>16</v>
      </c>
      <c r="CU14" s="99">
        <v>7814.4</v>
      </c>
    </row>
    <row r="15" spans="1:99">
      <c r="C15" s="98" t="s">
        <v>180</v>
      </c>
      <c r="D15" s="99">
        <v>4</v>
      </c>
      <c r="E15" s="99">
        <v>3052.7999999999997</v>
      </c>
      <c r="F15" s="99">
        <v>4</v>
      </c>
      <c r="G15" s="99">
        <v>3052.7999999999997</v>
      </c>
      <c r="H15" s="99">
        <v>5</v>
      </c>
      <c r="I15" s="99">
        <v>3815.9999999999995</v>
      </c>
      <c r="J15" s="99">
        <v>5</v>
      </c>
      <c r="K15" s="99">
        <v>3815.9999999999995</v>
      </c>
      <c r="L15" s="99">
        <v>8</v>
      </c>
      <c r="M15" s="99">
        <v>6105.5999999999995</v>
      </c>
      <c r="N15" s="99">
        <v>8</v>
      </c>
      <c r="O15" s="99">
        <v>6105.5999999999995</v>
      </c>
      <c r="P15" s="99">
        <v>16</v>
      </c>
      <c r="Q15" s="99">
        <v>12211.199999999999</v>
      </c>
      <c r="R15" s="99">
        <v>15</v>
      </c>
      <c r="S15" s="99">
        <v>11447.999999999998</v>
      </c>
      <c r="T15" s="99">
        <v>6</v>
      </c>
      <c r="U15" s="99">
        <v>4579.2</v>
      </c>
      <c r="V15" s="99">
        <v>4</v>
      </c>
      <c r="W15" s="99">
        <v>3052.7999999999997</v>
      </c>
      <c r="X15" s="99">
        <v>4</v>
      </c>
      <c r="Y15" s="99">
        <v>3052.7999999999997</v>
      </c>
      <c r="Z15" s="99">
        <v>7</v>
      </c>
      <c r="AA15" s="99">
        <v>5342.4</v>
      </c>
      <c r="AB15" s="99">
        <v>14</v>
      </c>
      <c r="AC15" s="99">
        <v>10684.8</v>
      </c>
      <c r="AD15" s="99">
        <v>9</v>
      </c>
      <c r="AE15" s="99">
        <v>6868.7999999999993</v>
      </c>
      <c r="AF15" s="99">
        <v>11</v>
      </c>
      <c r="AG15" s="99">
        <v>8395.1999999999989</v>
      </c>
      <c r="AH15" s="99">
        <v>10</v>
      </c>
      <c r="AI15" s="99">
        <v>7631.9999999999991</v>
      </c>
      <c r="AJ15" s="99">
        <v>6</v>
      </c>
      <c r="AK15" s="99">
        <v>4579.2</v>
      </c>
      <c r="AL15" s="99">
        <v>5</v>
      </c>
      <c r="AM15" s="99">
        <v>3815.9999999999995</v>
      </c>
      <c r="AN15" s="99">
        <v>7</v>
      </c>
      <c r="AO15" s="99">
        <v>5342.4</v>
      </c>
      <c r="AP15" s="99">
        <v>5</v>
      </c>
      <c r="AQ15" s="99">
        <v>3815.9999999999995</v>
      </c>
      <c r="AR15" s="99">
        <v>9</v>
      </c>
      <c r="AS15" s="99">
        <v>6868.7999999999993</v>
      </c>
      <c r="AT15" s="99">
        <v>14</v>
      </c>
      <c r="AU15" s="99">
        <v>10684.8</v>
      </c>
      <c r="AV15" s="99">
        <v>12</v>
      </c>
      <c r="AW15" s="99">
        <v>9158.4</v>
      </c>
      <c r="AX15" s="99">
        <v>8</v>
      </c>
      <c r="AY15" s="99">
        <v>6105.5999999999995</v>
      </c>
      <c r="AZ15" s="99">
        <v>8</v>
      </c>
      <c r="BA15" s="99">
        <v>6105.5999999999995</v>
      </c>
      <c r="BB15" s="99">
        <v>8</v>
      </c>
      <c r="BC15" s="99">
        <v>6105.5999999999995</v>
      </c>
      <c r="BD15" s="99">
        <v>4</v>
      </c>
      <c r="BE15" s="99">
        <v>3052.7999999999997</v>
      </c>
      <c r="BF15" s="99">
        <v>7</v>
      </c>
      <c r="BG15" s="99">
        <v>5342.4</v>
      </c>
      <c r="BH15" s="99">
        <v>13</v>
      </c>
      <c r="BI15" s="99">
        <v>9921.5999999999985</v>
      </c>
      <c r="BJ15" s="99">
        <v>11</v>
      </c>
      <c r="BK15" s="99">
        <v>8395.1999999999989</v>
      </c>
      <c r="BL15" s="99">
        <v>10</v>
      </c>
      <c r="BM15" s="99">
        <v>7631.9999999999991</v>
      </c>
      <c r="BN15" s="99">
        <v>11</v>
      </c>
      <c r="BO15" s="99">
        <v>8395.1999999999989</v>
      </c>
      <c r="BP15" s="99">
        <v>5</v>
      </c>
      <c r="BQ15" s="99">
        <v>3815.9999999999995</v>
      </c>
      <c r="BR15" s="99">
        <v>6</v>
      </c>
      <c r="BS15" s="99">
        <v>4579.2</v>
      </c>
      <c r="BT15" s="99">
        <v>9</v>
      </c>
      <c r="BU15" s="99">
        <v>6868.7999999999993</v>
      </c>
      <c r="BV15" s="99">
        <v>6</v>
      </c>
      <c r="BW15" s="99">
        <v>4579.2</v>
      </c>
      <c r="BX15" s="99">
        <v>18</v>
      </c>
      <c r="BY15" s="99">
        <v>13737.599999999999</v>
      </c>
      <c r="BZ15" s="99">
        <v>13</v>
      </c>
      <c r="CA15" s="99">
        <v>9921.5999999999985</v>
      </c>
      <c r="CB15" s="99">
        <v>18</v>
      </c>
      <c r="CC15" s="99">
        <v>13737.599999999999</v>
      </c>
      <c r="CD15" s="99">
        <v>20</v>
      </c>
      <c r="CE15" s="99">
        <v>15263.999999999998</v>
      </c>
      <c r="CF15" s="99">
        <v>6</v>
      </c>
      <c r="CG15" s="99">
        <v>4579.2</v>
      </c>
      <c r="CH15" s="99">
        <v>5</v>
      </c>
      <c r="CI15" s="99">
        <v>3815.9999999999995</v>
      </c>
      <c r="CJ15" s="99">
        <v>9</v>
      </c>
      <c r="CK15" s="99">
        <v>6868.7999999999993</v>
      </c>
      <c r="CL15" s="99">
        <v>4</v>
      </c>
      <c r="CM15" s="99">
        <v>3052.7999999999997</v>
      </c>
      <c r="CN15" s="99">
        <v>11</v>
      </c>
      <c r="CO15" s="99">
        <v>8395.1999999999989</v>
      </c>
      <c r="CP15" s="99">
        <v>19</v>
      </c>
      <c r="CQ15" s="99">
        <v>14500.8</v>
      </c>
      <c r="CR15" s="99">
        <v>19</v>
      </c>
      <c r="CS15" s="99">
        <v>14500.8</v>
      </c>
      <c r="CT15" s="99">
        <v>16</v>
      </c>
      <c r="CU15" s="99">
        <v>12211.199999999999</v>
      </c>
    </row>
    <row r="16" spans="1:99">
      <c r="C16" s="98" t="s">
        <v>181</v>
      </c>
      <c r="D16" s="99">
        <v>5</v>
      </c>
      <c r="E16" s="99">
        <v>1704</v>
      </c>
      <c r="F16" s="99">
        <v>4</v>
      </c>
      <c r="G16" s="99">
        <v>1363.2</v>
      </c>
      <c r="H16" s="99">
        <v>5</v>
      </c>
      <c r="I16" s="99">
        <v>1704</v>
      </c>
      <c r="J16" s="99">
        <v>5</v>
      </c>
      <c r="K16" s="99">
        <v>1704</v>
      </c>
      <c r="L16" s="99">
        <v>10</v>
      </c>
      <c r="M16" s="99">
        <v>3408</v>
      </c>
      <c r="N16" s="99">
        <v>9</v>
      </c>
      <c r="O16" s="99">
        <v>3067.2000000000003</v>
      </c>
      <c r="P16" s="99">
        <v>15</v>
      </c>
      <c r="Q16" s="99">
        <v>5112</v>
      </c>
      <c r="R16" s="99">
        <v>14</v>
      </c>
      <c r="S16" s="99">
        <v>4771.2</v>
      </c>
      <c r="T16" s="99">
        <v>7</v>
      </c>
      <c r="U16" s="99">
        <v>2385.6</v>
      </c>
      <c r="V16" s="99">
        <v>4</v>
      </c>
      <c r="W16" s="99">
        <v>1363.2</v>
      </c>
      <c r="X16" s="99">
        <v>5</v>
      </c>
      <c r="Y16" s="99">
        <v>1704</v>
      </c>
      <c r="Z16" s="99">
        <v>7</v>
      </c>
      <c r="AA16" s="99">
        <v>2385.6</v>
      </c>
      <c r="AB16" s="99">
        <v>14</v>
      </c>
      <c r="AC16" s="99">
        <v>4771.2</v>
      </c>
      <c r="AD16" s="99">
        <v>8</v>
      </c>
      <c r="AE16" s="99">
        <v>2726.4</v>
      </c>
      <c r="AF16" s="99">
        <v>10</v>
      </c>
      <c r="AG16" s="99">
        <v>3408</v>
      </c>
      <c r="AH16" s="99">
        <v>11</v>
      </c>
      <c r="AI16" s="99">
        <v>3748.8</v>
      </c>
      <c r="AJ16" s="99">
        <v>5</v>
      </c>
      <c r="AK16" s="99">
        <v>1704</v>
      </c>
      <c r="AL16" s="99">
        <v>6</v>
      </c>
      <c r="AM16" s="99">
        <v>2044.8000000000002</v>
      </c>
      <c r="AN16" s="99">
        <v>7</v>
      </c>
      <c r="AO16" s="99">
        <v>2385.6</v>
      </c>
      <c r="AP16" s="99">
        <v>6</v>
      </c>
      <c r="AQ16" s="99">
        <v>2044.8000000000002</v>
      </c>
      <c r="AR16" s="99">
        <v>9</v>
      </c>
      <c r="AS16" s="99">
        <v>3067.2000000000003</v>
      </c>
      <c r="AT16" s="99">
        <v>15</v>
      </c>
      <c r="AU16" s="99">
        <v>5112</v>
      </c>
      <c r="AV16" s="99">
        <v>11</v>
      </c>
      <c r="AW16" s="99">
        <v>3748.8</v>
      </c>
      <c r="AX16" s="99">
        <v>9</v>
      </c>
      <c r="AY16" s="99">
        <v>3067.2000000000003</v>
      </c>
      <c r="AZ16" s="99">
        <v>8</v>
      </c>
      <c r="BA16" s="99">
        <v>2726.4</v>
      </c>
      <c r="BB16" s="99">
        <v>9</v>
      </c>
      <c r="BC16" s="99">
        <v>3067.2000000000003</v>
      </c>
      <c r="BD16" s="99">
        <v>4</v>
      </c>
      <c r="BE16" s="99">
        <v>1363.2</v>
      </c>
      <c r="BF16" s="99">
        <v>6</v>
      </c>
      <c r="BG16" s="99">
        <v>2044.8000000000002</v>
      </c>
      <c r="BH16" s="99">
        <v>13</v>
      </c>
      <c r="BI16" s="99">
        <v>4430.4000000000005</v>
      </c>
      <c r="BJ16" s="99">
        <v>12</v>
      </c>
      <c r="BK16" s="99">
        <v>4089.6000000000004</v>
      </c>
      <c r="BL16" s="99">
        <v>9</v>
      </c>
      <c r="BM16" s="99">
        <v>3067.2000000000003</v>
      </c>
      <c r="BN16" s="99">
        <v>10</v>
      </c>
      <c r="BO16" s="99">
        <v>3408</v>
      </c>
      <c r="BP16" s="99">
        <v>6</v>
      </c>
      <c r="BQ16" s="99">
        <v>2044.8000000000002</v>
      </c>
      <c r="BR16" s="99">
        <v>6</v>
      </c>
      <c r="BS16" s="99">
        <v>2044.8000000000002</v>
      </c>
      <c r="BT16" s="99">
        <v>8</v>
      </c>
      <c r="BU16" s="99">
        <v>2726.4</v>
      </c>
      <c r="BV16" s="99">
        <v>7</v>
      </c>
      <c r="BW16" s="99">
        <v>2385.6</v>
      </c>
      <c r="BX16" s="99">
        <v>19</v>
      </c>
      <c r="BY16" s="99">
        <v>6475.2</v>
      </c>
      <c r="BZ16" s="99">
        <v>13</v>
      </c>
      <c r="CA16" s="99">
        <v>4430.4000000000005</v>
      </c>
      <c r="CB16" s="99">
        <v>18</v>
      </c>
      <c r="CC16" s="99">
        <v>6134.4000000000005</v>
      </c>
      <c r="CD16" s="99">
        <v>21</v>
      </c>
      <c r="CE16" s="99">
        <v>7156.8</v>
      </c>
      <c r="CF16" s="99">
        <v>6</v>
      </c>
      <c r="CG16" s="99">
        <v>2044.8000000000002</v>
      </c>
      <c r="CH16" s="99">
        <v>5</v>
      </c>
      <c r="CI16" s="99">
        <v>1704</v>
      </c>
      <c r="CJ16" s="99">
        <v>9</v>
      </c>
      <c r="CK16" s="99">
        <v>3067.2000000000003</v>
      </c>
      <c r="CL16" s="99">
        <v>4</v>
      </c>
      <c r="CM16" s="99">
        <v>1363.2</v>
      </c>
      <c r="CN16" s="99">
        <v>14</v>
      </c>
      <c r="CO16" s="99">
        <v>4771.2</v>
      </c>
      <c r="CP16" s="99">
        <v>20</v>
      </c>
      <c r="CQ16" s="99">
        <v>6816</v>
      </c>
      <c r="CR16" s="99">
        <v>17</v>
      </c>
      <c r="CS16" s="99">
        <v>5793.6</v>
      </c>
      <c r="CT16" s="99">
        <v>16</v>
      </c>
      <c r="CU16" s="99">
        <v>5452.8</v>
      </c>
    </row>
    <row r="17" spans="2:99">
      <c r="C17" s="98" t="s">
        <v>182</v>
      </c>
      <c r="D17" s="99">
        <v>5</v>
      </c>
      <c r="E17" s="99">
        <v>2112</v>
      </c>
      <c r="F17" s="99">
        <v>4</v>
      </c>
      <c r="G17" s="99">
        <v>1689.6</v>
      </c>
      <c r="H17" s="99">
        <v>5</v>
      </c>
      <c r="I17" s="99">
        <v>2112</v>
      </c>
      <c r="J17" s="99">
        <v>5</v>
      </c>
      <c r="K17" s="99">
        <v>2112</v>
      </c>
      <c r="L17" s="99">
        <v>10</v>
      </c>
      <c r="M17" s="99">
        <v>4224</v>
      </c>
      <c r="N17" s="99">
        <v>9</v>
      </c>
      <c r="O17" s="99">
        <v>3801.6</v>
      </c>
      <c r="P17" s="99">
        <v>15</v>
      </c>
      <c r="Q17" s="99">
        <v>6336</v>
      </c>
      <c r="R17" s="99">
        <v>16</v>
      </c>
      <c r="S17" s="99">
        <v>6758.4</v>
      </c>
      <c r="T17" s="99">
        <v>6</v>
      </c>
      <c r="U17" s="99">
        <v>2534.3999999999996</v>
      </c>
      <c r="V17" s="99">
        <v>4</v>
      </c>
      <c r="W17" s="99">
        <v>1689.6</v>
      </c>
      <c r="X17" s="99">
        <v>5</v>
      </c>
      <c r="Y17" s="99">
        <v>2112</v>
      </c>
      <c r="Z17" s="99">
        <v>6</v>
      </c>
      <c r="AA17" s="99">
        <v>2534.3999999999996</v>
      </c>
      <c r="AB17" s="99">
        <v>16</v>
      </c>
      <c r="AC17" s="99">
        <v>6758.4</v>
      </c>
      <c r="AD17" s="99">
        <v>9</v>
      </c>
      <c r="AE17" s="99">
        <v>3801.6</v>
      </c>
      <c r="AF17" s="99">
        <v>10</v>
      </c>
      <c r="AG17" s="99">
        <v>4224</v>
      </c>
      <c r="AH17" s="99">
        <v>12</v>
      </c>
      <c r="AI17" s="99">
        <v>5068.7999999999993</v>
      </c>
      <c r="AJ17" s="99">
        <v>6</v>
      </c>
      <c r="AK17" s="99">
        <v>2534.3999999999996</v>
      </c>
      <c r="AL17" s="99">
        <v>6</v>
      </c>
      <c r="AM17" s="99">
        <v>2534.3999999999996</v>
      </c>
      <c r="AN17" s="99">
        <v>7</v>
      </c>
      <c r="AO17" s="99">
        <v>2956.7999999999997</v>
      </c>
      <c r="AP17" s="99">
        <v>5</v>
      </c>
      <c r="AQ17" s="99">
        <v>2112</v>
      </c>
      <c r="AR17" s="99">
        <v>9</v>
      </c>
      <c r="AS17" s="99">
        <v>3801.6</v>
      </c>
      <c r="AT17" s="99">
        <v>14</v>
      </c>
      <c r="AU17" s="99">
        <v>5913.5999999999995</v>
      </c>
      <c r="AV17" s="99">
        <v>12</v>
      </c>
      <c r="AW17" s="99">
        <v>5068.7999999999993</v>
      </c>
      <c r="AX17" s="99">
        <v>10</v>
      </c>
      <c r="AY17" s="99">
        <v>4224</v>
      </c>
      <c r="AZ17" s="99">
        <v>8</v>
      </c>
      <c r="BA17" s="99">
        <v>3379.2</v>
      </c>
      <c r="BB17" s="99">
        <v>8</v>
      </c>
      <c r="BC17" s="99">
        <v>3379.2</v>
      </c>
      <c r="BD17" s="99">
        <v>4</v>
      </c>
      <c r="BE17" s="99">
        <v>1689.6</v>
      </c>
      <c r="BF17" s="99">
        <v>6</v>
      </c>
      <c r="BG17" s="99">
        <v>2534.3999999999996</v>
      </c>
      <c r="BH17" s="99">
        <v>13</v>
      </c>
      <c r="BI17" s="99">
        <v>5491.2</v>
      </c>
      <c r="BJ17" s="99">
        <v>12</v>
      </c>
      <c r="BK17" s="99">
        <v>5068.7999999999993</v>
      </c>
      <c r="BL17" s="99">
        <v>9</v>
      </c>
      <c r="BM17" s="99">
        <v>3801.6</v>
      </c>
      <c r="BN17" s="99">
        <v>10</v>
      </c>
      <c r="BO17" s="99">
        <v>4224</v>
      </c>
      <c r="BP17" s="99">
        <v>5</v>
      </c>
      <c r="BQ17" s="99">
        <v>2112</v>
      </c>
      <c r="BR17" s="99">
        <v>6</v>
      </c>
      <c r="BS17" s="99">
        <v>2534.3999999999996</v>
      </c>
      <c r="BT17" s="99">
        <v>9</v>
      </c>
      <c r="BU17" s="99">
        <v>3801.6</v>
      </c>
      <c r="BV17" s="99">
        <v>6</v>
      </c>
      <c r="BW17" s="99">
        <v>2534.3999999999996</v>
      </c>
      <c r="BX17" s="99">
        <v>18</v>
      </c>
      <c r="BY17" s="99">
        <v>7603.2</v>
      </c>
      <c r="BZ17" s="99">
        <v>15</v>
      </c>
      <c r="CA17" s="99">
        <v>6336</v>
      </c>
      <c r="CB17" s="99">
        <v>20</v>
      </c>
      <c r="CC17" s="99">
        <v>8448</v>
      </c>
      <c r="CD17" s="99">
        <v>18</v>
      </c>
      <c r="CE17" s="99">
        <v>7603.2</v>
      </c>
      <c r="CF17" s="99">
        <v>7</v>
      </c>
      <c r="CG17" s="99">
        <v>2956.7999999999997</v>
      </c>
      <c r="CH17" s="99">
        <v>4</v>
      </c>
      <c r="CI17" s="99">
        <v>1689.6</v>
      </c>
      <c r="CJ17" s="99">
        <v>10</v>
      </c>
      <c r="CK17" s="99">
        <v>4224</v>
      </c>
      <c r="CL17" s="99">
        <v>5</v>
      </c>
      <c r="CM17" s="99">
        <v>2112</v>
      </c>
      <c r="CN17" s="99">
        <v>12</v>
      </c>
      <c r="CO17" s="99">
        <v>5068.7999999999993</v>
      </c>
      <c r="CP17" s="99">
        <v>21</v>
      </c>
      <c r="CQ17" s="99">
        <v>8870.4</v>
      </c>
      <c r="CR17" s="99">
        <v>18</v>
      </c>
      <c r="CS17" s="99">
        <v>7603.2</v>
      </c>
      <c r="CT17" s="99">
        <v>17</v>
      </c>
      <c r="CU17" s="99">
        <v>7180.7999999999993</v>
      </c>
    </row>
    <row r="18" spans="2:99">
      <c r="C18" s="98" t="s">
        <v>183</v>
      </c>
      <c r="D18" s="99">
        <v>4</v>
      </c>
      <c r="E18" s="99">
        <v>2611.1999999999998</v>
      </c>
      <c r="F18" s="99">
        <v>4</v>
      </c>
      <c r="G18" s="99">
        <v>2611.1999999999998</v>
      </c>
      <c r="H18" s="99">
        <v>5</v>
      </c>
      <c r="I18" s="99">
        <v>3264</v>
      </c>
      <c r="J18" s="99">
        <v>5</v>
      </c>
      <c r="K18" s="99">
        <v>3264</v>
      </c>
      <c r="L18" s="99">
        <v>8</v>
      </c>
      <c r="M18" s="99">
        <v>5222.3999999999996</v>
      </c>
      <c r="N18" s="99">
        <v>9</v>
      </c>
      <c r="O18" s="99">
        <v>5875.2</v>
      </c>
      <c r="P18" s="99">
        <v>14</v>
      </c>
      <c r="Q18" s="99">
        <v>9139.1999999999989</v>
      </c>
      <c r="R18" s="99">
        <v>14</v>
      </c>
      <c r="S18" s="99">
        <v>9139.1999999999989</v>
      </c>
      <c r="T18" s="99">
        <v>6</v>
      </c>
      <c r="U18" s="99">
        <v>3916.7999999999997</v>
      </c>
      <c r="V18" s="99">
        <v>4</v>
      </c>
      <c r="W18" s="99">
        <v>2611.1999999999998</v>
      </c>
      <c r="X18" s="99">
        <v>5</v>
      </c>
      <c r="Y18" s="99">
        <v>3264</v>
      </c>
      <c r="Z18" s="99">
        <v>6</v>
      </c>
      <c r="AA18" s="99">
        <v>3916.7999999999997</v>
      </c>
      <c r="AB18" s="99">
        <v>16</v>
      </c>
      <c r="AC18" s="99">
        <v>10444.799999999999</v>
      </c>
      <c r="AD18" s="99">
        <v>9</v>
      </c>
      <c r="AE18" s="99">
        <v>5875.2</v>
      </c>
      <c r="AF18" s="99">
        <v>11</v>
      </c>
      <c r="AG18" s="99">
        <v>7180.7999999999993</v>
      </c>
      <c r="AH18" s="99">
        <v>11</v>
      </c>
      <c r="AI18" s="99">
        <v>7180.7999999999993</v>
      </c>
      <c r="AJ18" s="99">
        <v>6</v>
      </c>
      <c r="AK18" s="99">
        <v>3916.7999999999997</v>
      </c>
      <c r="AL18" s="99">
        <v>5</v>
      </c>
      <c r="AM18" s="99">
        <v>3264</v>
      </c>
      <c r="AN18" s="99">
        <v>7</v>
      </c>
      <c r="AO18" s="99">
        <v>4569.5999999999995</v>
      </c>
      <c r="AP18" s="99">
        <v>5</v>
      </c>
      <c r="AQ18" s="99">
        <v>3264</v>
      </c>
      <c r="AR18" s="99">
        <v>9</v>
      </c>
      <c r="AS18" s="99">
        <v>5875.2</v>
      </c>
      <c r="AT18" s="99">
        <v>13</v>
      </c>
      <c r="AU18" s="99">
        <v>8486.4</v>
      </c>
      <c r="AV18" s="99">
        <v>11</v>
      </c>
      <c r="AW18" s="99">
        <v>7180.7999999999993</v>
      </c>
      <c r="AX18" s="99">
        <v>10</v>
      </c>
      <c r="AY18" s="99">
        <v>6528</v>
      </c>
      <c r="AZ18" s="99">
        <v>8</v>
      </c>
      <c r="BA18" s="99">
        <v>5222.3999999999996</v>
      </c>
      <c r="BB18" s="99">
        <v>8</v>
      </c>
      <c r="BC18" s="99">
        <v>5222.3999999999996</v>
      </c>
      <c r="BD18" s="99">
        <v>4</v>
      </c>
      <c r="BE18" s="99">
        <v>2611.1999999999998</v>
      </c>
      <c r="BF18" s="99">
        <v>7</v>
      </c>
      <c r="BG18" s="99">
        <v>4569.5999999999995</v>
      </c>
      <c r="BH18" s="99">
        <v>12</v>
      </c>
      <c r="BI18" s="99">
        <v>7833.5999999999995</v>
      </c>
      <c r="BJ18" s="99">
        <v>12</v>
      </c>
      <c r="BK18" s="99">
        <v>7833.5999999999995</v>
      </c>
      <c r="BL18" s="99">
        <v>9</v>
      </c>
      <c r="BM18" s="99">
        <v>5875.2</v>
      </c>
      <c r="BN18" s="99">
        <v>11</v>
      </c>
      <c r="BO18" s="99">
        <v>7180.7999999999993</v>
      </c>
      <c r="BP18" s="99">
        <v>5</v>
      </c>
      <c r="BQ18" s="99">
        <v>3264</v>
      </c>
      <c r="BR18" s="99">
        <v>6</v>
      </c>
      <c r="BS18" s="99">
        <v>3916.7999999999997</v>
      </c>
      <c r="BT18" s="99">
        <v>9</v>
      </c>
      <c r="BU18" s="99">
        <v>5875.2</v>
      </c>
      <c r="BV18" s="99">
        <v>6</v>
      </c>
      <c r="BW18" s="99">
        <v>3916.7999999999997</v>
      </c>
      <c r="BX18" s="99">
        <v>18</v>
      </c>
      <c r="BY18" s="99">
        <v>11750.4</v>
      </c>
      <c r="BZ18" s="99">
        <v>12</v>
      </c>
      <c r="CA18" s="99">
        <v>7833.5999999999995</v>
      </c>
      <c r="CB18" s="99">
        <v>16</v>
      </c>
      <c r="CC18" s="99">
        <v>10444.799999999999</v>
      </c>
      <c r="CD18" s="99">
        <v>19</v>
      </c>
      <c r="CE18" s="99">
        <v>12403.199999999999</v>
      </c>
      <c r="CF18" s="99">
        <v>6</v>
      </c>
      <c r="CG18" s="99">
        <v>3916.7999999999997</v>
      </c>
      <c r="CH18" s="99">
        <v>4</v>
      </c>
      <c r="CI18" s="99">
        <v>2611.1999999999998</v>
      </c>
      <c r="CJ18" s="99">
        <v>9</v>
      </c>
      <c r="CK18" s="99">
        <v>5875.2</v>
      </c>
      <c r="CL18" s="99">
        <v>4</v>
      </c>
      <c r="CM18" s="99">
        <v>2611.1999999999998</v>
      </c>
      <c r="CN18" s="99">
        <v>11</v>
      </c>
      <c r="CO18" s="99">
        <v>7180.7999999999993</v>
      </c>
      <c r="CP18" s="99">
        <v>21</v>
      </c>
      <c r="CQ18" s="99">
        <v>13708.8</v>
      </c>
      <c r="CR18" s="99">
        <v>20</v>
      </c>
      <c r="CS18" s="99">
        <v>13056</v>
      </c>
      <c r="CT18" s="99">
        <v>16</v>
      </c>
      <c r="CU18" s="99">
        <v>10444.799999999999</v>
      </c>
    </row>
    <row r="19" spans="2:99">
      <c r="C19" s="98" t="s">
        <v>184</v>
      </c>
      <c r="D19" s="99">
        <v>4</v>
      </c>
      <c r="E19" s="99">
        <v>1320</v>
      </c>
      <c r="F19" s="99">
        <v>4</v>
      </c>
      <c r="G19" s="99">
        <v>1320</v>
      </c>
      <c r="H19" s="99">
        <v>5</v>
      </c>
      <c r="I19" s="99">
        <v>1650</v>
      </c>
      <c r="J19" s="99">
        <v>5</v>
      </c>
      <c r="K19" s="99">
        <v>1650</v>
      </c>
      <c r="L19" s="99">
        <v>10</v>
      </c>
      <c r="M19" s="99">
        <v>3300</v>
      </c>
      <c r="N19" s="99">
        <v>9</v>
      </c>
      <c r="O19" s="99">
        <v>2970</v>
      </c>
      <c r="P19" s="99">
        <v>15</v>
      </c>
      <c r="Q19" s="99">
        <v>4950</v>
      </c>
      <c r="R19" s="99">
        <v>14</v>
      </c>
      <c r="S19" s="99">
        <v>4620</v>
      </c>
      <c r="T19" s="99">
        <v>6</v>
      </c>
      <c r="U19" s="99">
        <v>1980</v>
      </c>
      <c r="V19" s="99">
        <v>4</v>
      </c>
      <c r="W19" s="99">
        <v>1320</v>
      </c>
      <c r="X19" s="99">
        <v>4</v>
      </c>
      <c r="Y19" s="99">
        <v>1320</v>
      </c>
      <c r="Z19" s="99">
        <v>6</v>
      </c>
      <c r="AA19" s="99">
        <v>1980</v>
      </c>
      <c r="AB19" s="99">
        <v>15</v>
      </c>
      <c r="AC19" s="99">
        <v>4950</v>
      </c>
      <c r="AD19" s="99">
        <v>10</v>
      </c>
      <c r="AE19" s="99">
        <v>3300</v>
      </c>
      <c r="AF19" s="99">
        <v>10</v>
      </c>
      <c r="AG19" s="99">
        <v>3300</v>
      </c>
      <c r="AH19" s="99">
        <v>10</v>
      </c>
      <c r="AI19" s="99">
        <v>3300</v>
      </c>
      <c r="AJ19" s="99">
        <v>6</v>
      </c>
      <c r="AK19" s="99">
        <v>1980</v>
      </c>
      <c r="AL19" s="99">
        <v>5</v>
      </c>
      <c r="AM19" s="99">
        <v>1650</v>
      </c>
      <c r="AN19" s="99">
        <v>8</v>
      </c>
      <c r="AO19" s="99">
        <v>2640</v>
      </c>
      <c r="AP19" s="99">
        <v>6</v>
      </c>
      <c r="AQ19" s="99">
        <v>1980</v>
      </c>
      <c r="AR19" s="99">
        <v>9</v>
      </c>
      <c r="AS19" s="99">
        <v>2970</v>
      </c>
      <c r="AT19" s="99">
        <v>16</v>
      </c>
      <c r="AU19" s="99">
        <v>5280</v>
      </c>
      <c r="AV19" s="99">
        <v>12</v>
      </c>
      <c r="AW19" s="99">
        <v>3960</v>
      </c>
      <c r="AX19" s="99">
        <v>10</v>
      </c>
      <c r="AY19" s="99">
        <v>3300</v>
      </c>
      <c r="AZ19" s="99">
        <v>7</v>
      </c>
      <c r="BA19" s="99">
        <v>2310</v>
      </c>
      <c r="BB19" s="99">
        <v>8</v>
      </c>
      <c r="BC19" s="99">
        <v>2640</v>
      </c>
      <c r="BD19" s="99">
        <v>4</v>
      </c>
      <c r="BE19" s="99">
        <v>1320</v>
      </c>
      <c r="BF19" s="99">
        <v>6</v>
      </c>
      <c r="BG19" s="99">
        <v>1980</v>
      </c>
      <c r="BH19" s="99">
        <v>13</v>
      </c>
      <c r="BI19" s="99">
        <v>4290</v>
      </c>
      <c r="BJ19" s="99">
        <v>13</v>
      </c>
      <c r="BK19" s="99">
        <v>4290</v>
      </c>
      <c r="BL19" s="99">
        <v>9</v>
      </c>
      <c r="BM19" s="99">
        <v>2970</v>
      </c>
      <c r="BN19" s="99">
        <v>10</v>
      </c>
      <c r="BO19" s="99">
        <v>3300</v>
      </c>
      <c r="BP19" s="99">
        <v>6</v>
      </c>
      <c r="BQ19" s="99">
        <v>1980</v>
      </c>
      <c r="BR19" s="99">
        <v>6</v>
      </c>
      <c r="BS19" s="99">
        <v>1980</v>
      </c>
      <c r="BT19" s="99">
        <v>9</v>
      </c>
      <c r="BU19" s="99">
        <v>2970</v>
      </c>
      <c r="BV19" s="99">
        <v>7</v>
      </c>
      <c r="BW19" s="99">
        <v>2310</v>
      </c>
      <c r="BX19" s="99">
        <v>19</v>
      </c>
      <c r="BY19" s="99">
        <v>6270</v>
      </c>
      <c r="BZ19" s="99">
        <v>13</v>
      </c>
      <c r="CA19" s="99">
        <v>4290</v>
      </c>
      <c r="CB19" s="99">
        <v>19</v>
      </c>
      <c r="CC19" s="99">
        <v>6270</v>
      </c>
      <c r="CD19" s="99">
        <v>18</v>
      </c>
      <c r="CE19" s="99">
        <v>5940</v>
      </c>
      <c r="CF19" s="99">
        <v>6</v>
      </c>
      <c r="CG19" s="99">
        <v>1980</v>
      </c>
      <c r="CH19" s="99">
        <v>5</v>
      </c>
      <c r="CI19" s="99">
        <v>1650</v>
      </c>
      <c r="CJ19" s="99">
        <v>8</v>
      </c>
      <c r="CK19" s="99">
        <v>2640</v>
      </c>
      <c r="CL19" s="99">
        <v>5</v>
      </c>
      <c r="CM19" s="99">
        <v>1650</v>
      </c>
      <c r="CN19" s="99">
        <v>13</v>
      </c>
      <c r="CO19" s="99">
        <v>4290</v>
      </c>
      <c r="CP19" s="99">
        <v>21</v>
      </c>
      <c r="CQ19" s="99">
        <v>6930</v>
      </c>
      <c r="CR19" s="99">
        <v>18</v>
      </c>
      <c r="CS19" s="99">
        <v>5940</v>
      </c>
      <c r="CT19" s="99">
        <v>19</v>
      </c>
      <c r="CU19" s="99">
        <v>6270</v>
      </c>
    </row>
    <row r="20" spans="2:99">
      <c r="B20" s="98" t="s">
        <v>127</v>
      </c>
      <c r="C20" s="98" t="s">
        <v>185</v>
      </c>
      <c r="D20" s="99">
        <v>9</v>
      </c>
      <c r="E20" s="99">
        <v>2581.2000000000003</v>
      </c>
      <c r="F20" s="99">
        <v>13</v>
      </c>
      <c r="G20" s="99">
        <v>3728.4</v>
      </c>
      <c r="H20" s="99">
        <v>15</v>
      </c>
      <c r="I20" s="99">
        <v>4302</v>
      </c>
      <c r="J20" s="99">
        <v>11</v>
      </c>
      <c r="K20" s="99">
        <v>3154.8</v>
      </c>
      <c r="L20" s="99">
        <v>13</v>
      </c>
      <c r="M20" s="99">
        <v>3728.4</v>
      </c>
      <c r="N20" s="99">
        <v>16</v>
      </c>
      <c r="O20" s="99">
        <v>4588.8</v>
      </c>
      <c r="P20" s="99">
        <v>20</v>
      </c>
      <c r="Q20" s="99">
        <v>5736</v>
      </c>
      <c r="R20" s="99">
        <v>13</v>
      </c>
      <c r="S20" s="99">
        <v>3728.4</v>
      </c>
      <c r="T20" s="99">
        <v>11</v>
      </c>
      <c r="U20" s="99">
        <v>3154.8</v>
      </c>
      <c r="V20" s="99">
        <v>8</v>
      </c>
      <c r="W20" s="99">
        <v>2294.4</v>
      </c>
      <c r="X20" s="99">
        <v>9</v>
      </c>
      <c r="Y20" s="99">
        <v>2581.2000000000003</v>
      </c>
      <c r="Z20" s="99">
        <v>12</v>
      </c>
      <c r="AA20" s="99">
        <v>3441.6000000000004</v>
      </c>
      <c r="AB20" s="99">
        <v>14</v>
      </c>
      <c r="AC20" s="99">
        <v>4015.2000000000003</v>
      </c>
      <c r="AD20" s="99">
        <v>18</v>
      </c>
      <c r="AE20" s="99">
        <v>5162.4000000000005</v>
      </c>
      <c r="AF20" s="99">
        <v>13</v>
      </c>
      <c r="AG20" s="99">
        <v>3728.4</v>
      </c>
      <c r="AH20" s="99">
        <v>14</v>
      </c>
      <c r="AI20" s="99">
        <v>4015.2000000000003</v>
      </c>
      <c r="AJ20" s="99">
        <v>13</v>
      </c>
      <c r="AK20" s="99">
        <v>3728.4</v>
      </c>
      <c r="AL20" s="99">
        <v>10</v>
      </c>
      <c r="AM20" s="99">
        <v>2868</v>
      </c>
      <c r="AN20" s="99">
        <v>13</v>
      </c>
      <c r="AO20" s="99">
        <v>3728.4</v>
      </c>
      <c r="AP20" s="99">
        <v>8</v>
      </c>
      <c r="AQ20" s="99">
        <v>2294.4</v>
      </c>
      <c r="AR20" s="99">
        <v>17</v>
      </c>
      <c r="AS20" s="99">
        <v>4875.6000000000004</v>
      </c>
      <c r="AT20" s="99">
        <v>17</v>
      </c>
      <c r="AU20" s="99">
        <v>4875.6000000000004</v>
      </c>
      <c r="AV20" s="99">
        <v>17</v>
      </c>
      <c r="AW20" s="99">
        <v>4875.6000000000004</v>
      </c>
      <c r="AX20" s="99">
        <v>23</v>
      </c>
      <c r="AY20" s="99">
        <v>6596.4000000000005</v>
      </c>
      <c r="AZ20" s="99">
        <v>13</v>
      </c>
      <c r="BA20" s="99">
        <v>3728.4</v>
      </c>
      <c r="BB20" s="99">
        <v>13</v>
      </c>
      <c r="BC20" s="99">
        <v>3728.4</v>
      </c>
      <c r="BD20" s="99">
        <v>14</v>
      </c>
      <c r="BE20" s="99">
        <v>4015.2000000000003</v>
      </c>
      <c r="BF20" s="99">
        <v>8</v>
      </c>
      <c r="BG20" s="99">
        <v>2294.4</v>
      </c>
      <c r="BH20" s="99">
        <v>15</v>
      </c>
      <c r="BI20" s="99">
        <v>4302</v>
      </c>
      <c r="BJ20" s="99">
        <v>12</v>
      </c>
      <c r="BK20" s="99">
        <v>3441.6000000000004</v>
      </c>
      <c r="BL20" s="99">
        <v>13</v>
      </c>
      <c r="BM20" s="99">
        <v>3728.4</v>
      </c>
      <c r="BN20" s="99">
        <v>22</v>
      </c>
      <c r="BO20" s="99">
        <v>6309.6</v>
      </c>
      <c r="BP20" s="99">
        <v>13</v>
      </c>
      <c r="BQ20" s="99">
        <v>3728.4</v>
      </c>
      <c r="BR20" s="99">
        <v>8</v>
      </c>
      <c r="BS20" s="99">
        <v>2294.4</v>
      </c>
      <c r="BT20" s="99">
        <v>14</v>
      </c>
      <c r="BU20" s="99">
        <v>4015.2000000000003</v>
      </c>
      <c r="BV20" s="99">
        <v>9</v>
      </c>
      <c r="BW20" s="99">
        <v>2581.2000000000003</v>
      </c>
      <c r="BX20" s="99">
        <v>20</v>
      </c>
      <c r="BY20" s="99">
        <v>5736</v>
      </c>
      <c r="BZ20" s="99">
        <v>14</v>
      </c>
      <c r="CA20" s="99">
        <v>4015.2000000000003</v>
      </c>
      <c r="CB20" s="99">
        <v>23</v>
      </c>
      <c r="CC20" s="99">
        <v>6596.4000000000005</v>
      </c>
      <c r="CD20" s="99">
        <v>16</v>
      </c>
      <c r="CE20" s="99">
        <v>4588.8</v>
      </c>
      <c r="CF20" s="99">
        <v>10</v>
      </c>
      <c r="CG20" s="99">
        <v>2868</v>
      </c>
      <c r="CH20" s="99">
        <v>15</v>
      </c>
      <c r="CI20" s="99">
        <v>4302</v>
      </c>
      <c r="CJ20" s="99">
        <v>9</v>
      </c>
      <c r="CK20" s="99">
        <v>2581.2000000000003</v>
      </c>
      <c r="CL20" s="99">
        <v>12</v>
      </c>
      <c r="CM20" s="99">
        <v>3441.6000000000004</v>
      </c>
      <c r="CN20" s="99">
        <v>16</v>
      </c>
      <c r="CO20" s="99">
        <v>4588.8</v>
      </c>
      <c r="CP20" s="99">
        <v>16</v>
      </c>
      <c r="CQ20" s="99">
        <v>4588.8</v>
      </c>
      <c r="CR20" s="99">
        <v>15</v>
      </c>
      <c r="CS20" s="99">
        <v>4302</v>
      </c>
      <c r="CT20" s="99">
        <v>18</v>
      </c>
      <c r="CU20" s="99">
        <v>5162.4000000000005</v>
      </c>
    </row>
    <row r="21" spans="2:99">
      <c r="C21" s="98" t="s">
        <v>186</v>
      </c>
      <c r="D21" s="99">
        <v>10</v>
      </c>
      <c r="E21" s="99">
        <v>624</v>
      </c>
      <c r="F21" s="99">
        <v>12</v>
      </c>
      <c r="G21" s="99">
        <v>748.8</v>
      </c>
      <c r="H21" s="99">
        <v>15</v>
      </c>
      <c r="I21" s="99">
        <v>936</v>
      </c>
      <c r="J21" s="99">
        <v>11</v>
      </c>
      <c r="K21" s="99">
        <v>686.4</v>
      </c>
      <c r="L21" s="99">
        <v>16</v>
      </c>
      <c r="M21" s="99">
        <v>998.4</v>
      </c>
      <c r="N21" s="99">
        <v>14</v>
      </c>
      <c r="O21" s="99">
        <v>873.6</v>
      </c>
      <c r="P21" s="99">
        <v>17</v>
      </c>
      <c r="Q21" s="99">
        <v>1060.8</v>
      </c>
      <c r="R21" s="99">
        <v>14</v>
      </c>
      <c r="S21" s="99">
        <v>873.6</v>
      </c>
      <c r="T21" s="99">
        <v>10</v>
      </c>
      <c r="U21" s="99">
        <v>624</v>
      </c>
      <c r="V21" s="99">
        <v>8</v>
      </c>
      <c r="W21" s="99">
        <v>499.2</v>
      </c>
      <c r="X21" s="99">
        <v>10</v>
      </c>
      <c r="Y21" s="99">
        <v>624</v>
      </c>
      <c r="Z21" s="99">
        <v>13</v>
      </c>
      <c r="AA21" s="99">
        <v>811.19999999999993</v>
      </c>
      <c r="AB21" s="99">
        <v>14</v>
      </c>
      <c r="AC21" s="99">
        <v>873.6</v>
      </c>
      <c r="AD21" s="99">
        <v>17</v>
      </c>
      <c r="AE21" s="99">
        <v>1060.8</v>
      </c>
      <c r="AF21" s="99">
        <v>12</v>
      </c>
      <c r="AG21" s="99">
        <v>748.8</v>
      </c>
      <c r="AH21" s="99">
        <v>15</v>
      </c>
      <c r="AI21" s="99">
        <v>936</v>
      </c>
      <c r="AJ21" s="99">
        <v>16</v>
      </c>
      <c r="AK21" s="99">
        <v>998.4</v>
      </c>
      <c r="AL21" s="99">
        <v>11</v>
      </c>
      <c r="AM21" s="99">
        <v>686.4</v>
      </c>
      <c r="AN21" s="99">
        <v>15</v>
      </c>
      <c r="AO21" s="99">
        <v>936</v>
      </c>
      <c r="AP21" s="99">
        <v>8</v>
      </c>
      <c r="AQ21" s="99">
        <v>499.2</v>
      </c>
      <c r="AR21" s="99">
        <v>17</v>
      </c>
      <c r="AS21" s="99">
        <v>1060.8</v>
      </c>
      <c r="AT21" s="99">
        <v>16</v>
      </c>
      <c r="AU21" s="99">
        <v>998.4</v>
      </c>
      <c r="AV21" s="99">
        <v>20</v>
      </c>
      <c r="AW21" s="99">
        <v>1248</v>
      </c>
      <c r="AX21" s="99">
        <v>24</v>
      </c>
      <c r="AY21" s="99">
        <v>1497.6</v>
      </c>
      <c r="AZ21" s="99">
        <v>13</v>
      </c>
      <c r="BA21" s="99">
        <v>811.19999999999993</v>
      </c>
      <c r="BB21" s="99">
        <v>13</v>
      </c>
      <c r="BC21" s="99">
        <v>811.19999999999993</v>
      </c>
      <c r="BD21" s="99">
        <v>12</v>
      </c>
      <c r="BE21" s="99">
        <v>748.8</v>
      </c>
      <c r="BF21" s="99">
        <v>8</v>
      </c>
      <c r="BG21" s="99">
        <v>499.2</v>
      </c>
      <c r="BH21" s="99">
        <v>15</v>
      </c>
      <c r="BI21" s="99">
        <v>936</v>
      </c>
      <c r="BJ21" s="99">
        <v>14</v>
      </c>
      <c r="BK21" s="99">
        <v>873.6</v>
      </c>
      <c r="BL21" s="99">
        <v>14</v>
      </c>
      <c r="BM21" s="99">
        <v>873.6</v>
      </c>
      <c r="BN21" s="99">
        <v>25</v>
      </c>
      <c r="BO21" s="99">
        <v>1560</v>
      </c>
      <c r="BP21" s="99">
        <v>16</v>
      </c>
      <c r="BQ21" s="99">
        <v>998.4</v>
      </c>
      <c r="BR21" s="99">
        <v>8</v>
      </c>
      <c r="BS21" s="99">
        <v>499.2</v>
      </c>
      <c r="BT21" s="99">
        <v>14</v>
      </c>
      <c r="BU21" s="99">
        <v>873.6</v>
      </c>
      <c r="BV21" s="99">
        <v>10</v>
      </c>
      <c r="BW21" s="99">
        <v>624</v>
      </c>
      <c r="BX21" s="99">
        <v>20</v>
      </c>
      <c r="BY21" s="99">
        <v>1248</v>
      </c>
      <c r="BZ21" s="99">
        <v>12</v>
      </c>
      <c r="CA21" s="99">
        <v>748.8</v>
      </c>
      <c r="CB21" s="99">
        <v>22</v>
      </c>
      <c r="CC21" s="99">
        <v>1372.8</v>
      </c>
      <c r="CD21" s="99">
        <v>17</v>
      </c>
      <c r="CE21" s="99">
        <v>1060.8</v>
      </c>
      <c r="CF21" s="99">
        <v>11</v>
      </c>
      <c r="CG21" s="99">
        <v>686.4</v>
      </c>
      <c r="CH21" s="99">
        <v>16</v>
      </c>
      <c r="CI21" s="99">
        <v>998.4</v>
      </c>
      <c r="CJ21" s="99">
        <v>9</v>
      </c>
      <c r="CK21" s="99">
        <v>561.6</v>
      </c>
      <c r="CL21" s="99">
        <v>14</v>
      </c>
      <c r="CM21" s="99">
        <v>873.6</v>
      </c>
      <c r="CN21" s="99">
        <v>17</v>
      </c>
      <c r="CO21" s="99">
        <v>1060.8</v>
      </c>
      <c r="CP21" s="99">
        <v>14</v>
      </c>
      <c r="CQ21" s="99">
        <v>873.6</v>
      </c>
      <c r="CR21" s="99">
        <v>17</v>
      </c>
      <c r="CS21" s="99">
        <v>1060.8</v>
      </c>
      <c r="CT21" s="99">
        <v>16</v>
      </c>
      <c r="CU21" s="99">
        <v>998.4</v>
      </c>
    </row>
    <row r="22" spans="2:99">
      <c r="C22" s="98" t="s">
        <v>187</v>
      </c>
      <c r="D22" s="99">
        <v>9</v>
      </c>
      <c r="E22" s="99">
        <v>1684.8</v>
      </c>
      <c r="F22" s="99">
        <v>12</v>
      </c>
      <c r="G22" s="99">
        <v>2246.3999999999996</v>
      </c>
      <c r="H22" s="99">
        <v>15</v>
      </c>
      <c r="I22" s="99">
        <v>2808</v>
      </c>
      <c r="J22" s="99">
        <v>9</v>
      </c>
      <c r="K22" s="99">
        <v>1684.8</v>
      </c>
      <c r="L22" s="99">
        <v>16</v>
      </c>
      <c r="M22" s="99">
        <v>2995.2</v>
      </c>
      <c r="N22" s="99">
        <v>15</v>
      </c>
      <c r="O22" s="99">
        <v>2808</v>
      </c>
      <c r="P22" s="99">
        <v>19</v>
      </c>
      <c r="Q22" s="99">
        <v>3556.7999999999997</v>
      </c>
      <c r="R22" s="99">
        <v>14</v>
      </c>
      <c r="S22" s="99">
        <v>2620.7999999999997</v>
      </c>
      <c r="T22" s="99">
        <v>11</v>
      </c>
      <c r="U22" s="99">
        <v>2059.1999999999998</v>
      </c>
      <c r="V22" s="99">
        <v>9</v>
      </c>
      <c r="W22" s="99">
        <v>1684.8</v>
      </c>
      <c r="X22" s="99">
        <v>9</v>
      </c>
      <c r="Y22" s="99">
        <v>1684.8</v>
      </c>
      <c r="Z22" s="99">
        <v>12</v>
      </c>
      <c r="AA22" s="99">
        <v>2246.3999999999996</v>
      </c>
      <c r="AB22" s="99">
        <v>14</v>
      </c>
      <c r="AC22" s="99">
        <v>2620.7999999999997</v>
      </c>
      <c r="AD22" s="99">
        <v>19</v>
      </c>
      <c r="AE22" s="99">
        <v>3556.7999999999997</v>
      </c>
      <c r="AF22" s="99">
        <v>13</v>
      </c>
      <c r="AG22" s="99">
        <v>2433.6</v>
      </c>
      <c r="AH22" s="99">
        <v>16</v>
      </c>
      <c r="AI22" s="99">
        <v>2995.2</v>
      </c>
      <c r="AJ22" s="99">
        <v>14</v>
      </c>
      <c r="AK22" s="99">
        <v>2620.7999999999997</v>
      </c>
      <c r="AL22" s="99">
        <v>10</v>
      </c>
      <c r="AM22" s="99">
        <v>1872</v>
      </c>
      <c r="AN22" s="99">
        <v>14</v>
      </c>
      <c r="AO22" s="99">
        <v>2620.7999999999997</v>
      </c>
      <c r="AP22" s="99">
        <v>8</v>
      </c>
      <c r="AQ22" s="99">
        <v>1497.6</v>
      </c>
      <c r="AR22" s="99">
        <v>16</v>
      </c>
      <c r="AS22" s="99">
        <v>2995.2</v>
      </c>
      <c r="AT22" s="99">
        <v>17</v>
      </c>
      <c r="AU22" s="99">
        <v>3182.3999999999996</v>
      </c>
      <c r="AV22" s="99">
        <v>19</v>
      </c>
      <c r="AW22" s="99">
        <v>3556.7999999999997</v>
      </c>
      <c r="AX22" s="99">
        <v>20</v>
      </c>
      <c r="AY22" s="99">
        <v>3744</v>
      </c>
      <c r="AZ22" s="99">
        <v>14</v>
      </c>
      <c r="BA22" s="99">
        <v>2620.7999999999997</v>
      </c>
      <c r="BB22" s="99">
        <v>13</v>
      </c>
      <c r="BC22" s="99">
        <v>2433.6</v>
      </c>
      <c r="BD22" s="99">
        <v>13</v>
      </c>
      <c r="BE22" s="99">
        <v>2433.6</v>
      </c>
      <c r="BF22" s="99">
        <v>8</v>
      </c>
      <c r="BG22" s="99">
        <v>1497.6</v>
      </c>
      <c r="BH22" s="99">
        <v>18</v>
      </c>
      <c r="BI22" s="99">
        <v>3369.6</v>
      </c>
      <c r="BJ22" s="99">
        <v>12</v>
      </c>
      <c r="BK22" s="99">
        <v>2246.3999999999996</v>
      </c>
      <c r="BL22" s="99">
        <v>11</v>
      </c>
      <c r="BM22" s="99">
        <v>2059.1999999999998</v>
      </c>
      <c r="BN22" s="99">
        <v>20</v>
      </c>
      <c r="BO22" s="99">
        <v>3744</v>
      </c>
      <c r="BP22" s="99">
        <v>13</v>
      </c>
      <c r="BQ22" s="99">
        <v>2433.6</v>
      </c>
      <c r="BR22" s="99">
        <v>9</v>
      </c>
      <c r="BS22" s="99">
        <v>1684.8</v>
      </c>
      <c r="BT22" s="99">
        <v>13</v>
      </c>
      <c r="BU22" s="99">
        <v>2433.6</v>
      </c>
      <c r="BV22" s="99">
        <v>10</v>
      </c>
      <c r="BW22" s="99">
        <v>1872</v>
      </c>
      <c r="BX22" s="99">
        <v>21</v>
      </c>
      <c r="BY22" s="99">
        <v>3931.2</v>
      </c>
      <c r="BZ22" s="99">
        <v>11</v>
      </c>
      <c r="CA22" s="99">
        <v>2059.1999999999998</v>
      </c>
      <c r="CB22" s="99">
        <v>21</v>
      </c>
      <c r="CC22" s="99">
        <v>3931.2</v>
      </c>
      <c r="CD22" s="99">
        <v>15</v>
      </c>
      <c r="CE22" s="99">
        <v>2808</v>
      </c>
      <c r="CF22" s="99">
        <v>11</v>
      </c>
      <c r="CG22" s="99">
        <v>2059.1999999999998</v>
      </c>
      <c r="CH22" s="99">
        <v>13</v>
      </c>
      <c r="CI22" s="99">
        <v>2433.6</v>
      </c>
      <c r="CJ22" s="99">
        <v>10</v>
      </c>
      <c r="CK22" s="99">
        <v>1872</v>
      </c>
      <c r="CL22" s="99">
        <v>13</v>
      </c>
      <c r="CM22" s="99">
        <v>2433.6</v>
      </c>
      <c r="CN22" s="99">
        <v>16</v>
      </c>
      <c r="CO22" s="99">
        <v>2995.2</v>
      </c>
      <c r="CP22" s="99">
        <v>13</v>
      </c>
      <c r="CQ22" s="99">
        <v>2433.6</v>
      </c>
      <c r="CR22" s="99">
        <v>17</v>
      </c>
      <c r="CS22" s="99">
        <v>3182.3999999999996</v>
      </c>
      <c r="CT22" s="99">
        <v>18</v>
      </c>
      <c r="CU22" s="99">
        <v>3369.6</v>
      </c>
    </row>
    <row r="23" spans="2:99">
      <c r="C23" s="98" t="s">
        <v>188</v>
      </c>
      <c r="D23" s="99">
        <v>10</v>
      </c>
      <c r="E23" s="99">
        <v>2940</v>
      </c>
      <c r="F23" s="99">
        <v>13</v>
      </c>
      <c r="G23" s="99">
        <v>3822</v>
      </c>
      <c r="H23" s="99">
        <v>14</v>
      </c>
      <c r="I23" s="99">
        <v>4116</v>
      </c>
      <c r="J23" s="99">
        <v>10</v>
      </c>
      <c r="K23" s="99">
        <v>2940</v>
      </c>
      <c r="L23" s="99">
        <v>15</v>
      </c>
      <c r="M23" s="99">
        <v>4410</v>
      </c>
      <c r="N23" s="99">
        <v>16</v>
      </c>
      <c r="O23" s="99">
        <v>4704</v>
      </c>
      <c r="P23" s="99">
        <v>20</v>
      </c>
      <c r="Q23" s="99">
        <v>5880</v>
      </c>
      <c r="R23" s="99">
        <v>13</v>
      </c>
      <c r="S23" s="99">
        <v>3822</v>
      </c>
      <c r="T23" s="99">
        <v>11</v>
      </c>
      <c r="U23" s="99">
        <v>3234</v>
      </c>
      <c r="V23" s="99">
        <v>9</v>
      </c>
      <c r="W23" s="99">
        <v>2646</v>
      </c>
      <c r="X23" s="99">
        <v>8</v>
      </c>
      <c r="Y23" s="99">
        <v>2352</v>
      </c>
      <c r="Z23" s="99">
        <v>12</v>
      </c>
      <c r="AA23" s="99">
        <v>3528</v>
      </c>
      <c r="AB23" s="99">
        <v>13</v>
      </c>
      <c r="AC23" s="99">
        <v>3822</v>
      </c>
      <c r="AD23" s="99">
        <v>20</v>
      </c>
      <c r="AE23" s="99">
        <v>5880</v>
      </c>
      <c r="AF23" s="99">
        <v>13</v>
      </c>
      <c r="AG23" s="99">
        <v>3822</v>
      </c>
      <c r="AH23" s="99">
        <v>14</v>
      </c>
      <c r="AI23" s="99">
        <v>4116</v>
      </c>
      <c r="AJ23" s="99">
        <v>13</v>
      </c>
      <c r="AK23" s="99">
        <v>3822</v>
      </c>
      <c r="AL23" s="99">
        <v>12</v>
      </c>
      <c r="AM23" s="99">
        <v>3528</v>
      </c>
      <c r="AN23" s="99">
        <v>13</v>
      </c>
      <c r="AO23" s="99">
        <v>3822</v>
      </c>
      <c r="AP23" s="99">
        <v>8</v>
      </c>
      <c r="AQ23" s="99">
        <v>2352</v>
      </c>
      <c r="AR23" s="99">
        <v>19</v>
      </c>
      <c r="AS23" s="99">
        <v>5586</v>
      </c>
      <c r="AT23" s="99">
        <v>19</v>
      </c>
      <c r="AU23" s="99">
        <v>5586</v>
      </c>
      <c r="AV23" s="99">
        <v>19</v>
      </c>
      <c r="AW23" s="99">
        <v>5586</v>
      </c>
      <c r="AX23" s="99">
        <v>23</v>
      </c>
      <c r="AY23" s="99">
        <v>6762</v>
      </c>
      <c r="AZ23" s="99">
        <v>14</v>
      </c>
      <c r="BA23" s="99">
        <v>4116</v>
      </c>
      <c r="BB23" s="99">
        <v>14</v>
      </c>
      <c r="BC23" s="99">
        <v>4116</v>
      </c>
      <c r="BD23" s="99">
        <v>13</v>
      </c>
      <c r="BE23" s="99">
        <v>3822</v>
      </c>
      <c r="BF23" s="99">
        <v>9</v>
      </c>
      <c r="BG23" s="99">
        <v>2646</v>
      </c>
      <c r="BH23" s="99">
        <v>18</v>
      </c>
      <c r="BI23" s="99">
        <v>5292</v>
      </c>
      <c r="BJ23" s="99">
        <v>13</v>
      </c>
      <c r="BK23" s="99">
        <v>3822</v>
      </c>
      <c r="BL23" s="99">
        <v>12</v>
      </c>
      <c r="BM23" s="99">
        <v>3528</v>
      </c>
      <c r="BN23" s="99">
        <v>24</v>
      </c>
      <c r="BO23" s="99">
        <v>7056</v>
      </c>
      <c r="BP23" s="99">
        <v>14</v>
      </c>
      <c r="BQ23" s="99">
        <v>4116</v>
      </c>
      <c r="BR23" s="99">
        <v>9</v>
      </c>
      <c r="BS23" s="99">
        <v>2646</v>
      </c>
      <c r="BT23" s="99">
        <v>14</v>
      </c>
      <c r="BU23" s="99">
        <v>4116</v>
      </c>
      <c r="BV23" s="99">
        <v>9</v>
      </c>
      <c r="BW23" s="99">
        <v>2646</v>
      </c>
      <c r="BX23" s="99">
        <v>21</v>
      </c>
      <c r="BY23" s="99">
        <v>6174</v>
      </c>
      <c r="BZ23" s="99">
        <v>12</v>
      </c>
      <c r="CA23" s="99">
        <v>3528</v>
      </c>
      <c r="CB23" s="99">
        <v>22</v>
      </c>
      <c r="CC23" s="99">
        <v>6468</v>
      </c>
      <c r="CD23" s="99">
        <v>17</v>
      </c>
      <c r="CE23" s="99">
        <v>4998</v>
      </c>
      <c r="CF23" s="99">
        <v>11</v>
      </c>
      <c r="CG23" s="99">
        <v>3234</v>
      </c>
      <c r="CH23" s="99">
        <v>13</v>
      </c>
      <c r="CI23" s="99">
        <v>3822</v>
      </c>
      <c r="CJ23" s="99">
        <v>9</v>
      </c>
      <c r="CK23" s="99">
        <v>2646</v>
      </c>
      <c r="CL23" s="99">
        <v>12</v>
      </c>
      <c r="CM23" s="99">
        <v>3528</v>
      </c>
      <c r="CN23" s="99">
        <v>17</v>
      </c>
      <c r="CO23" s="99">
        <v>4998</v>
      </c>
      <c r="CP23" s="99">
        <v>15</v>
      </c>
      <c r="CQ23" s="99">
        <v>4410</v>
      </c>
      <c r="CR23" s="99">
        <v>14</v>
      </c>
      <c r="CS23" s="99">
        <v>4116</v>
      </c>
      <c r="CT23" s="99">
        <v>17</v>
      </c>
      <c r="CU23" s="99">
        <v>4998</v>
      </c>
    </row>
    <row r="24" spans="2:99">
      <c r="C24" s="98" t="s">
        <v>189</v>
      </c>
      <c r="D24" s="99">
        <v>9</v>
      </c>
      <c r="E24" s="99">
        <v>3304.7999999999997</v>
      </c>
      <c r="F24" s="99">
        <v>12</v>
      </c>
      <c r="G24" s="99">
        <v>4406.3999999999996</v>
      </c>
      <c r="H24" s="99">
        <v>14</v>
      </c>
      <c r="I24" s="99">
        <v>5140.8</v>
      </c>
      <c r="J24" s="99">
        <v>10</v>
      </c>
      <c r="K24" s="99">
        <v>3672</v>
      </c>
      <c r="L24" s="99">
        <v>14</v>
      </c>
      <c r="M24" s="99">
        <v>5140.8</v>
      </c>
      <c r="N24" s="99">
        <v>14</v>
      </c>
      <c r="O24" s="99">
        <v>5140.8</v>
      </c>
      <c r="P24" s="99">
        <v>17</v>
      </c>
      <c r="Q24" s="99">
        <v>6242.4</v>
      </c>
      <c r="R24" s="99">
        <v>13</v>
      </c>
      <c r="S24" s="99">
        <v>4773.5999999999995</v>
      </c>
      <c r="T24" s="99">
        <v>11</v>
      </c>
      <c r="U24" s="99">
        <v>4039.2</v>
      </c>
      <c r="V24" s="99">
        <v>8</v>
      </c>
      <c r="W24" s="99">
        <v>2937.6</v>
      </c>
      <c r="X24" s="99">
        <v>9</v>
      </c>
      <c r="Y24" s="99">
        <v>3304.7999999999997</v>
      </c>
      <c r="Z24" s="99">
        <v>12</v>
      </c>
      <c r="AA24" s="99">
        <v>4406.3999999999996</v>
      </c>
      <c r="AB24" s="99">
        <v>13</v>
      </c>
      <c r="AC24" s="99">
        <v>4773.5999999999995</v>
      </c>
      <c r="AD24" s="99">
        <v>19</v>
      </c>
      <c r="AE24" s="99">
        <v>6976.8</v>
      </c>
      <c r="AF24" s="99">
        <v>12</v>
      </c>
      <c r="AG24" s="99">
        <v>4406.3999999999996</v>
      </c>
      <c r="AH24" s="99">
        <v>15</v>
      </c>
      <c r="AI24" s="99">
        <v>5508</v>
      </c>
      <c r="AJ24" s="99">
        <v>14</v>
      </c>
      <c r="AK24" s="99">
        <v>5140.8</v>
      </c>
      <c r="AL24" s="99">
        <v>11</v>
      </c>
      <c r="AM24" s="99">
        <v>4039.2</v>
      </c>
      <c r="AN24" s="99">
        <v>14</v>
      </c>
      <c r="AO24" s="99">
        <v>5140.8</v>
      </c>
      <c r="AP24" s="99">
        <v>7</v>
      </c>
      <c r="AQ24" s="99">
        <v>2570.4</v>
      </c>
      <c r="AR24" s="99">
        <v>17</v>
      </c>
      <c r="AS24" s="99">
        <v>6242.4</v>
      </c>
      <c r="AT24" s="99">
        <v>17</v>
      </c>
      <c r="AU24" s="99">
        <v>6242.4</v>
      </c>
      <c r="AV24" s="99">
        <v>20</v>
      </c>
      <c r="AW24" s="99">
        <v>7344</v>
      </c>
      <c r="AX24" s="99">
        <v>20</v>
      </c>
      <c r="AY24" s="99">
        <v>7344</v>
      </c>
      <c r="AZ24" s="99">
        <v>15</v>
      </c>
      <c r="BA24" s="99">
        <v>5508</v>
      </c>
      <c r="BB24" s="99">
        <v>12</v>
      </c>
      <c r="BC24" s="99">
        <v>4406.3999999999996</v>
      </c>
      <c r="BD24" s="99">
        <v>14</v>
      </c>
      <c r="BE24" s="99">
        <v>5140.8</v>
      </c>
      <c r="BF24" s="99">
        <v>9</v>
      </c>
      <c r="BG24" s="99">
        <v>3304.7999999999997</v>
      </c>
      <c r="BH24" s="99">
        <v>18</v>
      </c>
      <c r="BI24" s="99">
        <v>6609.5999999999995</v>
      </c>
      <c r="BJ24" s="99">
        <v>13</v>
      </c>
      <c r="BK24" s="99">
        <v>4773.5999999999995</v>
      </c>
      <c r="BL24" s="99">
        <v>11</v>
      </c>
      <c r="BM24" s="99">
        <v>4039.2</v>
      </c>
      <c r="BN24" s="99">
        <v>24</v>
      </c>
      <c r="BO24" s="99">
        <v>8812.7999999999993</v>
      </c>
      <c r="BP24" s="99">
        <v>15</v>
      </c>
      <c r="BQ24" s="99">
        <v>5508</v>
      </c>
      <c r="BR24" s="99">
        <v>9</v>
      </c>
      <c r="BS24" s="99">
        <v>3304.7999999999997</v>
      </c>
      <c r="BT24" s="99">
        <v>14</v>
      </c>
      <c r="BU24" s="99">
        <v>5140.8</v>
      </c>
      <c r="BV24" s="99">
        <v>10</v>
      </c>
      <c r="BW24" s="99">
        <v>3672</v>
      </c>
      <c r="BX24" s="99">
        <v>21</v>
      </c>
      <c r="BY24" s="99">
        <v>7711.2</v>
      </c>
      <c r="BZ24" s="99">
        <v>13</v>
      </c>
      <c r="CA24" s="99">
        <v>4773.5999999999995</v>
      </c>
      <c r="CB24" s="99">
        <v>22</v>
      </c>
      <c r="CC24" s="99">
        <v>8078.4</v>
      </c>
      <c r="CD24" s="99">
        <v>18</v>
      </c>
      <c r="CE24" s="99">
        <v>6609.5999999999995</v>
      </c>
      <c r="CF24" s="99">
        <v>10</v>
      </c>
      <c r="CG24" s="99">
        <v>3672</v>
      </c>
      <c r="CH24" s="99">
        <v>14</v>
      </c>
      <c r="CI24" s="99">
        <v>5140.8</v>
      </c>
      <c r="CJ24" s="99">
        <v>10</v>
      </c>
      <c r="CK24" s="99">
        <v>3672</v>
      </c>
      <c r="CL24" s="99">
        <v>12</v>
      </c>
      <c r="CM24" s="99">
        <v>4406.3999999999996</v>
      </c>
      <c r="CN24" s="99">
        <v>16</v>
      </c>
      <c r="CO24" s="99">
        <v>5875.2</v>
      </c>
      <c r="CP24" s="99">
        <v>13</v>
      </c>
      <c r="CQ24" s="99">
        <v>4773.5999999999995</v>
      </c>
      <c r="CR24" s="99">
        <v>16</v>
      </c>
      <c r="CS24" s="99">
        <v>5875.2</v>
      </c>
      <c r="CT24" s="99">
        <v>19</v>
      </c>
      <c r="CU24" s="99">
        <v>6976.8</v>
      </c>
    </row>
    <row r="25" spans="2:99">
      <c r="C25" s="98" t="s">
        <v>190</v>
      </c>
      <c r="D25" s="99">
        <v>10</v>
      </c>
      <c r="E25" s="99">
        <v>5304</v>
      </c>
      <c r="F25" s="99">
        <v>11</v>
      </c>
      <c r="G25" s="99">
        <v>5834.4</v>
      </c>
      <c r="H25" s="99">
        <v>14</v>
      </c>
      <c r="I25" s="99">
        <v>7425.5999999999995</v>
      </c>
      <c r="J25" s="99">
        <v>9</v>
      </c>
      <c r="K25" s="99">
        <v>4773.5999999999995</v>
      </c>
      <c r="L25" s="99">
        <v>15</v>
      </c>
      <c r="M25" s="99">
        <v>7956</v>
      </c>
      <c r="N25" s="99">
        <v>15</v>
      </c>
      <c r="O25" s="99">
        <v>7956</v>
      </c>
      <c r="P25" s="99">
        <v>18</v>
      </c>
      <c r="Q25" s="99">
        <v>9547.1999999999989</v>
      </c>
      <c r="R25" s="99">
        <v>15</v>
      </c>
      <c r="S25" s="99">
        <v>7956</v>
      </c>
      <c r="T25" s="99">
        <v>10</v>
      </c>
      <c r="U25" s="99">
        <v>5304</v>
      </c>
      <c r="V25" s="99">
        <v>9</v>
      </c>
      <c r="W25" s="99">
        <v>4773.5999999999995</v>
      </c>
      <c r="X25" s="99">
        <v>9</v>
      </c>
      <c r="Y25" s="99">
        <v>4773.5999999999995</v>
      </c>
      <c r="Z25" s="99">
        <v>11</v>
      </c>
      <c r="AA25" s="99">
        <v>5834.4</v>
      </c>
      <c r="AB25" s="99">
        <v>13</v>
      </c>
      <c r="AC25" s="99">
        <v>6895.2</v>
      </c>
      <c r="AD25" s="99">
        <v>17</v>
      </c>
      <c r="AE25" s="99">
        <v>9016.7999999999993</v>
      </c>
      <c r="AF25" s="99">
        <v>12</v>
      </c>
      <c r="AG25" s="99">
        <v>6364.7999999999993</v>
      </c>
      <c r="AH25" s="99">
        <v>14</v>
      </c>
      <c r="AI25" s="99">
        <v>7425.5999999999995</v>
      </c>
      <c r="AJ25" s="99">
        <v>14</v>
      </c>
      <c r="AK25" s="99">
        <v>7425.5999999999995</v>
      </c>
      <c r="AL25" s="99">
        <v>11</v>
      </c>
      <c r="AM25" s="99">
        <v>5834.4</v>
      </c>
      <c r="AN25" s="99">
        <v>13</v>
      </c>
      <c r="AO25" s="99">
        <v>6895.2</v>
      </c>
      <c r="AP25" s="99">
        <v>8</v>
      </c>
      <c r="AQ25" s="99">
        <v>4243.2</v>
      </c>
      <c r="AR25" s="99">
        <v>18</v>
      </c>
      <c r="AS25" s="99">
        <v>9547.1999999999989</v>
      </c>
      <c r="AT25" s="99">
        <v>18</v>
      </c>
      <c r="AU25" s="99">
        <v>9547.1999999999989</v>
      </c>
      <c r="AV25" s="99">
        <v>17</v>
      </c>
      <c r="AW25" s="99">
        <v>9016.7999999999993</v>
      </c>
      <c r="AX25" s="99">
        <v>21</v>
      </c>
      <c r="AY25" s="99">
        <v>11138.4</v>
      </c>
      <c r="AZ25" s="99">
        <v>13</v>
      </c>
      <c r="BA25" s="99">
        <v>6895.2</v>
      </c>
      <c r="BB25" s="99">
        <v>13</v>
      </c>
      <c r="BC25" s="99">
        <v>6895.2</v>
      </c>
      <c r="BD25" s="99">
        <v>12</v>
      </c>
      <c r="BE25" s="99">
        <v>6364.7999999999993</v>
      </c>
      <c r="BF25" s="99">
        <v>8</v>
      </c>
      <c r="BG25" s="99">
        <v>4243.2</v>
      </c>
      <c r="BH25" s="99">
        <v>16</v>
      </c>
      <c r="BI25" s="99">
        <v>8486.4</v>
      </c>
      <c r="BJ25" s="99">
        <v>13</v>
      </c>
      <c r="BK25" s="99">
        <v>6895.2</v>
      </c>
      <c r="BL25" s="99">
        <v>13</v>
      </c>
      <c r="BM25" s="99">
        <v>6895.2</v>
      </c>
      <c r="BN25" s="99">
        <v>23</v>
      </c>
      <c r="BO25" s="99">
        <v>12199.199999999999</v>
      </c>
      <c r="BP25" s="99">
        <v>14</v>
      </c>
      <c r="BQ25" s="99">
        <v>7425.5999999999995</v>
      </c>
      <c r="BR25" s="99">
        <v>8</v>
      </c>
      <c r="BS25" s="99">
        <v>4243.2</v>
      </c>
      <c r="BT25" s="99">
        <v>14</v>
      </c>
      <c r="BU25" s="99">
        <v>7425.5999999999995</v>
      </c>
      <c r="BV25" s="99">
        <v>10</v>
      </c>
      <c r="BW25" s="99">
        <v>5304</v>
      </c>
      <c r="BX25" s="99">
        <v>18</v>
      </c>
      <c r="BY25" s="99">
        <v>9547.1999999999989</v>
      </c>
      <c r="BZ25" s="99">
        <v>12</v>
      </c>
      <c r="CA25" s="99">
        <v>6364.7999999999993</v>
      </c>
      <c r="CB25" s="99">
        <v>21</v>
      </c>
      <c r="CC25" s="99">
        <v>11138.4</v>
      </c>
      <c r="CD25" s="99">
        <v>17</v>
      </c>
      <c r="CE25" s="99">
        <v>9016.7999999999993</v>
      </c>
      <c r="CF25" s="99">
        <v>11</v>
      </c>
      <c r="CG25" s="99">
        <v>5834.4</v>
      </c>
      <c r="CH25" s="99">
        <v>14</v>
      </c>
      <c r="CI25" s="99">
        <v>7425.5999999999995</v>
      </c>
      <c r="CJ25" s="99">
        <v>10</v>
      </c>
      <c r="CK25" s="99">
        <v>5304</v>
      </c>
      <c r="CL25" s="99">
        <v>12</v>
      </c>
      <c r="CM25" s="99">
        <v>6364.7999999999993</v>
      </c>
      <c r="CN25" s="99">
        <v>17</v>
      </c>
      <c r="CO25" s="99">
        <v>9016.7999999999993</v>
      </c>
      <c r="CP25" s="99">
        <v>15</v>
      </c>
      <c r="CQ25" s="99">
        <v>7956</v>
      </c>
      <c r="CR25" s="99">
        <v>17</v>
      </c>
      <c r="CS25" s="99">
        <v>9016.7999999999993</v>
      </c>
      <c r="CT25" s="99">
        <v>18</v>
      </c>
      <c r="CU25" s="99">
        <v>9547.1999999999989</v>
      </c>
    </row>
    <row r="26" spans="2:99">
      <c r="C26" s="98" t="s">
        <v>191</v>
      </c>
      <c r="D26" s="99">
        <v>10</v>
      </c>
      <c r="E26" s="99">
        <v>4860</v>
      </c>
      <c r="F26" s="99">
        <v>12</v>
      </c>
      <c r="G26" s="99">
        <v>5832</v>
      </c>
      <c r="H26" s="99">
        <v>15</v>
      </c>
      <c r="I26" s="99">
        <v>7290</v>
      </c>
      <c r="J26" s="99">
        <v>9</v>
      </c>
      <c r="K26" s="99">
        <v>4374</v>
      </c>
      <c r="L26" s="99">
        <v>13</v>
      </c>
      <c r="M26" s="99">
        <v>6318</v>
      </c>
      <c r="N26" s="99">
        <v>15</v>
      </c>
      <c r="O26" s="99">
        <v>7290</v>
      </c>
      <c r="P26" s="99">
        <v>17</v>
      </c>
      <c r="Q26" s="99">
        <v>8262</v>
      </c>
      <c r="R26" s="99">
        <v>14</v>
      </c>
      <c r="S26" s="99">
        <v>6804</v>
      </c>
      <c r="T26" s="99">
        <v>11</v>
      </c>
      <c r="U26" s="99">
        <v>5346</v>
      </c>
      <c r="V26" s="99">
        <v>8</v>
      </c>
      <c r="W26" s="99">
        <v>3888</v>
      </c>
      <c r="X26" s="99">
        <v>9</v>
      </c>
      <c r="Y26" s="99">
        <v>4374</v>
      </c>
      <c r="Z26" s="99">
        <v>12</v>
      </c>
      <c r="AA26" s="99">
        <v>5832</v>
      </c>
      <c r="AB26" s="99">
        <v>14</v>
      </c>
      <c r="AC26" s="99">
        <v>6804</v>
      </c>
      <c r="AD26" s="99">
        <v>19</v>
      </c>
      <c r="AE26" s="99">
        <v>9234</v>
      </c>
      <c r="AF26" s="99">
        <v>12</v>
      </c>
      <c r="AG26" s="99">
        <v>5832</v>
      </c>
      <c r="AH26" s="99">
        <v>14</v>
      </c>
      <c r="AI26" s="99">
        <v>6804</v>
      </c>
      <c r="AJ26" s="99">
        <v>13</v>
      </c>
      <c r="AK26" s="99">
        <v>6318</v>
      </c>
      <c r="AL26" s="99">
        <v>10</v>
      </c>
      <c r="AM26" s="99">
        <v>4860</v>
      </c>
      <c r="AN26" s="99">
        <v>13</v>
      </c>
      <c r="AO26" s="99">
        <v>6318</v>
      </c>
      <c r="AP26" s="99">
        <v>7</v>
      </c>
      <c r="AQ26" s="99">
        <v>3402</v>
      </c>
      <c r="AR26" s="99">
        <v>16</v>
      </c>
      <c r="AS26" s="99">
        <v>7776</v>
      </c>
      <c r="AT26" s="99">
        <v>18</v>
      </c>
      <c r="AU26" s="99">
        <v>8748</v>
      </c>
      <c r="AV26" s="99">
        <v>20</v>
      </c>
      <c r="AW26" s="99">
        <v>9720</v>
      </c>
      <c r="AX26" s="99">
        <v>22</v>
      </c>
      <c r="AY26" s="99">
        <v>10692</v>
      </c>
      <c r="AZ26" s="99">
        <v>14</v>
      </c>
      <c r="BA26" s="99">
        <v>6804</v>
      </c>
      <c r="BB26" s="99">
        <v>13</v>
      </c>
      <c r="BC26" s="99">
        <v>6318</v>
      </c>
      <c r="BD26" s="99">
        <v>13</v>
      </c>
      <c r="BE26" s="99">
        <v>6318</v>
      </c>
      <c r="BF26" s="99">
        <v>8</v>
      </c>
      <c r="BG26" s="99">
        <v>3888</v>
      </c>
      <c r="BH26" s="99">
        <v>17</v>
      </c>
      <c r="BI26" s="99">
        <v>8262</v>
      </c>
      <c r="BJ26" s="99">
        <v>12</v>
      </c>
      <c r="BK26" s="99">
        <v>5832</v>
      </c>
      <c r="BL26" s="99">
        <v>11</v>
      </c>
      <c r="BM26" s="99">
        <v>5346</v>
      </c>
      <c r="BN26" s="99">
        <v>20</v>
      </c>
      <c r="BO26" s="99">
        <v>9720</v>
      </c>
      <c r="BP26" s="99">
        <v>14</v>
      </c>
      <c r="BQ26" s="99">
        <v>6804</v>
      </c>
      <c r="BR26" s="99">
        <v>8</v>
      </c>
      <c r="BS26" s="99">
        <v>3888</v>
      </c>
      <c r="BT26" s="99">
        <v>15</v>
      </c>
      <c r="BU26" s="99">
        <v>7290</v>
      </c>
      <c r="BV26" s="99">
        <v>9</v>
      </c>
      <c r="BW26" s="99">
        <v>4374</v>
      </c>
      <c r="BX26" s="99">
        <v>19</v>
      </c>
      <c r="BY26" s="99">
        <v>9234</v>
      </c>
      <c r="BZ26" s="99">
        <v>12</v>
      </c>
      <c r="CA26" s="99">
        <v>5832</v>
      </c>
      <c r="CB26" s="99">
        <v>22</v>
      </c>
      <c r="CC26" s="99">
        <v>10692</v>
      </c>
      <c r="CD26" s="99">
        <v>17</v>
      </c>
      <c r="CE26" s="99">
        <v>8262</v>
      </c>
      <c r="CF26" s="99">
        <v>10</v>
      </c>
      <c r="CG26" s="99">
        <v>4860</v>
      </c>
      <c r="CH26" s="99">
        <v>15</v>
      </c>
      <c r="CI26" s="99">
        <v>7290</v>
      </c>
      <c r="CJ26" s="99">
        <v>9</v>
      </c>
      <c r="CK26" s="99">
        <v>4374</v>
      </c>
      <c r="CL26" s="99">
        <v>12</v>
      </c>
      <c r="CM26" s="99">
        <v>5832</v>
      </c>
      <c r="CN26" s="99">
        <v>16</v>
      </c>
      <c r="CO26" s="99">
        <v>7776</v>
      </c>
      <c r="CP26" s="99">
        <v>14</v>
      </c>
      <c r="CQ26" s="99">
        <v>6804</v>
      </c>
      <c r="CR26" s="99">
        <v>16</v>
      </c>
      <c r="CS26" s="99">
        <v>7776</v>
      </c>
      <c r="CT26" s="99">
        <v>18</v>
      </c>
      <c r="CU26" s="99">
        <v>8748</v>
      </c>
    </row>
    <row r="27" spans="2:99">
      <c r="C27" s="98" t="s">
        <v>192</v>
      </c>
      <c r="D27" s="99">
        <v>9</v>
      </c>
      <c r="E27" s="99">
        <v>3844.7999999999997</v>
      </c>
      <c r="F27" s="99">
        <v>12</v>
      </c>
      <c r="G27" s="99">
        <v>5126.3999999999996</v>
      </c>
      <c r="H27" s="99">
        <v>14</v>
      </c>
      <c r="I27" s="99">
        <v>5980.8</v>
      </c>
      <c r="J27" s="99">
        <v>10</v>
      </c>
      <c r="K27" s="99">
        <v>4272</v>
      </c>
      <c r="L27" s="99">
        <v>15</v>
      </c>
      <c r="M27" s="99">
        <v>6408</v>
      </c>
      <c r="N27" s="99">
        <v>14</v>
      </c>
      <c r="O27" s="99">
        <v>5980.8</v>
      </c>
      <c r="P27" s="99">
        <v>19</v>
      </c>
      <c r="Q27" s="99">
        <v>8116.8</v>
      </c>
      <c r="R27" s="99">
        <v>12</v>
      </c>
      <c r="S27" s="99">
        <v>5126.3999999999996</v>
      </c>
      <c r="T27" s="99">
        <v>11</v>
      </c>
      <c r="U27" s="99">
        <v>4699.2</v>
      </c>
      <c r="V27" s="99">
        <v>8</v>
      </c>
      <c r="W27" s="99">
        <v>3417.6</v>
      </c>
      <c r="X27" s="99">
        <v>10</v>
      </c>
      <c r="Y27" s="99">
        <v>4272</v>
      </c>
      <c r="Z27" s="99">
        <v>11</v>
      </c>
      <c r="AA27" s="99">
        <v>4699.2</v>
      </c>
      <c r="AB27" s="99">
        <v>13</v>
      </c>
      <c r="AC27" s="99">
        <v>5553.5999999999995</v>
      </c>
      <c r="AD27" s="99">
        <v>19</v>
      </c>
      <c r="AE27" s="99">
        <v>8116.8</v>
      </c>
      <c r="AF27" s="99">
        <v>12</v>
      </c>
      <c r="AG27" s="99">
        <v>5126.3999999999996</v>
      </c>
      <c r="AH27" s="99">
        <v>16</v>
      </c>
      <c r="AI27" s="99">
        <v>6835.2</v>
      </c>
      <c r="AJ27" s="99">
        <v>14</v>
      </c>
      <c r="AK27" s="99">
        <v>5980.8</v>
      </c>
      <c r="AL27" s="99">
        <v>11</v>
      </c>
      <c r="AM27" s="99">
        <v>4699.2</v>
      </c>
      <c r="AN27" s="99">
        <v>14</v>
      </c>
      <c r="AO27" s="99">
        <v>5980.8</v>
      </c>
      <c r="AP27" s="99">
        <v>7</v>
      </c>
      <c r="AQ27" s="99">
        <v>2990.4</v>
      </c>
      <c r="AR27" s="99">
        <v>17</v>
      </c>
      <c r="AS27" s="99">
        <v>7262.4</v>
      </c>
      <c r="AT27" s="99">
        <v>17</v>
      </c>
      <c r="AU27" s="99">
        <v>7262.4</v>
      </c>
      <c r="AV27" s="99">
        <v>18</v>
      </c>
      <c r="AW27" s="99">
        <v>7689.5999999999995</v>
      </c>
      <c r="AX27" s="99">
        <v>19</v>
      </c>
      <c r="AY27" s="99">
        <v>8116.8</v>
      </c>
      <c r="AZ27" s="99">
        <v>13</v>
      </c>
      <c r="BA27" s="99">
        <v>5553.5999999999995</v>
      </c>
      <c r="BB27" s="99">
        <v>14</v>
      </c>
      <c r="BC27" s="99">
        <v>5980.8</v>
      </c>
      <c r="BD27" s="99">
        <v>13</v>
      </c>
      <c r="BE27" s="99">
        <v>5553.5999999999995</v>
      </c>
      <c r="BF27" s="99">
        <v>9</v>
      </c>
      <c r="BG27" s="99">
        <v>3844.7999999999997</v>
      </c>
      <c r="BH27" s="99">
        <v>17</v>
      </c>
      <c r="BI27" s="99">
        <v>7262.4</v>
      </c>
      <c r="BJ27" s="99">
        <v>12</v>
      </c>
      <c r="BK27" s="99">
        <v>5126.3999999999996</v>
      </c>
      <c r="BL27" s="99">
        <v>12</v>
      </c>
      <c r="BM27" s="99">
        <v>5126.3999999999996</v>
      </c>
      <c r="BN27" s="99">
        <v>23</v>
      </c>
      <c r="BO27" s="99">
        <v>9825.6</v>
      </c>
      <c r="BP27" s="99">
        <v>15</v>
      </c>
      <c r="BQ27" s="99">
        <v>6408</v>
      </c>
      <c r="BR27" s="99">
        <v>8</v>
      </c>
      <c r="BS27" s="99">
        <v>3417.6</v>
      </c>
      <c r="BT27" s="99">
        <v>12</v>
      </c>
      <c r="BU27" s="99">
        <v>5126.3999999999996</v>
      </c>
      <c r="BV27" s="99">
        <v>9</v>
      </c>
      <c r="BW27" s="99">
        <v>3844.7999999999997</v>
      </c>
      <c r="BX27" s="99">
        <v>18</v>
      </c>
      <c r="BY27" s="99">
        <v>7689.5999999999995</v>
      </c>
      <c r="BZ27" s="99">
        <v>12</v>
      </c>
      <c r="CA27" s="99">
        <v>5126.3999999999996</v>
      </c>
      <c r="CB27" s="99">
        <v>22</v>
      </c>
      <c r="CC27" s="99">
        <v>9398.4</v>
      </c>
      <c r="CD27" s="99">
        <v>16</v>
      </c>
      <c r="CE27" s="99">
        <v>6835.2</v>
      </c>
      <c r="CF27" s="99">
        <v>11</v>
      </c>
      <c r="CG27" s="99">
        <v>4699.2</v>
      </c>
      <c r="CH27" s="99">
        <v>15</v>
      </c>
      <c r="CI27" s="99">
        <v>6408</v>
      </c>
      <c r="CJ27" s="99">
        <v>9</v>
      </c>
      <c r="CK27" s="99">
        <v>3844.7999999999997</v>
      </c>
      <c r="CL27" s="99">
        <v>12</v>
      </c>
      <c r="CM27" s="99">
        <v>5126.3999999999996</v>
      </c>
      <c r="CN27" s="99">
        <v>15</v>
      </c>
      <c r="CO27" s="99">
        <v>6408</v>
      </c>
      <c r="CP27" s="99">
        <v>14</v>
      </c>
      <c r="CQ27" s="99">
        <v>5980.8</v>
      </c>
      <c r="CR27" s="99">
        <v>16</v>
      </c>
      <c r="CS27" s="99">
        <v>6835.2</v>
      </c>
      <c r="CT27" s="99">
        <v>19</v>
      </c>
      <c r="CU27" s="99">
        <v>8116.8</v>
      </c>
    </row>
    <row r="28" spans="2:99">
      <c r="C28" s="98" t="s">
        <v>193</v>
      </c>
      <c r="D28" s="99">
        <v>9</v>
      </c>
      <c r="E28" s="99">
        <v>6642</v>
      </c>
      <c r="F28" s="99">
        <v>12</v>
      </c>
      <c r="G28" s="99">
        <v>8856</v>
      </c>
      <c r="H28" s="99">
        <v>13</v>
      </c>
      <c r="I28" s="99">
        <v>9594</v>
      </c>
      <c r="J28" s="99">
        <v>9</v>
      </c>
      <c r="K28" s="99">
        <v>6642</v>
      </c>
      <c r="L28" s="99">
        <v>14</v>
      </c>
      <c r="M28" s="99">
        <v>10332</v>
      </c>
      <c r="N28" s="99">
        <v>14</v>
      </c>
      <c r="O28" s="99">
        <v>10332</v>
      </c>
      <c r="P28" s="99">
        <v>19</v>
      </c>
      <c r="Q28" s="99">
        <v>14022</v>
      </c>
      <c r="R28" s="99">
        <v>13</v>
      </c>
      <c r="S28" s="99">
        <v>9594</v>
      </c>
      <c r="T28" s="99">
        <v>10</v>
      </c>
      <c r="U28" s="99">
        <v>7380</v>
      </c>
      <c r="V28" s="99">
        <v>8</v>
      </c>
      <c r="W28" s="99">
        <v>5904</v>
      </c>
      <c r="X28" s="99">
        <v>9</v>
      </c>
      <c r="Y28" s="99">
        <v>6642</v>
      </c>
      <c r="Z28" s="99">
        <v>10</v>
      </c>
      <c r="AA28" s="99">
        <v>7380</v>
      </c>
      <c r="AB28" s="99">
        <v>12</v>
      </c>
      <c r="AC28" s="99">
        <v>8856</v>
      </c>
      <c r="AD28" s="99">
        <v>16</v>
      </c>
      <c r="AE28" s="99">
        <v>11808</v>
      </c>
      <c r="AF28" s="99">
        <v>12</v>
      </c>
      <c r="AG28" s="99">
        <v>8856</v>
      </c>
      <c r="AH28" s="99">
        <v>13</v>
      </c>
      <c r="AI28" s="99">
        <v>9594</v>
      </c>
      <c r="AJ28" s="99">
        <v>15</v>
      </c>
      <c r="AK28" s="99">
        <v>11070</v>
      </c>
      <c r="AL28" s="99">
        <v>11</v>
      </c>
      <c r="AM28" s="99">
        <v>8118</v>
      </c>
      <c r="AN28" s="99">
        <v>13</v>
      </c>
      <c r="AO28" s="99">
        <v>9594</v>
      </c>
      <c r="AP28" s="99">
        <v>7</v>
      </c>
      <c r="AQ28" s="99">
        <v>5166</v>
      </c>
      <c r="AR28" s="99">
        <v>16</v>
      </c>
      <c r="AS28" s="99">
        <v>11808</v>
      </c>
      <c r="AT28" s="99">
        <v>17</v>
      </c>
      <c r="AU28" s="99">
        <v>12546</v>
      </c>
      <c r="AV28" s="99">
        <v>19</v>
      </c>
      <c r="AW28" s="99">
        <v>14022</v>
      </c>
      <c r="AX28" s="99">
        <v>19</v>
      </c>
      <c r="AY28" s="99">
        <v>14022</v>
      </c>
      <c r="AZ28" s="99">
        <v>13</v>
      </c>
      <c r="BA28" s="99">
        <v>9594</v>
      </c>
      <c r="BB28" s="99">
        <v>12</v>
      </c>
      <c r="BC28" s="99">
        <v>8856</v>
      </c>
      <c r="BD28" s="99">
        <v>12</v>
      </c>
      <c r="BE28" s="99">
        <v>8856</v>
      </c>
      <c r="BF28" s="99">
        <v>8</v>
      </c>
      <c r="BG28" s="99">
        <v>5904</v>
      </c>
      <c r="BH28" s="99">
        <v>17</v>
      </c>
      <c r="BI28" s="99">
        <v>12546</v>
      </c>
      <c r="BJ28" s="99">
        <v>13</v>
      </c>
      <c r="BK28" s="99">
        <v>9594</v>
      </c>
      <c r="BL28" s="99">
        <v>12</v>
      </c>
      <c r="BM28" s="99">
        <v>8856</v>
      </c>
      <c r="BN28" s="99">
        <v>20</v>
      </c>
      <c r="BO28" s="99">
        <v>14760</v>
      </c>
      <c r="BP28" s="99">
        <v>14</v>
      </c>
      <c r="BQ28" s="99">
        <v>10332</v>
      </c>
      <c r="BR28" s="99">
        <v>8</v>
      </c>
      <c r="BS28" s="99">
        <v>5904</v>
      </c>
      <c r="BT28" s="99">
        <v>12</v>
      </c>
      <c r="BU28" s="99">
        <v>8856</v>
      </c>
      <c r="BV28" s="99">
        <v>9</v>
      </c>
      <c r="BW28" s="99">
        <v>6642</v>
      </c>
      <c r="BX28" s="99">
        <v>20</v>
      </c>
      <c r="BY28" s="99">
        <v>14760</v>
      </c>
      <c r="BZ28" s="99">
        <v>12</v>
      </c>
      <c r="CA28" s="99">
        <v>8856</v>
      </c>
      <c r="CB28" s="99">
        <v>22</v>
      </c>
      <c r="CC28" s="99">
        <v>16236</v>
      </c>
      <c r="CD28" s="99">
        <v>14</v>
      </c>
      <c r="CE28" s="99">
        <v>10332</v>
      </c>
      <c r="CF28" s="99">
        <v>10</v>
      </c>
      <c r="CG28" s="99">
        <v>7380</v>
      </c>
      <c r="CH28" s="99">
        <v>13</v>
      </c>
      <c r="CI28" s="99">
        <v>9594</v>
      </c>
      <c r="CJ28" s="99">
        <v>8</v>
      </c>
      <c r="CK28" s="99">
        <v>5904</v>
      </c>
      <c r="CL28" s="99">
        <v>12</v>
      </c>
      <c r="CM28" s="99">
        <v>8856</v>
      </c>
      <c r="CN28" s="99">
        <v>16</v>
      </c>
      <c r="CO28" s="99">
        <v>11808</v>
      </c>
      <c r="CP28" s="99">
        <v>14</v>
      </c>
      <c r="CQ28" s="99">
        <v>10332</v>
      </c>
      <c r="CR28" s="99">
        <v>14</v>
      </c>
      <c r="CS28" s="99">
        <v>10332</v>
      </c>
      <c r="CT28" s="99">
        <v>18</v>
      </c>
      <c r="CU28" s="99">
        <v>13284</v>
      </c>
    </row>
    <row r="29" spans="2:99">
      <c r="C29" s="98" t="s">
        <v>194</v>
      </c>
      <c r="D29" s="99">
        <v>9</v>
      </c>
      <c r="E29" s="99">
        <v>3045.6</v>
      </c>
      <c r="F29" s="99">
        <v>11</v>
      </c>
      <c r="G29" s="99">
        <v>3722.3999999999996</v>
      </c>
      <c r="H29" s="99">
        <v>14</v>
      </c>
      <c r="I29" s="99">
        <v>4737.5999999999995</v>
      </c>
      <c r="J29" s="99">
        <v>10</v>
      </c>
      <c r="K29" s="99">
        <v>3384</v>
      </c>
      <c r="L29" s="99">
        <v>15</v>
      </c>
      <c r="M29" s="99">
        <v>5076</v>
      </c>
      <c r="N29" s="99">
        <v>15</v>
      </c>
      <c r="O29" s="99">
        <v>5076</v>
      </c>
      <c r="P29" s="99">
        <v>19</v>
      </c>
      <c r="Q29" s="99">
        <v>6429.5999999999995</v>
      </c>
      <c r="R29" s="99">
        <v>14</v>
      </c>
      <c r="S29" s="99">
        <v>4737.5999999999995</v>
      </c>
      <c r="T29" s="99">
        <v>11</v>
      </c>
      <c r="U29" s="99">
        <v>3722.3999999999996</v>
      </c>
      <c r="V29" s="99">
        <v>9</v>
      </c>
      <c r="W29" s="99">
        <v>3045.6</v>
      </c>
      <c r="X29" s="99">
        <v>10</v>
      </c>
      <c r="Y29" s="99">
        <v>3384</v>
      </c>
      <c r="Z29" s="99">
        <v>12</v>
      </c>
      <c r="AA29" s="99">
        <v>4060.7999999999997</v>
      </c>
      <c r="AB29" s="99">
        <v>14</v>
      </c>
      <c r="AC29" s="99">
        <v>4737.5999999999995</v>
      </c>
      <c r="AD29" s="99">
        <v>20</v>
      </c>
      <c r="AE29" s="99">
        <v>6768</v>
      </c>
      <c r="AF29" s="99">
        <v>12</v>
      </c>
      <c r="AG29" s="99">
        <v>4060.7999999999997</v>
      </c>
      <c r="AH29" s="99">
        <v>15</v>
      </c>
      <c r="AI29" s="99">
        <v>5076</v>
      </c>
      <c r="AJ29" s="99">
        <v>13</v>
      </c>
      <c r="AK29" s="99">
        <v>4399.2</v>
      </c>
      <c r="AL29" s="99">
        <v>10</v>
      </c>
      <c r="AM29" s="99">
        <v>3384</v>
      </c>
      <c r="AN29" s="99">
        <v>14</v>
      </c>
      <c r="AO29" s="99">
        <v>4737.5999999999995</v>
      </c>
      <c r="AP29" s="99">
        <v>7</v>
      </c>
      <c r="AQ29" s="99">
        <v>2368.7999999999997</v>
      </c>
      <c r="AR29" s="99">
        <v>18</v>
      </c>
      <c r="AS29" s="99">
        <v>6091.2</v>
      </c>
      <c r="AT29" s="99">
        <v>16</v>
      </c>
      <c r="AU29" s="99">
        <v>5414.4</v>
      </c>
      <c r="AV29" s="99">
        <v>19</v>
      </c>
      <c r="AW29" s="99">
        <v>6429.5999999999995</v>
      </c>
      <c r="AX29" s="99">
        <v>22</v>
      </c>
      <c r="AY29" s="99">
        <v>7444.7999999999993</v>
      </c>
      <c r="AZ29" s="99">
        <v>15</v>
      </c>
      <c r="BA29" s="99">
        <v>5076</v>
      </c>
      <c r="BB29" s="99">
        <v>14</v>
      </c>
      <c r="BC29" s="99">
        <v>4737.5999999999995</v>
      </c>
      <c r="BD29" s="99">
        <v>12</v>
      </c>
      <c r="BE29" s="99">
        <v>4060.7999999999997</v>
      </c>
      <c r="BF29" s="99">
        <v>7</v>
      </c>
      <c r="BG29" s="99">
        <v>2368.7999999999997</v>
      </c>
      <c r="BH29" s="99">
        <v>17</v>
      </c>
      <c r="BI29" s="99">
        <v>5752.7999999999993</v>
      </c>
      <c r="BJ29" s="99">
        <v>13</v>
      </c>
      <c r="BK29" s="99">
        <v>4399.2</v>
      </c>
      <c r="BL29" s="99">
        <v>13</v>
      </c>
      <c r="BM29" s="99">
        <v>4399.2</v>
      </c>
      <c r="BN29" s="99">
        <v>21</v>
      </c>
      <c r="BO29" s="99">
        <v>7106.4</v>
      </c>
      <c r="BP29" s="99">
        <v>13</v>
      </c>
      <c r="BQ29" s="99">
        <v>4399.2</v>
      </c>
      <c r="BR29" s="99">
        <v>9</v>
      </c>
      <c r="BS29" s="99">
        <v>3045.6</v>
      </c>
      <c r="BT29" s="99">
        <v>15</v>
      </c>
      <c r="BU29" s="99">
        <v>5076</v>
      </c>
      <c r="BV29" s="99">
        <v>10</v>
      </c>
      <c r="BW29" s="99">
        <v>3384</v>
      </c>
      <c r="BX29" s="99">
        <v>21</v>
      </c>
      <c r="BY29" s="99">
        <v>7106.4</v>
      </c>
      <c r="BZ29" s="99">
        <v>14</v>
      </c>
      <c r="CA29" s="99">
        <v>4737.5999999999995</v>
      </c>
      <c r="CB29" s="99">
        <v>23</v>
      </c>
      <c r="CC29" s="99">
        <v>7783.2</v>
      </c>
      <c r="CD29" s="99">
        <v>16</v>
      </c>
      <c r="CE29" s="99">
        <v>5414.4</v>
      </c>
      <c r="CF29" s="99">
        <v>11</v>
      </c>
      <c r="CG29" s="99">
        <v>3722.3999999999996</v>
      </c>
      <c r="CH29" s="99">
        <v>14</v>
      </c>
      <c r="CI29" s="99">
        <v>4737.5999999999995</v>
      </c>
      <c r="CJ29" s="99">
        <v>9</v>
      </c>
      <c r="CK29" s="99">
        <v>3045.6</v>
      </c>
      <c r="CL29" s="99">
        <v>13</v>
      </c>
      <c r="CM29" s="99">
        <v>4399.2</v>
      </c>
      <c r="CN29" s="99">
        <v>16</v>
      </c>
      <c r="CO29" s="99">
        <v>5414.4</v>
      </c>
      <c r="CP29" s="99">
        <v>15</v>
      </c>
      <c r="CQ29" s="99">
        <v>5076</v>
      </c>
      <c r="CR29" s="99">
        <v>14</v>
      </c>
      <c r="CS29" s="99">
        <v>4737.5999999999995</v>
      </c>
      <c r="CT29" s="99">
        <v>19</v>
      </c>
      <c r="CU29" s="99">
        <v>6429.5999999999995</v>
      </c>
    </row>
    <row r="30" spans="2:99">
      <c r="C30" s="98" t="s">
        <v>195</v>
      </c>
      <c r="D30" s="99">
        <v>10</v>
      </c>
      <c r="E30" s="99">
        <v>1392</v>
      </c>
      <c r="F30" s="99">
        <v>12</v>
      </c>
      <c r="G30" s="99">
        <v>1670.3999999999999</v>
      </c>
      <c r="H30" s="99">
        <v>15</v>
      </c>
      <c r="I30" s="99">
        <v>2088</v>
      </c>
      <c r="J30" s="99">
        <v>10</v>
      </c>
      <c r="K30" s="99">
        <v>1392</v>
      </c>
      <c r="L30" s="99">
        <v>15</v>
      </c>
      <c r="M30" s="99">
        <v>2088</v>
      </c>
      <c r="N30" s="99">
        <v>14</v>
      </c>
      <c r="O30" s="99">
        <v>1948.7999999999997</v>
      </c>
      <c r="P30" s="99">
        <v>17</v>
      </c>
      <c r="Q30" s="99">
        <v>2366.3999999999996</v>
      </c>
      <c r="R30" s="99">
        <v>13</v>
      </c>
      <c r="S30" s="99">
        <v>1809.6</v>
      </c>
      <c r="T30" s="99">
        <v>11</v>
      </c>
      <c r="U30" s="99">
        <v>1531.1999999999998</v>
      </c>
      <c r="V30" s="99">
        <v>8</v>
      </c>
      <c r="W30" s="99">
        <v>1113.5999999999999</v>
      </c>
      <c r="X30" s="99">
        <v>10</v>
      </c>
      <c r="Y30" s="99">
        <v>1392</v>
      </c>
      <c r="Z30" s="99">
        <v>11</v>
      </c>
      <c r="AA30" s="99">
        <v>1531.1999999999998</v>
      </c>
      <c r="AB30" s="99">
        <v>14</v>
      </c>
      <c r="AC30" s="99">
        <v>1948.7999999999997</v>
      </c>
      <c r="AD30" s="99">
        <v>19</v>
      </c>
      <c r="AE30" s="99">
        <v>2644.7999999999997</v>
      </c>
      <c r="AF30" s="99">
        <v>13</v>
      </c>
      <c r="AG30" s="99">
        <v>1809.6</v>
      </c>
      <c r="AH30" s="99">
        <v>14</v>
      </c>
      <c r="AI30" s="99">
        <v>1948.7999999999997</v>
      </c>
      <c r="AJ30" s="99">
        <v>15</v>
      </c>
      <c r="AK30" s="99">
        <v>2088</v>
      </c>
      <c r="AL30" s="99">
        <v>10</v>
      </c>
      <c r="AM30" s="99">
        <v>1392</v>
      </c>
      <c r="AN30" s="99">
        <v>14</v>
      </c>
      <c r="AO30" s="99">
        <v>1948.7999999999997</v>
      </c>
      <c r="AP30" s="99">
        <v>8</v>
      </c>
      <c r="AQ30" s="99">
        <v>1113.5999999999999</v>
      </c>
      <c r="AR30" s="99">
        <v>19</v>
      </c>
      <c r="AS30" s="99">
        <v>2644.7999999999997</v>
      </c>
      <c r="AT30" s="99">
        <v>17</v>
      </c>
      <c r="AU30" s="99">
        <v>2366.3999999999996</v>
      </c>
      <c r="AV30" s="99">
        <v>18</v>
      </c>
      <c r="AW30" s="99">
        <v>2505.6</v>
      </c>
      <c r="AX30" s="99">
        <v>20</v>
      </c>
      <c r="AY30" s="99">
        <v>2784</v>
      </c>
      <c r="AZ30" s="99">
        <v>14</v>
      </c>
      <c r="BA30" s="99">
        <v>1948.7999999999997</v>
      </c>
      <c r="BB30" s="99">
        <v>13</v>
      </c>
      <c r="BC30" s="99">
        <v>1809.6</v>
      </c>
      <c r="BD30" s="99">
        <v>13</v>
      </c>
      <c r="BE30" s="99">
        <v>1809.6</v>
      </c>
      <c r="BF30" s="99">
        <v>9</v>
      </c>
      <c r="BG30" s="99">
        <v>1252.8</v>
      </c>
      <c r="BH30" s="99">
        <v>18</v>
      </c>
      <c r="BI30" s="99">
        <v>2505.6</v>
      </c>
      <c r="BJ30" s="99">
        <v>12</v>
      </c>
      <c r="BK30" s="99">
        <v>1670.3999999999999</v>
      </c>
      <c r="BL30" s="99">
        <v>12</v>
      </c>
      <c r="BM30" s="99">
        <v>1670.3999999999999</v>
      </c>
      <c r="BN30" s="99">
        <v>25</v>
      </c>
      <c r="BO30" s="99">
        <v>3479.9999999999995</v>
      </c>
      <c r="BP30" s="99">
        <v>13</v>
      </c>
      <c r="BQ30" s="99">
        <v>1809.6</v>
      </c>
      <c r="BR30" s="99">
        <v>9</v>
      </c>
      <c r="BS30" s="99">
        <v>1252.8</v>
      </c>
      <c r="BT30" s="99">
        <v>14</v>
      </c>
      <c r="BU30" s="99">
        <v>1948.7999999999997</v>
      </c>
      <c r="BV30" s="99">
        <v>9</v>
      </c>
      <c r="BW30" s="99">
        <v>1252.8</v>
      </c>
      <c r="BX30" s="99">
        <v>19</v>
      </c>
      <c r="BY30" s="99">
        <v>2644.7999999999997</v>
      </c>
      <c r="BZ30" s="99">
        <v>12</v>
      </c>
      <c r="CA30" s="99">
        <v>1670.3999999999999</v>
      </c>
      <c r="CB30" s="99">
        <v>20</v>
      </c>
      <c r="CC30" s="99">
        <v>2784</v>
      </c>
      <c r="CD30" s="99">
        <v>18</v>
      </c>
      <c r="CE30" s="99">
        <v>2505.6</v>
      </c>
      <c r="CF30" s="99">
        <v>10</v>
      </c>
      <c r="CG30" s="99">
        <v>1392</v>
      </c>
      <c r="CH30" s="99">
        <v>15</v>
      </c>
      <c r="CI30" s="99">
        <v>2088</v>
      </c>
      <c r="CJ30" s="99">
        <v>9</v>
      </c>
      <c r="CK30" s="99">
        <v>1252.8</v>
      </c>
      <c r="CL30" s="99">
        <v>12</v>
      </c>
      <c r="CM30" s="99">
        <v>1670.3999999999999</v>
      </c>
      <c r="CN30" s="99">
        <v>17</v>
      </c>
      <c r="CO30" s="99">
        <v>2366.3999999999996</v>
      </c>
      <c r="CP30" s="99">
        <v>16</v>
      </c>
      <c r="CQ30" s="99">
        <v>2227.1999999999998</v>
      </c>
      <c r="CR30" s="99">
        <v>17</v>
      </c>
      <c r="CS30" s="99">
        <v>2366.3999999999996</v>
      </c>
      <c r="CT30" s="99">
        <v>18</v>
      </c>
      <c r="CU30" s="99">
        <v>2505.6</v>
      </c>
    </row>
    <row r="31" spans="2:99">
      <c r="C31" s="98" t="s">
        <v>196</v>
      </c>
      <c r="D31" s="99">
        <v>9</v>
      </c>
      <c r="E31" s="99">
        <v>3067.2000000000003</v>
      </c>
      <c r="F31" s="99">
        <v>12</v>
      </c>
      <c r="G31" s="99">
        <v>4089.6000000000004</v>
      </c>
      <c r="H31" s="99">
        <v>14</v>
      </c>
      <c r="I31" s="99">
        <v>4771.2</v>
      </c>
      <c r="J31" s="99">
        <v>10</v>
      </c>
      <c r="K31" s="99">
        <v>3408</v>
      </c>
      <c r="L31" s="99">
        <v>16</v>
      </c>
      <c r="M31" s="99">
        <v>5452.8</v>
      </c>
      <c r="N31" s="99">
        <v>15</v>
      </c>
      <c r="O31" s="99">
        <v>5112</v>
      </c>
      <c r="P31" s="99">
        <v>18</v>
      </c>
      <c r="Q31" s="99">
        <v>6134.4000000000005</v>
      </c>
      <c r="R31" s="99">
        <v>14</v>
      </c>
      <c r="S31" s="99">
        <v>4771.2</v>
      </c>
      <c r="T31" s="99">
        <v>12</v>
      </c>
      <c r="U31" s="99">
        <v>4089.6000000000004</v>
      </c>
      <c r="V31" s="99">
        <v>8</v>
      </c>
      <c r="W31" s="99">
        <v>2726.4</v>
      </c>
      <c r="X31" s="99">
        <v>10</v>
      </c>
      <c r="Y31" s="99">
        <v>3408</v>
      </c>
      <c r="Z31" s="99">
        <v>12</v>
      </c>
      <c r="AA31" s="99">
        <v>4089.6000000000004</v>
      </c>
      <c r="AB31" s="99">
        <v>15</v>
      </c>
      <c r="AC31" s="99">
        <v>5112</v>
      </c>
      <c r="AD31" s="99">
        <v>19</v>
      </c>
      <c r="AE31" s="99">
        <v>6475.2</v>
      </c>
      <c r="AF31" s="99">
        <v>13</v>
      </c>
      <c r="AG31" s="99">
        <v>4430.4000000000005</v>
      </c>
      <c r="AH31" s="99">
        <v>15</v>
      </c>
      <c r="AI31" s="99">
        <v>5112</v>
      </c>
      <c r="AJ31" s="99">
        <v>14</v>
      </c>
      <c r="AK31" s="99">
        <v>4771.2</v>
      </c>
      <c r="AL31" s="99">
        <v>11</v>
      </c>
      <c r="AM31" s="99">
        <v>3748.8</v>
      </c>
      <c r="AN31" s="99">
        <v>14</v>
      </c>
      <c r="AO31" s="99">
        <v>4771.2</v>
      </c>
      <c r="AP31" s="99">
        <v>8</v>
      </c>
      <c r="AQ31" s="99">
        <v>2726.4</v>
      </c>
      <c r="AR31" s="99">
        <v>16</v>
      </c>
      <c r="AS31" s="99">
        <v>5452.8</v>
      </c>
      <c r="AT31" s="99">
        <v>18</v>
      </c>
      <c r="AU31" s="99">
        <v>6134.4000000000005</v>
      </c>
      <c r="AV31" s="99">
        <v>20</v>
      </c>
      <c r="AW31" s="99">
        <v>6816</v>
      </c>
      <c r="AX31" s="99">
        <v>20</v>
      </c>
      <c r="AY31" s="99">
        <v>6816</v>
      </c>
      <c r="AZ31" s="99">
        <v>13</v>
      </c>
      <c r="BA31" s="99">
        <v>4430.4000000000005</v>
      </c>
      <c r="BB31" s="99">
        <v>13</v>
      </c>
      <c r="BC31" s="99">
        <v>4430.4000000000005</v>
      </c>
      <c r="BD31" s="99">
        <v>12</v>
      </c>
      <c r="BE31" s="99">
        <v>4089.6000000000004</v>
      </c>
      <c r="BF31" s="99">
        <v>9</v>
      </c>
      <c r="BG31" s="99">
        <v>3067.2000000000003</v>
      </c>
      <c r="BH31" s="99">
        <v>16</v>
      </c>
      <c r="BI31" s="99">
        <v>5452.8</v>
      </c>
      <c r="BJ31" s="99">
        <v>13</v>
      </c>
      <c r="BK31" s="99">
        <v>4430.4000000000005</v>
      </c>
      <c r="BL31" s="99">
        <v>14</v>
      </c>
      <c r="BM31" s="99">
        <v>4771.2</v>
      </c>
      <c r="BN31" s="99">
        <v>21</v>
      </c>
      <c r="BO31" s="99">
        <v>7156.8</v>
      </c>
      <c r="BP31" s="99">
        <v>14</v>
      </c>
      <c r="BQ31" s="99">
        <v>4771.2</v>
      </c>
      <c r="BR31" s="99">
        <v>8</v>
      </c>
      <c r="BS31" s="99">
        <v>2726.4</v>
      </c>
      <c r="BT31" s="99">
        <v>14</v>
      </c>
      <c r="BU31" s="99">
        <v>4771.2</v>
      </c>
      <c r="BV31" s="99">
        <v>9</v>
      </c>
      <c r="BW31" s="99">
        <v>3067.2000000000003</v>
      </c>
      <c r="BX31" s="99">
        <v>20</v>
      </c>
      <c r="BY31" s="99">
        <v>6816</v>
      </c>
      <c r="BZ31" s="99">
        <v>13</v>
      </c>
      <c r="CA31" s="99">
        <v>4430.4000000000005</v>
      </c>
      <c r="CB31" s="99">
        <v>23</v>
      </c>
      <c r="CC31" s="99">
        <v>7838.4000000000005</v>
      </c>
      <c r="CD31" s="99">
        <v>17</v>
      </c>
      <c r="CE31" s="99">
        <v>5793.6</v>
      </c>
      <c r="CF31" s="99">
        <v>10</v>
      </c>
      <c r="CG31" s="99">
        <v>3408</v>
      </c>
      <c r="CH31" s="99">
        <v>13</v>
      </c>
      <c r="CI31" s="99">
        <v>4430.4000000000005</v>
      </c>
      <c r="CJ31" s="99">
        <v>9</v>
      </c>
      <c r="CK31" s="99">
        <v>3067.2000000000003</v>
      </c>
      <c r="CL31" s="99">
        <v>14</v>
      </c>
      <c r="CM31" s="99">
        <v>4771.2</v>
      </c>
      <c r="CN31" s="99">
        <v>17</v>
      </c>
      <c r="CO31" s="99">
        <v>5793.6</v>
      </c>
      <c r="CP31" s="99">
        <v>14</v>
      </c>
      <c r="CQ31" s="99">
        <v>4771.2</v>
      </c>
      <c r="CR31" s="99">
        <v>15</v>
      </c>
      <c r="CS31" s="99">
        <v>5112</v>
      </c>
      <c r="CT31" s="99">
        <v>17</v>
      </c>
      <c r="CU31" s="99">
        <v>5793.6</v>
      </c>
    </row>
    <row r="32" spans="2:99">
      <c r="C32" s="98" t="s">
        <v>197</v>
      </c>
      <c r="D32" s="99">
        <v>8</v>
      </c>
      <c r="E32" s="99">
        <v>6720</v>
      </c>
      <c r="F32" s="99">
        <v>10</v>
      </c>
      <c r="G32" s="99">
        <v>8400</v>
      </c>
      <c r="H32" s="99">
        <v>13</v>
      </c>
      <c r="I32" s="99">
        <v>10920</v>
      </c>
      <c r="J32" s="99">
        <v>10</v>
      </c>
      <c r="K32" s="99">
        <v>8400</v>
      </c>
      <c r="L32" s="99">
        <v>15</v>
      </c>
      <c r="M32" s="99">
        <v>12600</v>
      </c>
      <c r="N32" s="99">
        <v>15</v>
      </c>
      <c r="O32" s="99">
        <v>12600</v>
      </c>
      <c r="P32" s="99">
        <v>17</v>
      </c>
      <c r="Q32" s="99">
        <v>14280</v>
      </c>
      <c r="R32" s="99">
        <v>14</v>
      </c>
      <c r="S32" s="99">
        <v>11760</v>
      </c>
      <c r="T32" s="99">
        <v>10</v>
      </c>
      <c r="U32" s="99">
        <v>8400</v>
      </c>
      <c r="V32" s="99">
        <v>7</v>
      </c>
      <c r="W32" s="99">
        <v>5880</v>
      </c>
      <c r="X32" s="99">
        <v>9</v>
      </c>
      <c r="Y32" s="99">
        <v>7560</v>
      </c>
      <c r="Z32" s="99">
        <v>12</v>
      </c>
      <c r="AA32" s="99">
        <v>10080</v>
      </c>
      <c r="AB32" s="99">
        <v>13</v>
      </c>
      <c r="AC32" s="99">
        <v>10920</v>
      </c>
      <c r="AD32" s="99">
        <v>19</v>
      </c>
      <c r="AE32" s="99">
        <v>15960</v>
      </c>
      <c r="AF32" s="99">
        <v>13</v>
      </c>
      <c r="AG32" s="99">
        <v>10920</v>
      </c>
      <c r="AH32" s="99">
        <v>14</v>
      </c>
      <c r="AI32" s="99">
        <v>11760</v>
      </c>
      <c r="AJ32" s="99">
        <v>14</v>
      </c>
      <c r="AK32" s="99">
        <v>11760</v>
      </c>
      <c r="AL32" s="99">
        <v>10</v>
      </c>
      <c r="AM32" s="99">
        <v>8400</v>
      </c>
      <c r="AN32" s="99">
        <v>13</v>
      </c>
      <c r="AO32" s="99">
        <v>10920</v>
      </c>
      <c r="AP32" s="99">
        <v>8</v>
      </c>
      <c r="AQ32" s="99">
        <v>6720</v>
      </c>
      <c r="AR32" s="99">
        <v>18</v>
      </c>
      <c r="AS32" s="99">
        <v>15120</v>
      </c>
      <c r="AT32" s="99">
        <v>16</v>
      </c>
      <c r="AU32" s="99">
        <v>13440</v>
      </c>
      <c r="AV32" s="99">
        <v>17</v>
      </c>
      <c r="AW32" s="99">
        <v>14280</v>
      </c>
      <c r="AX32" s="99">
        <v>19</v>
      </c>
      <c r="AY32" s="99">
        <v>15960</v>
      </c>
      <c r="AZ32" s="99">
        <v>13</v>
      </c>
      <c r="BA32" s="99">
        <v>10920</v>
      </c>
      <c r="BB32" s="99">
        <v>13</v>
      </c>
      <c r="BC32" s="99">
        <v>10920</v>
      </c>
      <c r="BD32" s="99">
        <v>13</v>
      </c>
      <c r="BE32" s="99">
        <v>10920</v>
      </c>
      <c r="BF32" s="99">
        <v>8</v>
      </c>
      <c r="BG32" s="99">
        <v>6720</v>
      </c>
      <c r="BH32" s="99">
        <v>15</v>
      </c>
      <c r="BI32" s="99">
        <v>12600</v>
      </c>
      <c r="BJ32" s="99">
        <v>12</v>
      </c>
      <c r="BK32" s="99">
        <v>10080</v>
      </c>
      <c r="BL32" s="99">
        <v>13</v>
      </c>
      <c r="BM32" s="99">
        <v>10920</v>
      </c>
      <c r="BN32" s="99">
        <v>23</v>
      </c>
      <c r="BO32" s="99">
        <v>19320</v>
      </c>
      <c r="BP32" s="99">
        <v>14</v>
      </c>
      <c r="BQ32" s="99">
        <v>11760</v>
      </c>
      <c r="BR32" s="99">
        <v>8</v>
      </c>
      <c r="BS32" s="99">
        <v>6720</v>
      </c>
      <c r="BT32" s="99">
        <v>14</v>
      </c>
      <c r="BU32" s="99">
        <v>11760</v>
      </c>
      <c r="BV32" s="99">
        <v>8</v>
      </c>
      <c r="BW32" s="99">
        <v>6720</v>
      </c>
      <c r="BX32" s="99">
        <v>19</v>
      </c>
      <c r="BY32" s="99">
        <v>15960</v>
      </c>
      <c r="BZ32" s="99">
        <v>11</v>
      </c>
      <c r="CA32" s="99">
        <v>9240</v>
      </c>
      <c r="CB32" s="99">
        <v>19</v>
      </c>
      <c r="CC32" s="99">
        <v>15960</v>
      </c>
      <c r="CD32" s="99">
        <v>14</v>
      </c>
      <c r="CE32" s="99">
        <v>11760</v>
      </c>
      <c r="CF32" s="99">
        <v>10</v>
      </c>
      <c r="CG32" s="99">
        <v>8400</v>
      </c>
      <c r="CH32" s="99">
        <v>13</v>
      </c>
      <c r="CI32" s="99">
        <v>10920</v>
      </c>
      <c r="CJ32" s="99">
        <v>9</v>
      </c>
      <c r="CK32" s="99">
        <v>7560</v>
      </c>
      <c r="CL32" s="99">
        <v>11</v>
      </c>
      <c r="CM32" s="99">
        <v>9240</v>
      </c>
      <c r="CN32" s="99">
        <v>15</v>
      </c>
      <c r="CO32" s="99">
        <v>12600</v>
      </c>
      <c r="CP32" s="99">
        <v>14</v>
      </c>
      <c r="CQ32" s="99">
        <v>11760</v>
      </c>
      <c r="CR32" s="99">
        <v>16</v>
      </c>
      <c r="CS32" s="99">
        <v>13440</v>
      </c>
      <c r="CT32" s="99">
        <v>17</v>
      </c>
      <c r="CU32" s="99">
        <v>14280</v>
      </c>
    </row>
    <row r="33" spans="2:99">
      <c r="C33" s="98" t="s">
        <v>198</v>
      </c>
      <c r="D33" s="99">
        <v>9</v>
      </c>
      <c r="E33" s="99">
        <v>4266</v>
      </c>
      <c r="F33" s="99">
        <v>11</v>
      </c>
      <c r="G33" s="99">
        <v>5214</v>
      </c>
      <c r="H33" s="99">
        <v>13</v>
      </c>
      <c r="I33" s="99">
        <v>6162</v>
      </c>
      <c r="J33" s="99">
        <v>10</v>
      </c>
      <c r="K33" s="99">
        <v>4740</v>
      </c>
      <c r="L33" s="99">
        <v>14</v>
      </c>
      <c r="M33" s="99">
        <v>6636</v>
      </c>
      <c r="N33" s="99">
        <v>16</v>
      </c>
      <c r="O33" s="99">
        <v>7584</v>
      </c>
      <c r="P33" s="99">
        <v>17</v>
      </c>
      <c r="Q33" s="99">
        <v>8058</v>
      </c>
      <c r="R33" s="99">
        <v>13</v>
      </c>
      <c r="S33" s="99">
        <v>6162</v>
      </c>
      <c r="T33" s="99">
        <v>11</v>
      </c>
      <c r="U33" s="99">
        <v>5214</v>
      </c>
      <c r="V33" s="99">
        <v>9</v>
      </c>
      <c r="W33" s="99">
        <v>4266</v>
      </c>
      <c r="X33" s="99">
        <v>10</v>
      </c>
      <c r="Y33" s="99">
        <v>4740</v>
      </c>
      <c r="Z33" s="99">
        <v>12</v>
      </c>
      <c r="AA33" s="99">
        <v>5688</v>
      </c>
      <c r="AB33" s="99">
        <v>13</v>
      </c>
      <c r="AC33" s="99">
        <v>6162</v>
      </c>
      <c r="AD33" s="99">
        <v>17</v>
      </c>
      <c r="AE33" s="99">
        <v>8058</v>
      </c>
      <c r="AF33" s="99">
        <v>13</v>
      </c>
      <c r="AG33" s="99">
        <v>6162</v>
      </c>
      <c r="AH33" s="99">
        <v>13</v>
      </c>
      <c r="AI33" s="99">
        <v>6162</v>
      </c>
      <c r="AJ33" s="99">
        <v>14</v>
      </c>
      <c r="AK33" s="99">
        <v>6636</v>
      </c>
      <c r="AL33" s="99">
        <v>10</v>
      </c>
      <c r="AM33" s="99">
        <v>4740</v>
      </c>
      <c r="AN33" s="99">
        <v>14</v>
      </c>
      <c r="AO33" s="99">
        <v>6636</v>
      </c>
      <c r="AP33" s="99">
        <v>7</v>
      </c>
      <c r="AQ33" s="99">
        <v>3318</v>
      </c>
      <c r="AR33" s="99">
        <v>18</v>
      </c>
      <c r="AS33" s="99">
        <v>8532</v>
      </c>
      <c r="AT33" s="99">
        <v>17</v>
      </c>
      <c r="AU33" s="99">
        <v>8058</v>
      </c>
      <c r="AV33" s="99">
        <v>18</v>
      </c>
      <c r="AW33" s="99">
        <v>8532</v>
      </c>
      <c r="AX33" s="99">
        <v>20</v>
      </c>
      <c r="AY33" s="99">
        <v>9480</v>
      </c>
      <c r="AZ33" s="99">
        <v>15</v>
      </c>
      <c r="BA33" s="99">
        <v>7110</v>
      </c>
      <c r="BB33" s="99">
        <v>12</v>
      </c>
      <c r="BC33" s="99">
        <v>5688</v>
      </c>
      <c r="BD33" s="99">
        <v>13</v>
      </c>
      <c r="BE33" s="99">
        <v>6162</v>
      </c>
      <c r="BF33" s="99">
        <v>8</v>
      </c>
      <c r="BG33" s="99">
        <v>3792</v>
      </c>
      <c r="BH33" s="99">
        <v>16</v>
      </c>
      <c r="BI33" s="99">
        <v>7584</v>
      </c>
      <c r="BJ33" s="99">
        <v>12</v>
      </c>
      <c r="BK33" s="99">
        <v>5688</v>
      </c>
      <c r="BL33" s="99">
        <v>12</v>
      </c>
      <c r="BM33" s="99">
        <v>5688</v>
      </c>
      <c r="BN33" s="99">
        <v>21</v>
      </c>
      <c r="BO33" s="99">
        <v>9954</v>
      </c>
      <c r="BP33" s="99">
        <v>13</v>
      </c>
      <c r="BQ33" s="99">
        <v>6162</v>
      </c>
      <c r="BR33" s="99">
        <v>8</v>
      </c>
      <c r="BS33" s="99">
        <v>3792</v>
      </c>
      <c r="BT33" s="99">
        <v>13</v>
      </c>
      <c r="BU33" s="99">
        <v>6162</v>
      </c>
      <c r="BV33" s="99">
        <v>8</v>
      </c>
      <c r="BW33" s="99">
        <v>3792</v>
      </c>
      <c r="BX33" s="99">
        <v>20</v>
      </c>
      <c r="BY33" s="99">
        <v>9480</v>
      </c>
      <c r="BZ33" s="99">
        <v>13</v>
      </c>
      <c r="CA33" s="99">
        <v>6162</v>
      </c>
      <c r="CB33" s="99">
        <v>22</v>
      </c>
      <c r="CC33" s="99">
        <v>10428</v>
      </c>
      <c r="CD33" s="99">
        <v>17</v>
      </c>
      <c r="CE33" s="99">
        <v>8058</v>
      </c>
      <c r="CF33" s="99">
        <v>11</v>
      </c>
      <c r="CG33" s="99">
        <v>5214</v>
      </c>
      <c r="CH33" s="99">
        <v>13</v>
      </c>
      <c r="CI33" s="99">
        <v>6162</v>
      </c>
      <c r="CJ33" s="99">
        <v>9</v>
      </c>
      <c r="CK33" s="99">
        <v>4266</v>
      </c>
      <c r="CL33" s="99">
        <v>13</v>
      </c>
      <c r="CM33" s="99">
        <v>6162</v>
      </c>
      <c r="CN33" s="99">
        <v>17</v>
      </c>
      <c r="CO33" s="99">
        <v>8058</v>
      </c>
      <c r="CP33" s="99">
        <v>15</v>
      </c>
      <c r="CQ33" s="99">
        <v>7110</v>
      </c>
      <c r="CR33" s="99">
        <v>17</v>
      </c>
      <c r="CS33" s="99">
        <v>8058</v>
      </c>
      <c r="CT33" s="99">
        <v>16</v>
      </c>
      <c r="CU33" s="99">
        <v>7584</v>
      </c>
    </row>
    <row r="34" spans="2:99">
      <c r="C34" s="98" t="s">
        <v>199</v>
      </c>
      <c r="D34" s="99">
        <v>9</v>
      </c>
      <c r="E34" s="99">
        <v>4935.5999999999995</v>
      </c>
      <c r="F34" s="99">
        <v>11</v>
      </c>
      <c r="G34" s="99">
        <v>6032.4</v>
      </c>
      <c r="H34" s="99">
        <v>14</v>
      </c>
      <c r="I34" s="99">
        <v>7677.5999999999995</v>
      </c>
      <c r="J34" s="99">
        <v>10</v>
      </c>
      <c r="K34" s="99">
        <v>5484</v>
      </c>
      <c r="L34" s="99">
        <v>15</v>
      </c>
      <c r="M34" s="99">
        <v>8226</v>
      </c>
      <c r="N34" s="99">
        <v>16</v>
      </c>
      <c r="O34" s="99">
        <v>8774.4</v>
      </c>
      <c r="P34" s="99">
        <v>18</v>
      </c>
      <c r="Q34" s="99">
        <v>9871.1999999999989</v>
      </c>
      <c r="R34" s="99">
        <v>13</v>
      </c>
      <c r="S34" s="99">
        <v>7129.2</v>
      </c>
      <c r="T34" s="99">
        <v>11</v>
      </c>
      <c r="U34" s="99">
        <v>6032.4</v>
      </c>
      <c r="V34" s="99">
        <v>9</v>
      </c>
      <c r="W34" s="99">
        <v>4935.5999999999995</v>
      </c>
      <c r="X34" s="99">
        <v>9</v>
      </c>
      <c r="Y34" s="99">
        <v>4935.5999999999995</v>
      </c>
      <c r="Z34" s="99">
        <v>11</v>
      </c>
      <c r="AA34" s="99">
        <v>6032.4</v>
      </c>
      <c r="AB34" s="99">
        <v>15</v>
      </c>
      <c r="AC34" s="99">
        <v>8226</v>
      </c>
      <c r="AD34" s="99">
        <v>17</v>
      </c>
      <c r="AE34" s="99">
        <v>9322.7999999999993</v>
      </c>
      <c r="AF34" s="99">
        <v>11</v>
      </c>
      <c r="AG34" s="99">
        <v>6032.4</v>
      </c>
      <c r="AH34" s="99">
        <v>15</v>
      </c>
      <c r="AI34" s="99">
        <v>8226</v>
      </c>
      <c r="AJ34" s="99">
        <v>13</v>
      </c>
      <c r="AK34" s="99">
        <v>7129.2</v>
      </c>
      <c r="AL34" s="99">
        <v>11</v>
      </c>
      <c r="AM34" s="99">
        <v>6032.4</v>
      </c>
      <c r="AN34" s="99">
        <v>13</v>
      </c>
      <c r="AO34" s="99">
        <v>7129.2</v>
      </c>
      <c r="AP34" s="99">
        <v>7</v>
      </c>
      <c r="AQ34" s="99">
        <v>3838.7999999999997</v>
      </c>
      <c r="AR34" s="99">
        <v>16</v>
      </c>
      <c r="AS34" s="99">
        <v>8774.4</v>
      </c>
      <c r="AT34" s="99">
        <v>18</v>
      </c>
      <c r="AU34" s="99">
        <v>9871.1999999999989</v>
      </c>
      <c r="AV34" s="99">
        <v>19</v>
      </c>
      <c r="AW34" s="99">
        <v>10419.6</v>
      </c>
      <c r="AX34" s="99">
        <v>21</v>
      </c>
      <c r="AY34" s="99">
        <v>11516.4</v>
      </c>
      <c r="AZ34" s="99">
        <v>13</v>
      </c>
      <c r="BA34" s="99">
        <v>7129.2</v>
      </c>
      <c r="BB34" s="99">
        <v>13</v>
      </c>
      <c r="BC34" s="99">
        <v>7129.2</v>
      </c>
      <c r="BD34" s="99">
        <v>14</v>
      </c>
      <c r="BE34" s="99">
        <v>7677.5999999999995</v>
      </c>
      <c r="BF34" s="99">
        <v>8</v>
      </c>
      <c r="BG34" s="99">
        <v>4387.2</v>
      </c>
      <c r="BH34" s="99">
        <v>17</v>
      </c>
      <c r="BI34" s="99">
        <v>9322.7999999999993</v>
      </c>
      <c r="BJ34" s="99">
        <v>12</v>
      </c>
      <c r="BK34" s="99">
        <v>6580.7999999999993</v>
      </c>
      <c r="BL34" s="99">
        <v>12</v>
      </c>
      <c r="BM34" s="99">
        <v>6580.7999999999993</v>
      </c>
      <c r="BN34" s="99">
        <v>20</v>
      </c>
      <c r="BO34" s="99">
        <v>10968</v>
      </c>
      <c r="BP34" s="99">
        <v>15</v>
      </c>
      <c r="BQ34" s="99">
        <v>8226</v>
      </c>
      <c r="BR34" s="99">
        <v>9</v>
      </c>
      <c r="BS34" s="99">
        <v>4935.5999999999995</v>
      </c>
      <c r="BT34" s="99">
        <v>13</v>
      </c>
      <c r="BU34" s="99">
        <v>7129.2</v>
      </c>
      <c r="BV34" s="99">
        <v>10</v>
      </c>
      <c r="BW34" s="99">
        <v>5484</v>
      </c>
      <c r="BX34" s="99">
        <v>21</v>
      </c>
      <c r="BY34" s="99">
        <v>11516.4</v>
      </c>
      <c r="BZ34" s="99">
        <v>12</v>
      </c>
      <c r="CA34" s="99">
        <v>6580.7999999999993</v>
      </c>
      <c r="CB34" s="99">
        <v>22</v>
      </c>
      <c r="CC34" s="99">
        <v>12064.8</v>
      </c>
      <c r="CD34" s="99">
        <v>15</v>
      </c>
      <c r="CE34" s="99">
        <v>8226</v>
      </c>
      <c r="CF34" s="99">
        <v>11</v>
      </c>
      <c r="CG34" s="99">
        <v>6032.4</v>
      </c>
      <c r="CH34" s="99">
        <v>13</v>
      </c>
      <c r="CI34" s="99">
        <v>7129.2</v>
      </c>
      <c r="CJ34" s="99">
        <v>10</v>
      </c>
      <c r="CK34" s="99">
        <v>5484</v>
      </c>
      <c r="CL34" s="99">
        <v>13</v>
      </c>
      <c r="CM34" s="99">
        <v>7129.2</v>
      </c>
      <c r="CN34" s="99">
        <v>16</v>
      </c>
      <c r="CO34" s="99">
        <v>8774.4</v>
      </c>
      <c r="CP34" s="99">
        <v>14</v>
      </c>
      <c r="CQ34" s="99">
        <v>7677.5999999999995</v>
      </c>
      <c r="CR34" s="99">
        <v>15</v>
      </c>
      <c r="CS34" s="99">
        <v>8226</v>
      </c>
      <c r="CT34" s="99">
        <v>18</v>
      </c>
      <c r="CU34" s="99">
        <v>9871.1999999999989</v>
      </c>
    </row>
    <row r="35" spans="2:99">
      <c r="C35" s="98" t="s">
        <v>200</v>
      </c>
      <c r="D35" s="99">
        <v>10</v>
      </c>
      <c r="E35" s="99">
        <v>5027.9999999999991</v>
      </c>
      <c r="F35" s="99">
        <v>12</v>
      </c>
      <c r="G35" s="99">
        <v>6033.5999999999985</v>
      </c>
      <c r="H35" s="99">
        <v>13</v>
      </c>
      <c r="I35" s="99">
        <v>6536.3999999999987</v>
      </c>
      <c r="J35" s="99">
        <v>11</v>
      </c>
      <c r="K35" s="99">
        <v>5530.7999999999993</v>
      </c>
      <c r="L35" s="99">
        <v>15</v>
      </c>
      <c r="M35" s="99">
        <v>7541.9999999999982</v>
      </c>
      <c r="N35" s="99">
        <v>14</v>
      </c>
      <c r="O35" s="99">
        <v>7039.1999999999989</v>
      </c>
      <c r="P35" s="99">
        <v>19</v>
      </c>
      <c r="Q35" s="99">
        <v>9553.1999999999989</v>
      </c>
      <c r="R35" s="99">
        <v>14</v>
      </c>
      <c r="S35" s="99">
        <v>7039.1999999999989</v>
      </c>
      <c r="T35" s="99">
        <v>10</v>
      </c>
      <c r="U35" s="99">
        <v>5027.9999999999991</v>
      </c>
      <c r="V35" s="99">
        <v>8</v>
      </c>
      <c r="W35" s="99">
        <v>4022.3999999999992</v>
      </c>
      <c r="X35" s="99">
        <v>9</v>
      </c>
      <c r="Y35" s="99">
        <v>4525.1999999999989</v>
      </c>
      <c r="Z35" s="99">
        <v>11</v>
      </c>
      <c r="AA35" s="99">
        <v>5530.7999999999993</v>
      </c>
      <c r="AB35" s="99">
        <v>15</v>
      </c>
      <c r="AC35" s="99">
        <v>7541.9999999999982</v>
      </c>
      <c r="AD35" s="99">
        <v>20</v>
      </c>
      <c r="AE35" s="99">
        <v>10055.999999999998</v>
      </c>
      <c r="AF35" s="99">
        <v>13</v>
      </c>
      <c r="AG35" s="99">
        <v>6536.3999999999987</v>
      </c>
      <c r="AH35" s="99">
        <v>16</v>
      </c>
      <c r="AI35" s="99">
        <v>8044.7999999999984</v>
      </c>
      <c r="AJ35" s="99">
        <v>13</v>
      </c>
      <c r="AK35" s="99">
        <v>6536.3999999999987</v>
      </c>
      <c r="AL35" s="99">
        <v>10</v>
      </c>
      <c r="AM35" s="99">
        <v>5027.9999999999991</v>
      </c>
      <c r="AN35" s="99">
        <v>14</v>
      </c>
      <c r="AO35" s="99">
        <v>7039.1999999999989</v>
      </c>
      <c r="AP35" s="99">
        <v>8</v>
      </c>
      <c r="AQ35" s="99">
        <v>4022.3999999999992</v>
      </c>
      <c r="AR35" s="99">
        <v>19</v>
      </c>
      <c r="AS35" s="99">
        <v>9553.1999999999989</v>
      </c>
      <c r="AT35" s="99">
        <v>15</v>
      </c>
      <c r="AU35" s="99">
        <v>7541.9999999999982</v>
      </c>
      <c r="AV35" s="99">
        <v>18</v>
      </c>
      <c r="AW35" s="99">
        <v>9050.3999999999978</v>
      </c>
      <c r="AX35" s="99">
        <v>21</v>
      </c>
      <c r="AY35" s="99">
        <v>10558.799999999997</v>
      </c>
      <c r="AZ35" s="99">
        <v>14</v>
      </c>
      <c r="BA35" s="99">
        <v>7039.1999999999989</v>
      </c>
      <c r="BB35" s="99">
        <v>14</v>
      </c>
      <c r="BC35" s="99">
        <v>7039.1999999999989</v>
      </c>
      <c r="BD35" s="99">
        <v>12</v>
      </c>
      <c r="BE35" s="99">
        <v>6033.5999999999985</v>
      </c>
      <c r="BF35" s="99">
        <v>8</v>
      </c>
      <c r="BG35" s="99">
        <v>4022.3999999999992</v>
      </c>
      <c r="BH35" s="99">
        <v>16</v>
      </c>
      <c r="BI35" s="99">
        <v>8044.7999999999984</v>
      </c>
      <c r="BJ35" s="99">
        <v>11</v>
      </c>
      <c r="BK35" s="99">
        <v>5530.7999999999993</v>
      </c>
      <c r="BL35" s="99">
        <v>11</v>
      </c>
      <c r="BM35" s="99">
        <v>5530.7999999999993</v>
      </c>
      <c r="BN35" s="99">
        <v>21</v>
      </c>
      <c r="BO35" s="99">
        <v>10558.799999999997</v>
      </c>
      <c r="BP35" s="99">
        <v>14</v>
      </c>
      <c r="BQ35" s="99">
        <v>7039.1999999999989</v>
      </c>
      <c r="BR35" s="99">
        <v>8</v>
      </c>
      <c r="BS35" s="99">
        <v>4022.3999999999992</v>
      </c>
      <c r="BT35" s="99">
        <v>12</v>
      </c>
      <c r="BU35" s="99">
        <v>6033.5999999999985</v>
      </c>
      <c r="BV35" s="99">
        <v>9</v>
      </c>
      <c r="BW35" s="99">
        <v>4525.1999999999989</v>
      </c>
      <c r="BX35" s="99">
        <v>19</v>
      </c>
      <c r="BY35" s="99">
        <v>9553.1999999999989</v>
      </c>
      <c r="BZ35" s="99">
        <v>13</v>
      </c>
      <c r="CA35" s="99">
        <v>6536.3999999999987</v>
      </c>
      <c r="CB35" s="99">
        <v>23</v>
      </c>
      <c r="CC35" s="99">
        <v>11564.399999999998</v>
      </c>
      <c r="CD35" s="99">
        <v>17</v>
      </c>
      <c r="CE35" s="99">
        <v>8547.5999999999985</v>
      </c>
      <c r="CF35" s="99">
        <v>10</v>
      </c>
      <c r="CG35" s="99">
        <v>5027.9999999999991</v>
      </c>
      <c r="CH35" s="99">
        <v>13</v>
      </c>
      <c r="CI35" s="99">
        <v>6536.3999999999987</v>
      </c>
      <c r="CJ35" s="99">
        <v>9</v>
      </c>
      <c r="CK35" s="99">
        <v>4525.1999999999989</v>
      </c>
      <c r="CL35" s="99">
        <v>13</v>
      </c>
      <c r="CM35" s="99">
        <v>6536.3999999999987</v>
      </c>
      <c r="CN35" s="99">
        <v>15</v>
      </c>
      <c r="CO35" s="99">
        <v>7541.9999999999982</v>
      </c>
      <c r="CP35" s="99">
        <v>14</v>
      </c>
      <c r="CQ35" s="99">
        <v>7039.1999999999989</v>
      </c>
      <c r="CR35" s="99">
        <v>16</v>
      </c>
      <c r="CS35" s="99">
        <v>8044.7999999999984</v>
      </c>
      <c r="CT35" s="99">
        <v>16</v>
      </c>
      <c r="CU35" s="99">
        <v>8044.7999999999984</v>
      </c>
    </row>
    <row r="36" spans="2:99">
      <c r="C36" s="98" t="s">
        <v>201</v>
      </c>
      <c r="D36" s="99">
        <v>9</v>
      </c>
      <c r="E36" s="99">
        <v>6847.2</v>
      </c>
      <c r="F36" s="99">
        <v>12</v>
      </c>
      <c r="G36" s="99">
        <v>9129.5999999999985</v>
      </c>
      <c r="H36" s="99">
        <v>14</v>
      </c>
      <c r="I36" s="99">
        <v>10651.199999999999</v>
      </c>
      <c r="J36" s="99">
        <v>10</v>
      </c>
      <c r="K36" s="99">
        <v>7608</v>
      </c>
      <c r="L36" s="99">
        <v>13</v>
      </c>
      <c r="M36" s="99">
        <v>9890.4</v>
      </c>
      <c r="N36" s="99">
        <v>14</v>
      </c>
      <c r="O36" s="99">
        <v>10651.199999999999</v>
      </c>
      <c r="P36" s="99">
        <v>18</v>
      </c>
      <c r="Q36" s="99">
        <v>13694.4</v>
      </c>
      <c r="R36" s="99">
        <v>13</v>
      </c>
      <c r="S36" s="99">
        <v>9890.4</v>
      </c>
      <c r="T36" s="99">
        <v>10</v>
      </c>
      <c r="U36" s="99">
        <v>7608</v>
      </c>
      <c r="V36" s="99">
        <v>8</v>
      </c>
      <c r="W36" s="99">
        <v>6086.4</v>
      </c>
      <c r="X36" s="99">
        <v>10</v>
      </c>
      <c r="Y36" s="99">
        <v>7608</v>
      </c>
      <c r="Z36" s="99">
        <v>11</v>
      </c>
      <c r="AA36" s="99">
        <v>8368.7999999999993</v>
      </c>
      <c r="AB36" s="99">
        <v>14</v>
      </c>
      <c r="AC36" s="99">
        <v>10651.199999999999</v>
      </c>
      <c r="AD36" s="99">
        <v>19</v>
      </c>
      <c r="AE36" s="99">
        <v>14455.199999999999</v>
      </c>
      <c r="AF36" s="99">
        <v>12</v>
      </c>
      <c r="AG36" s="99">
        <v>9129.5999999999985</v>
      </c>
      <c r="AH36" s="99">
        <v>15</v>
      </c>
      <c r="AI36" s="99">
        <v>11412</v>
      </c>
      <c r="AJ36" s="99">
        <v>14</v>
      </c>
      <c r="AK36" s="99">
        <v>10651.199999999999</v>
      </c>
      <c r="AL36" s="99">
        <v>10</v>
      </c>
      <c r="AM36" s="99">
        <v>7608</v>
      </c>
      <c r="AN36" s="99">
        <v>14</v>
      </c>
      <c r="AO36" s="99">
        <v>10651.199999999999</v>
      </c>
      <c r="AP36" s="99">
        <v>7</v>
      </c>
      <c r="AQ36" s="99">
        <v>5325.5999999999995</v>
      </c>
      <c r="AR36" s="99">
        <v>18</v>
      </c>
      <c r="AS36" s="99">
        <v>13694.4</v>
      </c>
      <c r="AT36" s="99">
        <v>16</v>
      </c>
      <c r="AU36" s="99">
        <v>12172.8</v>
      </c>
      <c r="AV36" s="99">
        <v>18</v>
      </c>
      <c r="AW36" s="99">
        <v>13694.4</v>
      </c>
      <c r="AX36" s="99">
        <v>22</v>
      </c>
      <c r="AY36" s="99">
        <v>16737.599999999999</v>
      </c>
      <c r="AZ36" s="99">
        <v>14</v>
      </c>
      <c r="BA36" s="99">
        <v>10651.199999999999</v>
      </c>
      <c r="BB36" s="99">
        <v>12</v>
      </c>
      <c r="BC36" s="99">
        <v>9129.5999999999985</v>
      </c>
      <c r="BD36" s="99">
        <v>14</v>
      </c>
      <c r="BE36" s="99">
        <v>10651.199999999999</v>
      </c>
      <c r="BF36" s="99">
        <v>8</v>
      </c>
      <c r="BG36" s="99">
        <v>6086.4</v>
      </c>
      <c r="BH36" s="99">
        <v>16</v>
      </c>
      <c r="BI36" s="99">
        <v>12172.8</v>
      </c>
      <c r="BJ36" s="99">
        <v>11</v>
      </c>
      <c r="BK36" s="99">
        <v>8368.7999999999993</v>
      </c>
      <c r="BL36" s="99">
        <v>12</v>
      </c>
      <c r="BM36" s="99">
        <v>9129.5999999999985</v>
      </c>
      <c r="BN36" s="99">
        <v>23</v>
      </c>
      <c r="BO36" s="99">
        <v>17498.399999999998</v>
      </c>
      <c r="BP36" s="99">
        <v>13</v>
      </c>
      <c r="BQ36" s="99">
        <v>9890.4</v>
      </c>
      <c r="BR36" s="99">
        <v>8</v>
      </c>
      <c r="BS36" s="99">
        <v>6086.4</v>
      </c>
      <c r="BT36" s="99">
        <v>14</v>
      </c>
      <c r="BU36" s="99">
        <v>10651.199999999999</v>
      </c>
      <c r="BV36" s="99">
        <v>9</v>
      </c>
      <c r="BW36" s="99">
        <v>6847.2</v>
      </c>
      <c r="BX36" s="99">
        <v>21</v>
      </c>
      <c r="BY36" s="99">
        <v>15976.8</v>
      </c>
      <c r="BZ36" s="99">
        <v>11</v>
      </c>
      <c r="CA36" s="99">
        <v>8368.7999999999993</v>
      </c>
      <c r="CB36" s="99">
        <v>20</v>
      </c>
      <c r="CC36" s="99">
        <v>15216</v>
      </c>
      <c r="CD36" s="99">
        <v>14</v>
      </c>
      <c r="CE36" s="99">
        <v>10651.199999999999</v>
      </c>
      <c r="CF36" s="99">
        <v>9</v>
      </c>
      <c r="CG36" s="99">
        <v>6847.2</v>
      </c>
      <c r="CH36" s="99">
        <v>14</v>
      </c>
      <c r="CI36" s="99">
        <v>10651.199999999999</v>
      </c>
      <c r="CJ36" s="99">
        <v>8</v>
      </c>
      <c r="CK36" s="99">
        <v>6086.4</v>
      </c>
      <c r="CL36" s="99">
        <v>12</v>
      </c>
      <c r="CM36" s="99">
        <v>9129.5999999999985</v>
      </c>
      <c r="CN36" s="99">
        <v>14</v>
      </c>
      <c r="CO36" s="99">
        <v>10651.199999999999</v>
      </c>
      <c r="CP36" s="99">
        <v>13</v>
      </c>
      <c r="CQ36" s="99">
        <v>9890.4</v>
      </c>
      <c r="CR36" s="99">
        <v>14</v>
      </c>
      <c r="CS36" s="99">
        <v>10651.199999999999</v>
      </c>
      <c r="CT36" s="99">
        <v>16</v>
      </c>
      <c r="CU36" s="99">
        <v>12172.8</v>
      </c>
    </row>
    <row r="37" spans="2:99">
      <c r="B37" s="98" t="s">
        <v>128</v>
      </c>
      <c r="C37" s="98" t="s">
        <v>202</v>
      </c>
      <c r="D37" s="99">
        <v>9</v>
      </c>
      <c r="E37" s="99">
        <v>7743.5999999999995</v>
      </c>
      <c r="F37" s="99">
        <v>9</v>
      </c>
      <c r="G37" s="99">
        <v>7743.5999999999995</v>
      </c>
      <c r="H37" s="99">
        <v>10</v>
      </c>
      <c r="I37" s="99">
        <v>8604</v>
      </c>
      <c r="J37" s="99">
        <v>15</v>
      </c>
      <c r="K37" s="99">
        <v>12906</v>
      </c>
      <c r="L37" s="99">
        <v>5</v>
      </c>
      <c r="M37" s="99">
        <v>4302</v>
      </c>
      <c r="N37" s="99">
        <v>5</v>
      </c>
      <c r="O37" s="99">
        <v>4302</v>
      </c>
      <c r="P37" s="99">
        <v>7</v>
      </c>
      <c r="Q37" s="99">
        <v>6022.8</v>
      </c>
      <c r="R37" s="99">
        <v>6</v>
      </c>
      <c r="S37" s="99">
        <v>5162.3999999999996</v>
      </c>
      <c r="T37" s="99">
        <v>17</v>
      </c>
      <c r="U37" s="99">
        <v>14626.8</v>
      </c>
      <c r="V37" s="99">
        <v>11</v>
      </c>
      <c r="W37" s="99">
        <v>9464.4</v>
      </c>
      <c r="X37" s="99">
        <v>15</v>
      </c>
      <c r="Y37" s="99">
        <v>12906</v>
      </c>
      <c r="Z37" s="99">
        <v>18</v>
      </c>
      <c r="AA37" s="99">
        <v>15487.199999999999</v>
      </c>
      <c r="AB37" s="99">
        <v>8</v>
      </c>
      <c r="AC37" s="99">
        <v>6883.2</v>
      </c>
      <c r="AD37" s="99">
        <v>9</v>
      </c>
      <c r="AE37" s="99">
        <v>7743.5999999999995</v>
      </c>
      <c r="AF37" s="99">
        <v>9</v>
      </c>
      <c r="AG37" s="99">
        <v>7743.5999999999995</v>
      </c>
      <c r="AH37" s="99">
        <v>7</v>
      </c>
      <c r="AI37" s="99">
        <v>6022.8</v>
      </c>
      <c r="AJ37" s="99">
        <v>13</v>
      </c>
      <c r="AK37" s="99">
        <v>11185.199999999999</v>
      </c>
      <c r="AL37" s="99">
        <v>14</v>
      </c>
      <c r="AM37" s="99">
        <v>12045.6</v>
      </c>
      <c r="AN37" s="99">
        <v>18</v>
      </c>
      <c r="AO37" s="99">
        <v>15487.199999999999</v>
      </c>
      <c r="AP37" s="99">
        <v>11</v>
      </c>
      <c r="AQ37" s="99">
        <v>9464.4</v>
      </c>
      <c r="AR37" s="99">
        <v>11</v>
      </c>
      <c r="AS37" s="99">
        <v>9464.4</v>
      </c>
      <c r="AT37" s="99">
        <v>9</v>
      </c>
      <c r="AU37" s="99">
        <v>7743.5999999999995</v>
      </c>
      <c r="AV37" s="99">
        <v>6</v>
      </c>
      <c r="AW37" s="99">
        <v>5162.3999999999996</v>
      </c>
      <c r="AX37" s="99">
        <v>10</v>
      </c>
      <c r="AY37" s="99">
        <v>8604</v>
      </c>
      <c r="AZ37" s="99">
        <v>18</v>
      </c>
      <c r="BA37" s="99">
        <v>15487.199999999999</v>
      </c>
      <c r="BB37" s="99">
        <v>9</v>
      </c>
      <c r="BC37" s="99">
        <v>7743.5999999999995</v>
      </c>
      <c r="BD37" s="99">
        <v>10</v>
      </c>
      <c r="BE37" s="99">
        <v>8604</v>
      </c>
      <c r="BF37" s="99">
        <v>13</v>
      </c>
      <c r="BG37" s="99">
        <v>11185.199999999999</v>
      </c>
      <c r="BH37" s="99">
        <v>9</v>
      </c>
      <c r="BI37" s="99">
        <v>7743.5999999999995</v>
      </c>
      <c r="BJ37" s="99">
        <v>10</v>
      </c>
      <c r="BK37" s="99">
        <v>8604</v>
      </c>
      <c r="BL37" s="99">
        <v>6</v>
      </c>
      <c r="BM37" s="99">
        <v>5162.3999999999996</v>
      </c>
      <c r="BN37" s="99">
        <v>8</v>
      </c>
      <c r="BO37" s="99">
        <v>6883.2</v>
      </c>
      <c r="BP37" s="99">
        <v>15</v>
      </c>
      <c r="BQ37" s="99">
        <v>12906</v>
      </c>
      <c r="BR37" s="99">
        <v>18</v>
      </c>
      <c r="BS37" s="99">
        <v>15487.199999999999</v>
      </c>
      <c r="BT37" s="99">
        <v>10</v>
      </c>
      <c r="BU37" s="99">
        <v>8604</v>
      </c>
      <c r="BV37" s="99">
        <v>15</v>
      </c>
      <c r="BW37" s="99">
        <v>12906</v>
      </c>
      <c r="BX37" s="99">
        <v>8</v>
      </c>
      <c r="BY37" s="99">
        <v>6883.2</v>
      </c>
      <c r="BZ37" s="99">
        <v>10</v>
      </c>
      <c r="CA37" s="99">
        <v>8604</v>
      </c>
      <c r="CB37" s="99">
        <v>6</v>
      </c>
      <c r="CC37" s="99">
        <v>5162.3999999999996</v>
      </c>
      <c r="CD37" s="99">
        <v>10</v>
      </c>
      <c r="CE37" s="99">
        <v>8604</v>
      </c>
      <c r="CF37" s="99">
        <v>15</v>
      </c>
      <c r="CG37" s="99">
        <v>12906</v>
      </c>
      <c r="CH37" s="99">
        <v>15</v>
      </c>
      <c r="CI37" s="99">
        <v>12906</v>
      </c>
      <c r="CJ37" s="99">
        <v>14</v>
      </c>
      <c r="CK37" s="99">
        <v>12045.6</v>
      </c>
      <c r="CL37" s="99">
        <v>15</v>
      </c>
      <c r="CM37" s="99">
        <v>12906</v>
      </c>
      <c r="CN37" s="99">
        <v>6</v>
      </c>
      <c r="CO37" s="99">
        <v>5162.3999999999996</v>
      </c>
      <c r="CP37" s="99">
        <v>7</v>
      </c>
      <c r="CQ37" s="99">
        <v>6022.8</v>
      </c>
      <c r="CR37" s="99">
        <v>9</v>
      </c>
      <c r="CS37" s="99">
        <v>7743.5999999999995</v>
      </c>
      <c r="CT37" s="99">
        <v>10</v>
      </c>
      <c r="CU37" s="99">
        <v>8604</v>
      </c>
    </row>
    <row r="38" spans="2:99">
      <c r="C38" s="98" t="s">
        <v>203</v>
      </c>
      <c r="D38" s="99">
        <v>9</v>
      </c>
      <c r="E38" s="99">
        <v>11178</v>
      </c>
      <c r="F38" s="99">
        <v>9</v>
      </c>
      <c r="G38" s="99">
        <v>11178</v>
      </c>
      <c r="H38" s="99">
        <v>10</v>
      </c>
      <c r="I38" s="99">
        <v>12420</v>
      </c>
      <c r="J38" s="99">
        <v>13</v>
      </c>
      <c r="K38" s="99">
        <v>16146</v>
      </c>
      <c r="L38" s="99">
        <v>5</v>
      </c>
      <c r="M38" s="99">
        <v>6210</v>
      </c>
      <c r="N38" s="99">
        <v>5</v>
      </c>
      <c r="O38" s="99">
        <v>6210</v>
      </c>
      <c r="P38" s="99">
        <v>8</v>
      </c>
      <c r="Q38" s="99">
        <v>9936</v>
      </c>
      <c r="R38" s="99">
        <v>6</v>
      </c>
      <c r="S38" s="99">
        <v>7452</v>
      </c>
      <c r="T38" s="99">
        <v>16</v>
      </c>
      <c r="U38" s="99">
        <v>19872</v>
      </c>
      <c r="V38" s="99">
        <v>11</v>
      </c>
      <c r="W38" s="99">
        <v>13662</v>
      </c>
      <c r="X38" s="99">
        <v>14</v>
      </c>
      <c r="Y38" s="99">
        <v>17388</v>
      </c>
      <c r="Z38" s="99">
        <v>14</v>
      </c>
      <c r="AA38" s="99">
        <v>17388</v>
      </c>
      <c r="AB38" s="99">
        <v>6</v>
      </c>
      <c r="AC38" s="99">
        <v>7452</v>
      </c>
      <c r="AD38" s="99">
        <v>10</v>
      </c>
      <c r="AE38" s="99">
        <v>12420</v>
      </c>
      <c r="AF38" s="99">
        <v>8</v>
      </c>
      <c r="AG38" s="99">
        <v>9936</v>
      </c>
      <c r="AH38" s="99">
        <v>7</v>
      </c>
      <c r="AI38" s="99">
        <v>8694</v>
      </c>
      <c r="AJ38" s="99">
        <v>14</v>
      </c>
      <c r="AK38" s="99">
        <v>17388</v>
      </c>
      <c r="AL38" s="99">
        <v>14</v>
      </c>
      <c r="AM38" s="99">
        <v>17388</v>
      </c>
      <c r="AN38" s="99">
        <v>17</v>
      </c>
      <c r="AO38" s="99">
        <v>21114</v>
      </c>
      <c r="AP38" s="99">
        <v>11</v>
      </c>
      <c r="AQ38" s="99">
        <v>13662</v>
      </c>
      <c r="AR38" s="99">
        <v>11</v>
      </c>
      <c r="AS38" s="99">
        <v>13662</v>
      </c>
      <c r="AT38" s="99">
        <v>8</v>
      </c>
      <c r="AU38" s="99">
        <v>9936</v>
      </c>
      <c r="AV38" s="99">
        <v>5</v>
      </c>
      <c r="AW38" s="99">
        <v>6210</v>
      </c>
      <c r="AX38" s="99">
        <v>8</v>
      </c>
      <c r="AY38" s="99">
        <v>9936</v>
      </c>
      <c r="AZ38" s="99">
        <v>17</v>
      </c>
      <c r="BA38" s="99">
        <v>21114</v>
      </c>
      <c r="BB38" s="99">
        <v>9</v>
      </c>
      <c r="BC38" s="99">
        <v>11178</v>
      </c>
      <c r="BD38" s="99">
        <v>10</v>
      </c>
      <c r="BE38" s="99">
        <v>12420</v>
      </c>
      <c r="BF38" s="99">
        <v>11</v>
      </c>
      <c r="BG38" s="99">
        <v>13662</v>
      </c>
      <c r="BH38" s="99">
        <v>9</v>
      </c>
      <c r="BI38" s="99">
        <v>11178</v>
      </c>
      <c r="BJ38" s="99">
        <v>11</v>
      </c>
      <c r="BK38" s="99">
        <v>13662</v>
      </c>
      <c r="BL38" s="99">
        <v>6</v>
      </c>
      <c r="BM38" s="99">
        <v>7452</v>
      </c>
      <c r="BN38" s="99">
        <v>7</v>
      </c>
      <c r="BO38" s="99">
        <v>8694</v>
      </c>
      <c r="BP38" s="99">
        <v>16</v>
      </c>
      <c r="BQ38" s="99">
        <v>19872</v>
      </c>
      <c r="BR38" s="99">
        <v>17</v>
      </c>
      <c r="BS38" s="99">
        <v>21114</v>
      </c>
      <c r="BT38" s="99">
        <v>10</v>
      </c>
      <c r="BU38" s="99">
        <v>12420</v>
      </c>
      <c r="BV38" s="99">
        <v>15</v>
      </c>
      <c r="BW38" s="99">
        <v>18630</v>
      </c>
      <c r="BX38" s="99">
        <v>8</v>
      </c>
      <c r="BY38" s="99">
        <v>9936</v>
      </c>
      <c r="BZ38" s="99">
        <v>9</v>
      </c>
      <c r="CA38" s="99">
        <v>11178</v>
      </c>
      <c r="CB38" s="99">
        <v>5</v>
      </c>
      <c r="CC38" s="99">
        <v>6210</v>
      </c>
      <c r="CD38" s="99">
        <v>10</v>
      </c>
      <c r="CE38" s="99">
        <v>12420</v>
      </c>
      <c r="CF38" s="99">
        <v>15</v>
      </c>
      <c r="CG38" s="99">
        <v>18630</v>
      </c>
      <c r="CH38" s="99">
        <v>12</v>
      </c>
      <c r="CI38" s="99">
        <v>14904</v>
      </c>
      <c r="CJ38" s="99">
        <v>13</v>
      </c>
      <c r="CK38" s="99">
        <v>16146</v>
      </c>
      <c r="CL38" s="99">
        <v>13</v>
      </c>
      <c r="CM38" s="99">
        <v>16146</v>
      </c>
      <c r="CN38" s="99">
        <v>6</v>
      </c>
      <c r="CO38" s="99">
        <v>7452</v>
      </c>
      <c r="CP38" s="99">
        <v>8</v>
      </c>
      <c r="CQ38" s="99">
        <v>9936</v>
      </c>
      <c r="CR38" s="99">
        <v>8</v>
      </c>
      <c r="CS38" s="99">
        <v>9936</v>
      </c>
      <c r="CT38" s="99">
        <v>9</v>
      </c>
      <c r="CU38" s="99">
        <v>11178</v>
      </c>
    </row>
    <row r="39" spans="2:99">
      <c r="C39" s="98" t="s">
        <v>204</v>
      </c>
      <c r="D39" s="99">
        <v>8</v>
      </c>
      <c r="E39" s="99">
        <v>11385.6</v>
      </c>
      <c r="F39" s="99">
        <v>9</v>
      </c>
      <c r="G39" s="99">
        <v>12808.800000000001</v>
      </c>
      <c r="H39" s="99">
        <v>9</v>
      </c>
      <c r="I39" s="99">
        <v>12808.800000000001</v>
      </c>
      <c r="J39" s="99">
        <v>14</v>
      </c>
      <c r="K39" s="99">
        <v>19924.8</v>
      </c>
      <c r="L39" s="99">
        <v>5</v>
      </c>
      <c r="M39" s="99">
        <v>7116</v>
      </c>
      <c r="N39" s="99">
        <v>5</v>
      </c>
      <c r="O39" s="99">
        <v>7116</v>
      </c>
      <c r="P39" s="99">
        <v>8</v>
      </c>
      <c r="Q39" s="99">
        <v>11385.6</v>
      </c>
      <c r="R39" s="99">
        <v>6</v>
      </c>
      <c r="S39" s="99">
        <v>8539.2000000000007</v>
      </c>
      <c r="T39" s="99">
        <v>16</v>
      </c>
      <c r="U39" s="99">
        <v>22771.200000000001</v>
      </c>
      <c r="V39" s="99">
        <v>9</v>
      </c>
      <c r="W39" s="99">
        <v>12808.800000000001</v>
      </c>
      <c r="X39" s="99">
        <v>12</v>
      </c>
      <c r="Y39" s="99">
        <v>17078.400000000001</v>
      </c>
      <c r="Z39" s="99">
        <v>16</v>
      </c>
      <c r="AA39" s="99">
        <v>22771.200000000001</v>
      </c>
      <c r="AB39" s="99">
        <v>7</v>
      </c>
      <c r="AC39" s="99">
        <v>9962.4</v>
      </c>
      <c r="AD39" s="99">
        <v>9</v>
      </c>
      <c r="AE39" s="99">
        <v>12808.800000000001</v>
      </c>
      <c r="AF39" s="99">
        <v>9</v>
      </c>
      <c r="AG39" s="99">
        <v>12808.800000000001</v>
      </c>
      <c r="AH39" s="99">
        <v>6</v>
      </c>
      <c r="AI39" s="99">
        <v>8539.2000000000007</v>
      </c>
      <c r="AJ39" s="99">
        <v>14</v>
      </c>
      <c r="AK39" s="99">
        <v>19924.8</v>
      </c>
      <c r="AL39" s="99">
        <v>14</v>
      </c>
      <c r="AM39" s="99">
        <v>19924.8</v>
      </c>
      <c r="AN39" s="99">
        <v>18</v>
      </c>
      <c r="AO39" s="99">
        <v>25617.600000000002</v>
      </c>
      <c r="AP39" s="99">
        <v>10</v>
      </c>
      <c r="AQ39" s="99">
        <v>14232</v>
      </c>
      <c r="AR39" s="99">
        <v>9</v>
      </c>
      <c r="AS39" s="99">
        <v>12808.800000000001</v>
      </c>
      <c r="AT39" s="99">
        <v>7</v>
      </c>
      <c r="AU39" s="99">
        <v>9962.4</v>
      </c>
      <c r="AV39" s="99">
        <v>6</v>
      </c>
      <c r="AW39" s="99">
        <v>8539.2000000000007</v>
      </c>
      <c r="AX39" s="99">
        <v>8</v>
      </c>
      <c r="AY39" s="99">
        <v>11385.6</v>
      </c>
      <c r="AZ39" s="99">
        <v>17</v>
      </c>
      <c r="BA39" s="99">
        <v>24194.400000000001</v>
      </c>
      <c r="BB39" s="99">
        <v>10</v>
      </c>
      <c r="BC39" s="99">
        <v>14232</v>
      </c>
      <c r="BD39" s="99">
        <v>10</v>
      </c>
      <c r="BE39" s="99">
        <v>14232</v>
      </c>
      <c r="BF39" s="99">
        <v>12</v>
      </c>
      <c r="BG39" s="99">
        <v>17078.400000000001</v>
      </c>
      <c r="BH39" s="99">
        <v>9</v>
      </c>
      <c r="BI39" s="99">
        <v>12808.800000000001</v>
      </c>
      <c r="BJ39" s="99">
        <v>10</v>
      </c>
      <c r="BK39" s="99">
        <v>14232</v>
      </c>
      <c r="BL39" s="99">
        <v>6</v>
      </c>
      <c r="BM39" s="99">
        <v>8539.2000000000007</v>
      </c>
      <c r="BN39" s="99">
        <v>8</v>
      </c>
      <c r="BO39" s="99">
        <v>11385.6</v>
      </c>
      <c r="BP39" s="99">
        <v>16</v>
      </c>
      <c r="BQ39" s="99">
        <v>22771.200000000001</v>
      </c>
      <c r="BR39" s="99">
        <v>17</v>
      </c>
      <c r="BS39" s="99">
        <v>24194.400000000001</v>
      </c>
      <c r="BT39" s="99">
        <v>11</v>
      </c>
      <c r="BU39" s="99">
        <v>15655.2</v>
      </c>
      <c r="BV39" s="99">
        <v>15</v>
      </c>
      <c r="BW39" s="99">
        <v>21348</v>
      </c>
      <c r="BX39" s="99">
        <v>8</v>
      </c>
      <c r="BY39" s="99">
        <v>11385.6</v>
      </c>
      <c r="BZ39" s="99">
        <v>11</v>
      </c>
      <c r="CA39" s="99">
        <v>15655.2</v>
      </c>
      <c r="CB39" s="99">
        <v>6</v>
      </c>
      <c r="CC39" s="99">
        <v>8539.2000000000007</v>
      </c>
      <c r="CD39" s="99">
        <v>9</v>
      </c>
      <c r="CE39" s="99">
        <v>12808.800000000001</v>
      </c>
      <c r="CF39" s="99">
        <v>14</v>
      </c>
      <c r="CG39" s="99">
        <v>19924.8</v>
      </c>
      <c r="CH39" s="99">
        <v>12</v>
      </c>
      <c r="CI39" s="99">
        <v>17078.400000000001</v>
      </c>
      <c r="CJ39" s="99">
        <v>13</v>
      </c>
      <c r="CK39" s="99">
        <v>18501.600000000002</v>
      </c>
      <c r="CL39" s="99">
        <v>12</v>
      </c>
      <c r="CM39" s="99">
        <v>17078.400000000001</v>
      </c>
      <c r="CN39" s="99">
        <v>5</v>
      </c>
      <c r="CO39" s="99">
        <v>7116</v>
      </c>
      <c r="CP39" s="99">
        <v>8</v>
      </c>
      <c r="CQ39" s="99">
        <v>11385.6</v>
      </c>
      <c r="CR39" s="99">
        <v>8</v>
      </c>
      <c r="CS39" s="99">
        <v>11385.6</v>
      </c>
      <c r="CT39" s="99">
        <v>9</v>
      </c>
      <c r="CU39" s="99">
        <v>12808.800000000001</v>
      </c>
    </row>
    <row r="40" spans="2:99">
      <c r="C40" s="98" t="s">
        <v>205</v>
      </c>
      <c r="D40" s="99">
        <v>9</v>
      </c>
      <c r="E40" s="99">
        <v>6523.2</v>
      </c>
      <c r="F40" s="99">
        <v>9</v>
      </c>
      <c r="G40" s="99">
        <v>6523.2</v>
      </c>
      <c r="H40" s="99">
        <v>12</v>
      </c>
      <c r="I40" s="99">
        <v>8697.5999999999985</v>
      </c>
      <c r="J40" s="99">
        <v>14</v>
      </c>
      <c r="K40" s="99">
        <v>10147.199999999999</v>
      </c>
      <c r="L40" s="99">
        <v>6</v>
      </c>
      <c r="M40" s="99">
        <v>4348.7999999999993</v>
      </c>
      <c r="N40" s="99">
        <v>5</v>
      </c>
      <c r="O40" s="99">
        <v>3624</v>
      </c>
      <c r="P40" s="99">
        <v>8</v>
      </c>
      <c r="Q40" s="99">
        <v>5798.4</v>
      </c>
      <c r="R40" s="99">
        <v>6</v>
      </c>
      <c r="S40" s="99">
        <v>4348.7999999999993</v>
      </c>
      <c r="T40" s="99">
        <v>17</v>
      </c>
      <c r="U40" s="99">
        <v>12321.599999999999</v>
      </c>
      <c r="V40" s="99">
        <v>11</v>
      </c>
      <c r="W40" s="99">
        <v>7972.7999999999993</v>
      </c>
      <c r="X40" s="99">
        <v>15</v>
      </c>
      <c r="Y40" s="99">
        <v>10872</v>
      </c>
      <c r="Z40" s="99">
        <v>15</v>
      </c>
      <c r="AA40" s="99">
        <v>10872</v>
      </c>
      <c r="AB40" s="99">
        <v>8</v>
      </c>
      <c r="AC40" s="99">
        <v>5798.4</v>
      </c>
      <c r="AD40" s="99">
        <v>10</v>
      </c>
      <c r="AE40" s="99">
        <v>7248</v>
      </c>
      <c r="AF40" s="99">
        <v>10</v>
      </c>
      <c r="AG40" s="99">
        <v>7248</v>
      </c>
      <c r="AH40" s="99">
        <v>6</v>
      </c>
      <c r="AI40" s="99">
        <v>4348.7999999999993</v>
      </c>
      <c r="AJ40" s="99">
        <v>15</v>
      </c>
      <c r="AK40" s="99">
        <v>10872</v>
      </c>
      <c r="AL40" s="99">
        <v>14</v>
      </c>
      <c r="AM40" s="99">
        <v>10147.199999999999</v>
      </c>
      <c r="AN40" s="99">
        <v>17</v>
      </c>
      <c r="AO40" s="99">
        <v>12321.599999999999</v>
      </c>
      <c r="AP40" s="99">
        <v>11</v>
      </c>
      <c r="AQ40" s="99">
        <v>7972.7999999999993</v>
      </c>
      <c r="AR40" s="99">
        <v>12</v>
      </c>
      <c r="AS40" s="99">
        <v>8697.5999999999985</v>
      </c>
      <c r="AT40" s="99">
        <v>8</v>
      </c>
      <c r="AU40" s="99">
        <v>5798.4</v>
      </c>
      <c r="AV40" s="99">
        <v>6</v>
      </c>
      <c r="AW40" s="99">
        <v>4348.7999999999993</v>
      </c>
      <c r="AX40" s="99">
        <v>10</v>
      </c>
      <c r="AY40" s="99">
        <v>7248</v>
      </c>
      <c r="AZ40" s="99">
        <v>19</v>
      </c>
      <c r="BA40" s="99">
        <v>13771.199999999999</v>
      </c>
      <c r="BB40" s="99">
        <v>11</v>
      </c>
      <c r="BC40" s="99">
        <v>7972.7999999999993</v>
      </c>
      <c r="BD40" s="99">
        <v>10</v>
      </c>
      <c r="BE40" s="99">
        <v>7248</v>
      </c>
      <c r="BF40" s="99">
        <v>13</v>
      </c>
      <c r="BG40" s="99">
        <v>9422.4</v>
      </c>
      <c r="BH40" s="99">
        <v>10</v>
      </c>
      <c r="BI40" s="99">
        <v>7248</v>
      </c>
      <c r="BJ40" s="99">
        <v>11</v>
      </c>
      <c r="BK40" s="99">
        <v>7972.7999999999993</v>
      </c>
      <c r="BL40" s="99">
        <v>7</v>
      </c>
      <c r="BM40" s="99">
        <v>5073.5999999999995</v>
      </c>
      <c r="BN40" s="99">
        <v>7</v>
      </c>
      <c r="BO40" s="99">
        <v>5073.5999999999995</v>
      </c>
      <c r="BP40" s="99">
        <v>16</v>
      </c>
      <c r="BQ40" s="99">
        <v>11596.8</v>
      </c>
      <c r="BR40" s="99">
        <v>18</v>
      </c>
      <c r="BS40" s="99">
        <v>13046.4</v>
      </c>
      <c r="BT40" s="99">
        <v>12</v>
      </c>
      <c r="BU40" s="99">
        <v>8697.5999999999985</v>
      </c>
      <c r="BV40" s="99">
        <v>15</v>
      </c>
      <c r="BW40" s="99">
        <v>10872</v>
      </c>
      <c r="BX40" s="99">
        <v>9</v>
      </c>
      <c r="BY40" s="99">
        <v>6523.2</v>
      </c>
      <c r="BZ40" s="99">
        <v>11</v>
      </c>
      <c r="CA40" s="99">
        <v>7972.7999999999993</v>
      </c>
      <c r="CB40" s="99">
        <v>6</v>
      </c>
      <c r="CC40" s="99">
        <v>4348.7999999999993</v>
      </c>
      <c r="CD40" s="99">
        <v>9</v>
      </c>
      <c r="CE40" s="99">
        <v>6523.2</v>
      </c>
      <c r="CF40" s="99">
        <v>15</v>
      </c>
      <c r="CG40" s="99">
        <v>10872</v>
      </c>
      <c r="CH40" s="99">
        <v>15</v>
      </c>
      <c r="CI40" s="99">
        <v>10872</v>
      </c>
      <c r="CJ40" s="99">
        <v>12</v>
      </c>
      <c r="CK40" s="99">
        <v>8697.5999999999985</v>
      </c>
      <c r="CL40" s="99">
        <v>15</v>
      </c>
      <c r="CM40" s="99">
        <v>10872</v>
      </c>
      <c r="CN40" s="99">
        <v>5</v>
      </c>
      <c r="CO40" s="99">
        <v>3624</v>
      </c>
      <c r="CP40" s="99">
        <v>8</v>
      </c>
      <c r="CQ40" s="99">
        <v>5798.4</v>
      </c>
      <c r="CR40" s="99">
        <v>10</v>
      </c>
      <c r="CS40" s="99">
        <v>7248</v>
      </c>
      <c r="CT40" s="99">
        <v>9</v>
      </c>
      <c r="CU40" s="99">
        <v>6523.2</v>
      </c>
    </row>
    <row r="41" spans="2:99">
      <c r="C41" s="98" t="s">
        <v>206</v>
      </c>
      <c r="D41" s="99">
        <v>11</v>
      </c>
      <c r="E41" s="99">
        <v>7260</v>
      </c>
      <c r="F41" s="99">
        <v>9</v>
      </c>
      <c r="G41" s="99">
        <v>5940</v>
      </c>
      <c r="H41" s="99">
        <v>10</v>
      </c>
      <c r="I41" s="99">
        <v>6600</v>
      </c>
      <c r="J41" s="99">
        <v>15</v>
      </c>
      <c r="K41" s="99">
        <v>9900</v>
      </c>
      <c r="L41" s="99">
        <v>6</v>
      </c>
      <c r="M41" s="99">
        <v>3960</v>
      </c>
      <c r="N41" s="99">
        <v>5</v>
      </c>
      <c r="O41" s="99">
        <v>3300</v>
      </c>
      <c r="P41" s="99">
        <v>8</v>
      </c>
      <c r="Q41" s="99">
        <v>5280</v>
      </c>
      <c r="R41" s="99">
        <v>7</v>
      </c>
      <c r="S41" s="99">
        <v>4620</v>
      </c>
      <c r="T41" s="99">
        <v>18</v>
      </c>
      <c r="U41" s="99">
        <v>11880</v>
      </c>
      <c r="V41" s="99">
        <v>11</v>
      </c>
      <c r="W41" s="99">
        <v>7260</v>
      </c>
      <c r="X41" s="99">
        <v>15</v>
      </c>
      <c r="Y41" s="99">
        <v>9900</v>
      </c>
      <c r="Z41" s="99">
        <v>18</v>
      </c>
      <c r="AA41" s="99">
        <v>11880</v>
      </c>
      <c r="AB41" s="99">
        <v>7</v>
      </c>
      <c r="AC41" s="99">
        <v>4620</v>
      </c>
      <c r="AD41" s="99">
        <v>10</v>
      </c>
      <c r="AE41" s="99">
        <v>6600</v>
      </c>
      <c r="AF41" s="99">
        <v>10</v>
      </c>
      <c r="AG41" s="99">
        <v>6600</v>
      </c>
      <c r="AH41" s="99">
        <v>6</v>
      </c>
      <c r="AI41" s="99">
        <v>3960</v>
      </c>
      <c r="AJ41" s="99">
        <v>15</v>
      </c>
      <c r="AK41" s="99">
        <v>9900</v>
      </c>
      <c r="AL41" s="99">
        <v>14</v>
      </c>
      <c r="AM41" s="99">
        <v>9240</v>
      </c>
      <c r="AN41" s="99">
        <v>20</v>
      </c>
      <c r="AO41" s="99">
        <v>13200</v>
      </c>
      <c r="AP41" s="99">
        <v>12</v>
      </c>
      <c r="AQ41" s="99">
        <v>7920</v>
      </c>
      <c r="AR41" s="99">
        <v>11</v>
      </c>
      <c r="AS41" s="99">
        <v>7260</v>
      </c>
      <c r="AT41" s="99">
        <v>8</v>
      </c>
      <c r="AU41" s="99">
        <v>5280</v>
      </c>
      <c r="AV41" s="99">
        <v>6</v>
      </c>
      <c r="AW41" s="99">
        <v>3960</v>
      </c>
      <c r="AX41" s="99">
        <v>11</v>
      </c>
      <c r="AY41" s="99">
        <v>7260</v>
      </c>
      <c r="AZ41" s="99">
        <v>17</v>
      </c>
      <c r="BA41" s="99">
        <v>11220</v>
      </c>
      <c r="BB41" s="99">
        <v>11</v>
      </c>
      <c r="BC41" s="99">
        <v>7260</v>
      </c>
      <c r="BD41" s="99">
        <v>10</v>
      </c>
      <c r="BE41" s="99">
        <v>6600</v>
      </c>
      <c r="BF41" s="99">
        <v>11</v>
      </c>
      <c r="BG41" s="99">
        <v>7260</v>
      </c>
      <c r="BH41" s="99">
        <v>10</v>
      </c>
      <c r="BI41" s="99">
        <v>6600</v>
      </c>
      <c r="BJ41" s="99">
        <v>10</v>
      </c>
      <c r="BK41" s="99">
        <v>6600</v>
      </c>
      <c r="BL41" s="99">
        <v>7</v>
      </c>
      <c r="BM41" s="99">
        <v>4620</v>
      </c>
      <c r="BN41" s="99">
        <v>8</v>
      </c>
      <c r="BO41" s="99">
        <v>5280</v>
      </c>
      <c r="BP41" s="99">
        <v>18</v>
      </c>
      <c r="BQ41" s="99">
        <v>11880</v>
      </c>
      <c r="BR41" s="99">
        <v>19</v>
      </c>
      <c r="BS41" s="99">
        <v>12540</v>
      </c>
      <c r="BT41" s="99">
        <v>12</v>
      </c>
      <c r="BU41" s="99">
        <v>7920</v>
      </c>
      <c r="BV41" s="99">
        <v>16</v>
      </c>
      <c r="BW41" s="99">
        <v>10560</v>
      </c>
      <c r="BX41" s="99">
        <v>8</v>
      </c>
      <c r="BY41" s="99">
        <v>5280</v>
      </c>
      <c r="BZ41" s="99">
        <v>11</v>
      </c>
      <c r="CA41" s="99">
        <v>7260</v>
      </c>
      <c r="CB41" s="99">
        <v>6</v>
      </c>
      <c r="CC41" s="99">
        <v>3960</v>
      </c>
      <c r="CD41" s="99">
        <v>10</v>
      </c>
      <c r="CE41" s="99">
        <v>6600</v>
      </c>
      <c r="CF41" s="99">
        <v>16</v>
      </c>
      <c r="CG41" s="99">
        <v>10560</v>
      </c>
      <c r="CH41" s="99">
        <v>15</v>
      </c>
      <c r="CI41" s="99">
        <v>9900</v>
      </c>
      <c r="CJ41" s="99">
        <v>14</v>
      </c>
      <c r="CK41" s="99">
        <v>9240</v>
      </c>
      <c r="CL41" s="99">
        <v>15</v>
      </c>
      <c r="CM41" s="99">
        <v>9900</v>
      </c>
      <c r="CN41" s="99">
        <v>5</v>
      </c>
      <c r="CO41" s="99">
        <v>3300</v>
      </c>
      <c r="CP41" s="99">
        <v>7</v>
      </c>
      <c r="CQ41" s="99">
        <v>4620</v>
      </c>
      <c r="CR41" s="99">
        <v>10</v>
      </c>
      <c r="CS41" s="99">
        <v>6600</v>
      </c>
      <c r="CT41" s="99">
        <v>11</v>
      </c>
      <c r="CU41" s="99">
        <v>7260</v>
      </c>
    </row>
    <row r="42" spans="2:99">
      <c r="C42" s="98" t="s">
        <v>207</v>
      </c>
      <c r="D42" s="99">
        <v>10</v>
      </c>
      <c r="E42" s="99">
        <v>8460</v>
      </c>
      <c r="F42" s="99">
        <v>9</v>
      </c>
      <c r="G42" s="99">
        <v>7614</v>
      </c>
      <c r="H42" s="99">
        <v>10</v>
      </c>
      <c r="I42" s="99">
        <v>8460</v>
      </c>
      <c r="J42" s="99">
        <v>14</v>
      </c>
      <c r="K42" s="99">
        <v>11844</v>
      </c>
      <c r="L42" s="99">
        <v>6</v>
      </c>
      <c r="M42" s="99">
        <v>5076</v>
      </c>
      <c r="N42" s="99">
        <v>6</v>
      </c>
      <c r="O42" s="99">
        <v>5076</v>
      </c>
      <c r="P42" s="99">
        <v>7</v>
      </c>
      <c r="Q42" s="99">
        <v>5922</v>
      </c>
      <c r="R42" s="99">
        <v>6</v>
      </c>
      <c r="S42" s="99">
        <v>5076</v>
      </c>
      <c r="T42" s="99">
        <v>16</v>
      </c>
      <c r="U42" s="99">
        <v>13536</v>
      </c>
      <c r="V42" s="99">
        <v>11</v>
      </c>
      <c r="W42" s="99">
        <v>9306</v>
      </c>
      <c r="X42" s="99">
        <v>14</v>
      </c>
      <c r="Y42" s="99">
        <v>11844</v>
      </c>
      <c r="Z42" s="99">
        <v>16</v>
      </c>
      <c r="AA42" s="99">
        <v>13536</v>
      </c>
      <c r="AB42" s="99">
        <v>7</v>
      </c>
      <c r="AC42" s="99">
        <v>5922</v>
      </c>
      <c r="AD42" s="99">
        <v>10</v>
      </c>
      <c r="AE42" s="99">
        <v>8460</v>
      </c>
      <c r="AF42" s="99">
        <v>8</v>
      </c>
      <c r="AG42" s="99">
        <v>6768</v>
      </c>
      <c r="AH42" s="99">
        <v>7</v>
      </c>
      <c r="AI42" s="99">
        <v>5922</v>
      </c>
      <c r="AJ42" s="99">
        <v>15</v>
      </c>
      <c r="AK42" s="99">
        <v>12690</v>
      </c>
      <c r="AL42" s="99">
        <v>13</v>
      </c>
      <c r="AM42" s="99">
        <v>10998</v>
      </c>
      <c r="AN42" s="99">
        <v>19</v>
      </c>
      <c r="AO42" s="99">
        <v>16074</v>
      </c>
      <c r="AP42" s="99">
        <v>12</v>
      </c>
      <c r="AQ42" s="99">
        <v>10152</v>
      </c>
      <c r="AR42" s="99">
        <v>11</v>
      </c>
      <c r="AS42" s="99">
        <v>9306</v>
      </c>
      <c r="AT42" s="99">
        <v>9</v>
      </c>
      <c r="AU42" s="99">
        <v>7614</v>
      </c>
      <c r="AV42" s="99">
        <v>5</v>
      </c>
      <c r="AW42" s="99">
        <v>4230</v>
      </c>
      <c r="AX42" s="99">
        <v>10</v>
      </c>
      <c r="AY42" s="99">
        <v>8460</v>
      </c>
      <c r="AZ42" s="99">
        <v>16</v>
      </c>
      <c r="BA42" s="99">
        <v>13536</v>
      </c>
      <c r="BB42" s="99">
        <v>10</v>
      </c>
      <c r="BC42" s="99">
        <v>8460</v>
      </c>
      <c r="BD42" s="99">
        <v>11</v>
      </c>
      <c r="BE42" s="99">
        <v>9306</v>
      </c>
      <c r="BF42" s="99">
        <v>11</v>
      </c>
      <c r="BG42" s="99">
        <v>9306</v>
      </c>
      <c r="BH42" s="99">
        <v>9</v>
      </c>
      <c r="BI42" s="99">
        <v>7614</v>
      </c>
      <c r="BJ42" s="99">
        <v>11</v>
      </c>
      <c r="BK42" s="99">
        <v>9306</v>
      </c>
      <c r="BL42" s="99">
        <v>6</v>
      </c>
      <c r="BM42" s="99">
        <v>5076</v>
      </c>
      <c r="BN42" s="99">
        <v>7</v>
      </c>
      <c r="BO42" s="99">
        <v>5922</v>
      </c>
      <c r="BP42" s="99">
        <v>18</v>
      </c>
      <c r="BQ42" s="99">
        <v>15228</v>
      </c>
      <c r="BR42" s="99">
        <v>20</v>
      </c>
      <c r="BS42" s="99">
        <v>16920</v>
      </c>
      <c r="BT42" s="99">
        <v>11</v>
      </c>
      <c r="BU42" s="99">
        <v>9306</v>
      </c>
      <c r="BV42" s="99">
        <v>15</v>
      </c>
      <c r="BW42" s="99">
        <v>12690</v>
      </c>
      <c r="BX42" s="99">
        <v>9</v>
      </c>
      <c r="BY42" s="99">
        <v>7614</v>
      </c>
      <c r="BZ42" s="99">
        <v>12</v>
      </c>
      <c r="CA42" s="99">
        <v>10152</v>
      </c>
      <c r="CB42" s="99">
        <v>6</v>
      </c>
      <c r="CC42" s="99">
        <v>5076</v>
      </c>
      <c r="CD42" s="99">
        <v>10</v>
      </c>
      <c r="CE42" s="99">
        <v>8460</v>
      </c>
      <c r="CF42" s="99">
        <v>16</v>
      </c>
      <c r="CG42" s="99">
        <v>13536</v>
      </c>
      <c r="CH42" s="99">
        <v>14</v>
      </c>
      <c r="CI42" s="99">
        <v>11844</v>
      </c>
      <c r="CJ42" s="99">
        <v>13</v>
      </c>
      <c r="CK42" s="99">
        <v>10998</v>
      </c>
      <c r="CL42" s="99">
        <v>15</v>
      </c>
      <c r="CM42" s="99">
        <v>12690</v>
      </c>
      <c r="CN42" s="99">
        <v>5</v>
      </c>
      <c r="CO42" s="99">
        <v>4230</v>
      </c>
      <c r="CP42" s="99">
        <v>7</v>
      </c>
      <c r="CQ42" s="99">
        <v>5922</v>
      </c>
      <c r="CR42" s="99">
        <v>9</v>
      </c>
      <c r="CS42" s="99">
        <v>7614</v>
      </c>
      <c r="CT42" s="99">
        <v>11</v>
      </c>
      <c r="CU42" s="99">
        <v>9306</v>
      </c>
    </row>
    <row r="43" spans="2:99">
      <c r="C43" s="98" t="s">
        <v>208</v>
      </c>
      <c r="D43" s="99">
        <v>10</v>
      </c>
      <c r="E43" s="99">
        <v>10224</v>
      </c>
      <c r="F43" s="99">
        <v>9</v>
      </c>
      <c r="G43" s="99">
        <v>9201.6</v>
      </c>
      <c r="H43" s="99">
        <v>10</v>
      </c>
      <c r="I43" s="99">
        <v>10224</v>
      </c>
      <c r="J43" s="99">
        <v>14</v>
      </c>
      <c r="K43" s="99">
        <v>14313.6</v>
      </c>
      <c r="L43" s="99">
        <v>6</v>
      </c>
      <c r="M43" s="99">
        <v>6134.4</v>
      </c>
      <c r="N43" s="99">
        <v>6</v>
      </c>
      <c r="O43" s="99">
        <v>6134.4</v>
      </c>
      <c r="P43" s="99">
        <v>8</v>
      </c>
      <c r="Q43" s="99">
        <v>8179.2</v>
      </c>
      <c r="R43" s="99">
        <v>6</v>
      </c>
      <c r="S43" s="99">
        <v>6134.4</v>
      </c>
      <c r="T43" s="99">
        <v>16</v>
      </c>
      <c r="U43" s="99">
        <v>16358.4</v>
      </c>
      <c r="V43" s="99">
        <v>10</v>
      </c>
      <c r="W43" s="99">
        <v>10224</v>
      </c>
      <c r="X43" s="99">
        <v>13</v>
      </c>
      <c r="Y43" s="99">
        <v>13291.199999999999</v>
      </c>
      <c r="Z43" s="99">
        <v>17</v>
      </c>
      <c r="AA43" s="99">
        <v>17380.8</v>
      </c>
      <c r="AB43" s="99">
        <v>7</v>
      </c>
      <c r="AC43" s="99">
        <v>7156.8</v>
      </c>
      <c r="AD43" s="99">
        <v>9</v>
      </c>
      <c r="AE43" s="99">
        <v>9201.6</v>
      </c>
      <c r="AF43" s="99">
        <v>9</v>
      </c>
      <c r="AG43" s="99">
        <v>9201.6</v>
      </c>
      <c r="AH43" s="99">
        <v>6</v>
      </c>
      <c r="AI43" s="99">
        <v>6134.4</v>
      </c>
      <c r="AJ43" s="99">
        <v>14</v>
      </c>
      <c r="AK43" s="99">
        <v>14313.6</v>
      </c>
      <c r="AL43" s="99">
        <v>13</v>
      </c>
      <c r="AM43" s="99">
        <v>13291.199999999999</v>
      </c>
      <c r="AN43" s="99">
        <v>18</v>
      </c>
      <c r="AO43" s="99">
        <v>18403.2</v>
      </c>
      <c r="AP43" s="99">
        <v>10</v>
      </c>
      <c r="AQ43" s="99">
        <v>10224</v>
      </c>
      <c r="AR43" s="99">
        <v>11</v>
      </c>
      <c r="AS43" s="99">
        <v>11246.4</v>
      </c>
      <c r="AT43" s="99">
        <v>8</v>
      </c>
      <c r="AU43" s="99">
        <v>8179.2</v>
      </c>
      <c r="AV43" s="99">
        <v>5</v>
      </c>
      <c r="AW43" s="99">
        <v>5112</v>
      </c>
      <c r="AX43" s="99">
        <v>10</v>
      </c>
      <c r="AY43" s="99">
        <v>10224</v>
      </c>
      <c r="AZ43" s="99">
        <v>18</v>
      </c>
      <c r="BA43" s="99">
        <v>18403.2</v>
      </c>
      <c r="BB43" s="99">
        <v>9</v>
      </c>
      <c r="BC43" s="99">
        <v>9201.6</v>
      </c>
      <c r="BD43" s="99">
        <v>11</v>
      </c>
      <c r="BE43" s="99">
        <v>11246.4</v>
      </c>
      <c r="BF43" s="99">
        <v>12</v>
      </c>
      <c r="BG43" s="99">
        <v>12268.8</v>
      </c>
      <c r="BH43" s="99">
        <v>10</v>
      </c>
      <c r="BI43" s="99">
        <v>10224</v>
      </c>
      <c r="BJ43" s="99">
        <v>11</v>
      </c>
      <c r="BK43" s="99">
        <v>11246.4</v>
      </c>
      <c r="BL43" s="99">
        <v>7</v>
      </c>
      <c r="BM43" s="99">
        <v>7156.8</v>
      </c>
      <c r="BN43" s="99">
        <v>8</v>
      </c>
      <c r="BO43" s="99">
        <v>8179.2</v>
      </c>
      <c r="BP43" s="99">
        <v>18</v>
      </c>
      <c r="BQ43" s="99">
        <v>18403.2</v>
      </c>
      <c r="BR43" s="99">
        <v>19</v>
      </c>
      <c r="BS43" s="99">
        <v>19425.599999999999</v>
      </c>
      <c r="BT43" s="99">
        <v>11</v>
      </c>
      <c r="BU43" s="99">
        <v>11246.4</v>
      </c>
      <c r="BV43" s="99">
        <v>15</v>
      </c>
      <c r="BW43" s="99">
        <v>15336</v>
      </c>
      <c r="BX43" s="99">
        <v>9</v>
      </c>
      <c r="BY43" s="99">
        <v>9201.6</v>
      </c>
      <c r="BZ43" s="99">
        <v>11</v>
      </c>
      <c r="CA43" s="99">
        <v>11246.4</v>
      </c>
      <c r="CB43" s="99">
        <v>6</v>
      </c>
      <c r="CC43" s="99">
        <v>6134.4</v>
      </c>
      <c r="CD43" s="99">
        <v>9</v>
      </c>
      <c r="CE43" s="99">
        <v>9201.6</v>
      </c>
      <c r="CF43" s="99">
        <v>17</v>
      </c>
      <c r="CG43" s="99">
        <v>17380.8</v>
      </c>
      <c r="CH43" s="99">
        <v>13</v>
      </c>
      <c r="CI43" s="99">
        <v>13291.199999999999</v>
      </c>
      <c r="CJ43" s="99">
        <v>13</v>
      </c>
      <c r="CK43" s="99">
        <v>13291.199999999999</v>
      </c>
      <c r="CL43" s="99">
        <v>15</v>
      </c>
      <c r="CM43" s="99">
        <v>15336</v>
      </c>
      <c r="CN43" s="99">
        <v>6</v>
      </c>
      <c r="CO43" s="99">
        <v>6134.4</v>
      </c>
      <c r="CP43" s="99">
        <v>7</v>
      </c>
      <c r="CQ43" s="99">
        <v>7156.8</v>
      </c>
      <c r="CR43" s="99">
        <v>9</v>
      </c>
      <c r="CS43" s="99">
        <v>9201.6</v>
      </c>
      <c r="CT43" s="99">
        <v>9</v>
      </c>
      <c r="CU43" s="99">
        <v>9201.6</v>
      </c>
    </row>
    <row r="44" spans="2:99">
      <c r="C44" s="98" t="s">
        <v>209</v>
      </c>
      <c r="D44" s="99">
        <v>9</v>
      </c>
      <c r="E44" s="99">
        <v>9201.6</v>
      </c>
      <c r="F44" s="99">
        <v>8</v>
      </c>
      <c r="G44" s="99">
        <v>8179.2</v>
      </c>
      <c r="H44" s="99">
        <v>10</v>
      </c>
      <c r="I44" s="99">
        <v>10224</v>
      </c>
      <c r="J44" s="99">
        <v>16</v>
      </c>
      <c r="K44" s="99">
        <v>16358.4</v>
      </c>
      <c r="L44" s="99">
        <v>6</v>
      </c>
      <c r="M44" s="99">
        <v>6134.4</v>
      </c>
      <c r="N44" s="99">
        <v>5</v>
      </c>
      <c r="O44" s="99">
        <v>5112</v>
      </c>
      <c r="P44" s="99">
        <v>8</v>
      </c>
      <c r="Q44" s="99">
        <v>8179.2</v>
      </c>
      <c r="R44" s="99">
        <v>6</v>
      </c>
      <c r="S44" s="99">
        <v>6134.4</v>
      </c>
      <c r="T44" s="99">
        <v>18</v>
      </c>
      <c r="U44" s="99">
        <v>18403.2</v>
      </c>
      <c r="V44" s="99">
        <v>10</v>
      </c>
      <c r="W44" s="99">
        <v>10224</v>
      </c>
      <c r="X44" s="99">
        <v>15</v>
      </c>
      <c r="Y44" s="99">
        <v>15336</v>
      </c>
      <c r="Z44" s="99">
        <v>16</v>
      </c>
      <c r="AA44" s="99">
        <v>16358.4</v>
      </c>
      <c r="AB44" s="99">
        <v>7</v>
      </c>
      <c r="AC44" s="99">
        <v>7156.8</v>
      </c>
      <c r="AD44" s="99">
        <v>9</v>
      </c>
      <c r="AE44" s="99">
        <v>9201.6</v>
      </c>
      <c r="AF44" s="99">
        <v>10</v>
      </c>
      <c r="AG44" s="99">
        <v>10224</v>
      </c>
      <c r="AH44" s="99">
        <v>6</v>
      </c>
      <c r="AI44" s="99">
        <v>6134.4</v>
      </c>
      <c r="AJ44" s="99">
        <v>15</v>
      </c>
      <c r="AK44" s="99">
        <v>15336</v>
      </c>
      <c r="AL44" s="99">
        <v>14</v>
      </c>
      <c r="AM44" s="99">
        <v>14313.6</v>
      </c>
      <c r="AN44" s="99">
        <v>19</v>
      </c>
      <c r="AO44" s="99">
        <v>19425.599999999999</v>
      </c>
      <c r="AP44" s="99">
        <v>12</v>
      </c>
      <c r="AQ44" s="99">
        <v>12268.8</v>
      </c>
      <c r="AR44" s="99">
        <v>12</v>
      </c>
      <c r="AS44" s="99">
        <v>12268.8</v>
      </c>
      <c r="AT44" s="99">
        <v>7</v>
      </c>
      <c r="AU44" s="99">
        <v>7156.8</v>
      </c>
      <c r="AV44" s="99">
        <v>6</v>
      </c>
      <c r="AW44" s="99">
        <v>6134.4</v>
      </c>
      <c r="AX44" s="99">
        <v>9</v>
      </c>
      <c r="AY44" s="99">
        <v>9201.6</v>
      </c>
      <c r="AZ44" s="99">
        <v>17</v>
      </c>
      <c r="BA44" s="99">
        <v>17380.8</v>
      </c>
      <c r="BB44" s="99">
        <v>10</v>
      </c>
      <c r="BC44" s="99">
        <v>10224</v>
      </c>
      <c r="BD44" s="99">
        <v>9</v>
      </c>
      <c r="BE44" s="99">
        <v>9201.6</v>
      </c>
      <c r="BF44" s="99">
        <v>11</v>
      </c>
      <c r="BG44" s="99">
        <v>11246.4</v>
      </c>
      <c r="BH44" s="99">
        <v>10</v>
      </c>
      <c r="BI44" s="99">
        <v>10224</v>
      </c>
      <c r="BJ44" s="99">
        <v>10</v>
      </c>
      <c r="BK44" s="99">
        <v>10224</v>
      </c>
      <c r="BL44" s="99">
        <v>6</v>
      </c>
      <c r="BM44" s="99">
        <v>6134.4</v>
      </c>
      <c r="BN44" s="99">
        <v>7</v>
      </c>
      <c r="BO44" s="99">
        <v>7156.8</v>
      </c>
      <c r="BP44" s="99">
        <v>18</v>
      </c>
      <c r="BQ44" s="99">
        <v>18403.2</v>
      </c>
      <c r="BR44" s="99">
        <v>20</v>
      </c>
      <c r="BS44" s="99">
        <v>20448</v>
      </c>
      <c r="BT44" s="99">
        <v>11</v>
      </c>
      <c r="BU44" s="99">
        <v>11246.4</v>
      </c>
      <c r="BV44" s="99">
        <v>14</v>
      </c>
      <c r="BW44" s="99">
        <v>14313.6</v>
      </c>
      <c r="BX44" s="99">
        <v>8</v>
      </c>
      <c r="BY44" s="99">
        <v>8179.2</v>
      </c>
      <c r="BZ44" s="99">
        <v>10</v>
      </c>
      <c r="CA44" s="99">
        <v>10224</v>
      </c>
      <c r="CB44" s="99">
        <v>6</v>
      </c>
      <c r="CC44" s="99">
        <v>6134.4</v>
      </c>
      <c r="CD44" s="99">
        <v>9</v>
      </c>
      <c r="CE44" s="99">
        <v>9201.6</v>
      </c>
      <c r="CF44" s="99">
        <v>15</v>
      </c>
      <c r="CG44" s="99">
        <v>15336</v>
      </c>
      <c r="CH44" s="99">
        <v>12</v>
      </c>
      <c r="CI44" s="99">
        <v>12268.8</v>
      </c>
      <c r="CJ44" s="99">
        <v>14</v>
      </c>
      <c r="CK44" s="99">
        <v>14313.6</v>
      </c>
      <c r="CL44" s="99">
        <v>13</v>
      </c>
      <c r="CM44" s="99">
        <v>13291.199999999999</v>
      </c>
      <c r="CN44" s="99">
        <v>5</v>
      </c>
      <c r="CO44" s="99">
        <v>5112</v>
      </c>
      <c r="CP44" s="99">
        <v>8</v>
      </c>
      <c r="CQ44" s="99">
        <v>8179.2</v>
      </c>
      <c r="CR44" s="99">
        <v>9</v>
      </c>
      <c r="CS44" s="99">
        <v>9201.6</v>
      </c>
      <c r="CT44" s="99">
        <v>10</v>
      </c>
      <c r="CU44" s="99">
        <v>10224</v>
      </c>
    </row>
    <row r="45" spans="2:99">
      <c r="C45" s="98" t="s">
        <v>210</v>
      </c>
      <c r="D45" s="99">
        <v>8</v>
      </c>
      <c r="E45" s="99">
        <v>9993.6</v>
      </c>
      <c r="F45" s="99">
        <v>8</v>
      </c>
      <c r="G45" s="99">
        <v>9993.6</v>
      </c>
      <c r="H45" s="99">
        <v>9</v>
      </c>
      <c r="I45" s="99">
        <v>11242.800000000001</v>
      </c>
      <c r="J45" s="99">
        <v>14</v>
      </c>
      <c r="K45" s="99">
        <v>17488.8</v>
      </c>
      <c r="L45" s="99">
        <v>5</v>
      </c>
      <c r="M45" s="99">
        <v>6246</v>
      </c>
      <c r="N45" s="99">
        <v>6</v>
      </c>
      <c r="O45" s="99">
        <v>7495.2000000000007</v>
      </c>
      <c r="P45" s="99">
        <v>8</v>
      </c>
      <c r="Q45" s="99">
        <v>9993.6</v>
      </c>
      <c r="R45" s="99">
        <v>6</v>
      </c>
      <c r="S45" s="99">
        <v>7495.2000000000007</v>
      </c>
      <c r="T45" s="99">
        <v>16</v>
      </c>
      <c r="U45" s="99">
        <v>19987.2</v>
      </c>
      <c r="V45" s="99">
        <v>11</v>
      </c>
      <c r="W45" s="99">
        <v>13741.2</v>
      </c>
      <c r="X45" s="99">
        <v>15</v>
      </c>
      <c r="Y45" s="99">
        <v>18738</v>
      </c>
      <c r="Z45" s="99">
        <v>14</v>
      </c>
      <c r="AA45" s="99">
        <v>17488.8</v>
      </c>
      <c r="AB45" s="99">
        <v>6</v>
      </c>
      <c r="AC45" s="99">
        <v>7495.2000000000007</v>
      </c>
      <c r="AD45" s="99">
        <v>11</v>
      </c>
      <c r="AE45" s="99">
        <v>13741.2</v>
      </c>
      <c r="AF45" s="99">
        <v>10</v>
      </c>
      <c r="AG45" s="99">
        <v>12492</v>
      </c>
      <c r="AH45" s="99">
        <v>6</v>
      </c>
      <c r="AI45" s="99">
        <v>7495.2000000000007</v>
      </c>
      <c r="AJ45" s="99">
        <v>13</v>
      </c>
      <c r="AK45" s="99">
        <v>16239.6</v>
      </c>
      <c r="AL45" s="99">
        <v>13</v>
      </c>
      <c r="AM45" s="99">
        <v>16239.6</v>
      </c>
      <c r="AN45" s="99">
        <v>19</v>
      </c>
      <c r="AO45" s="99">
        <v>23734.799999999999</v>
      </c>
      <c r="AP45" s="99">
        <v>11</v>
      </c>
      <c r="AQ45" s="99">
        <v>13741.2</v>
      </c>
      <c r="AR45" s="99">
        <v>11</v>
      </c>
      <c r="AS45" s="99">
        <v>13741.2</v>
      </c>
      <c r="AT45" s="99">
        <v>8</v>
      </c>
      <c r="AU45" s="99">
        <v>9993.6</v>
      </c>
      <c r="AV45" s="99">
        <v>6</v>
      </c>
      <c r="AW45" s="99">
        <v>7495.2000000000007</v>
      </c>
      <c r="AX45" s="99">
        <v>9</v>
      </c>
      <c r="AY45" s="99">
        <v>11242.800000000001</v>
      </c>
      <c r="AZ45" s="99">
        <v>16</v>
      </c>
      <c r="BA45" s="99">
        <v>19987.2</v>
      </c>
      <c r="BB45" s="99">
        <v>9</v>
      </c>
      <c r="BC45" s="99">
        <v>11242.800000000001</v>
      </c>
      <c r="BD45" s="99">
        <v>10</v>
      </c>
      <c r="BE45" s="99">
        <v>12492</v>
      </c>
      <c r="BF45" s="99">
        <v>12</v>
      </c>
      <c r="BG45" s="99">
        <v>14990.400000000001</v>
      </c>
      <c r="BH45" s="99">
        <v>9</v>
      </c>
      <c r="BI45" s="99">
        <v>11242.800000000001</v>
      </c>
      <c r="BJ45" s="99">
        <v>10</v>
      </c>
      <c r="BK45" s="99">
        <v>12492</v>
      </c>
      <c r="BL45" s="99">
        <v>7</v>
      </c>
      <c r="BM45" s="99">
        <v>8744.4</v>
      </c>
      <c r="BN45" s="99">
        <v>7</v>
      </c>
      <c r="BO45" s="99">
        <v>8744.4</v>
      </c>
      <c r="BP45" s="99">
        <v>16</v>
      </c>
      <c r="BQ45" s="99">
        <v>19987.2</v>
      </c>
      <c r="BR45" s="99">
        <v>16</v>
      </c>
      <c r="BS45" s="99">
        <v>19987.2</v>
      </c>
      <c r="BT45" s="99">
        <v>11</v>
      </c>
      <c r="BU45" s="99">
        <v>13741.2</v>
      </c>
      <c r="BV45" s="99">
        <v>15</v>
      </c>
      <c r="BW45" s="99">
        <v>18738</v>
      </c>
      <c r="BX45" s="99">
        <v>8</v>
      </c>
      <c r="BY45" s="99">
        <v>9993.6</v>
      </c>
      <c r="BZ45" s="99">
        <v>10</v>
      </c>
      <c r="CA45" s="99">
        <v>12492</v>
      </c>
      <c r="CB45" s="99">
        <v>5</v>
      </c>
      <c r="CC45" s="99">
        <v>6246</v>
      </c>
      <c r="CD45" s="99">
        <v>10</v>
      </c>
      <c r="CE45" s="99">
        <v>12492</v>
      </c>
      <c r="CF45" s="99">
        <v>16</v>
      </c>
      <c r="CG45" s="99">
        <v>19987.2</v>
      </c>
      <c r="CH45" s="99">
        <v>13</v>
      </c>
      <c r="CI45" s="99">
        <v>16239.6</v>
      </c>
      <c r="CJ45" s="99">
        <v>13</v>
      </c>
      <c r="CK45" s="99">
        <v>16239.6</v>
      </c>
      <c r="CL45" s="99">
        <v>15</v>
      </c>
      <c r="CM45" s="99">
        <v>18738</v>
      </c>
      <c r="CN45" s="99">
        <v>5</v>
      </c>
      <c r="CO45" s="99">
        <v>6246</v>
      </c>
      <c r="CP45" s="99">
        <v>7</v>
      </c>
      <c r="CQ45" s="99">
        <v>8744.4</v>
      </c>
      <c r="CR45" s="99">
        <v>8</v>
      </c>
      <c r="CS45" s="99">
        <v>9993.6</v>
      </c>
      <c r="CT45" s="99">
        <v>10</v>
      </c>
      <c r="CU45" s="99">
        <v>12492</v>
      </c>
    </row>
    <row r="46" spans="2:99">
      <c r="C46" s="98" t="s">
        <v>211</v>
      </c>
      <c r="D46" s="99">
        <v>10</v>
      </c>
      <c r="E46" s="99">
        <v>12120</v>
      </c>
      <c r="F46" s="99">
        <v>9</v>
      </c>
      <c r="G46" s="99">
        <v>10908</v>
      </c>
      <c r="H46" s="99">
        <v>11</v>
      </c>
      <c r="I46" s="99">
        <v>13332</v>
      </c>
      <c r="J46" s="99">
        <v>14</v>
      </c>
      <c r="K46" s="99">
        <v>16968</v>
      </c>
      <c r="L46" s="99">
        <v>6</v>
      </c>
      <c r="M46" s="99">
        <v>7272</v>
      </c>
      <c r="N46" s="99">
        <v>5</v>
      </c>
      <c r="O46" s="99">
        <v>6060</v>
      </c>
      <c r="P46" s="99">
        <v>8</v>
      </c>
      <c r="Q46" s="99">
        <v>9696</v>
      </c>
      <c r="R46" s="99">
        <v>6</v>
      </c>
      <c r="S46" s="99">
        <v>7272</v>
      </c>
      <c r="T46" s="99">
        <v>18</v>
      </c>
      <c r="U46" s="99">
        <v>21816</v>
      </c>
      <c r="V46" s="99">
        <v>10</v>
      </c>
      <c r="W46" s="99">
        <v>12120</v>
      </c>
      <c r="X46" s="99">
        <v>15</v>
      </c>
      <c r="Y46" s="99">
        <v>18180</v>
      </c>
      <c r="Z46" s="99">
        <v>14</v>
      </c>
      <c r="AA46" s="99">
        <v>16968</v>
      </c>
      <c r="AB46" s="99">
        <v>6</v>
      </c>
      <c r="AC46" s="99">
        <v>7272</v>
      </c>
      <c r="AD46" s="99">
        <v>10</v>
      </c>
      <c r="AE46" s="99">
        <v>12120</v>
      </c>
      <c r="AF46" s="99">
        <v>9</v>
      </c>
      <c r="AG46" s="99">
        <v>10908</v>
      </c>
      <c r="AH46" s="99">
        <v>6</v>
      </c>
      <c r="AI46" s="99">
        <v>7272</v>
      </c>
      <c r="AJ46" s="99">
        <v>14</v>
      </c>
      <c r="AK46" s="99">
        <v>16968</v>
      </c>
      <c r="AL46" s="99">
        <v>13</v>
      </c>
      <c r="AM46" s="99">
        <v>15756</v>
      </c>
      <c r="AN46" s="99">
        <v>16</v>
      </c>
      <c r="AO46" s="99">
        <v>19392</v>
      </c>
      <c r="AP46" s="99">
        <v>11</v>
      </c>
      <c r="AQ46" s="99">
        <v>13332</v>
      </c>
      <c r="AR46" s="99">
        <v>11</v>
      </c>
      <c r="AS46" s="99">
        <v>13332</v>
      </c>
      <c r="AT46" s="99">
        <v>9</v>
      </c>
      <c r="AU46" s="99">
        <v>10908</v>
      </c>
      <c r="AV46" s="99">
        <v>6</v>
      </c>
      <c r="AW46" s="99">
        <v>7272</v>
      </c>
      <c r="AX46" s="99">
        <v>9</v>
      </c>
      <c r="AY46" s="99">
        <v>10908</v>
      </c>
      <c r="AZ46" s="99">
        <v>17</v>
      </c>
      <c r="BA46" s="99">
        <v>20604</v>
      </c>
      <c r="BB46" s="99">
        <v>9</v>
      </c>
      <c r="BC46" s="99">
        <v>10908</v>
      </c>
      <c r="BD46" s="99">
        <v>9</v>
      </c>
      <c r="BE46" s="99">
        <v>10908</v>
      </c>
      <c r="BF46" s="99">
        <v>11</v>
      </c>
      <c r="BG46" s="99">
        <v>13332</v>
      </c>
      <c r="BH46" s="99">
        <v>10</v>
      </c>
      <c r="BI46" s="99">
        <v>12120</v>
      </c>
      <c r="BJ46" s="99">
        <v>11</v>
      </c>
      <c r="BK46" s="99">
        <v>13332</v>
      </c>
      <c r="BL46" s="99">
        <v>7</v>
      </c>
      <c r="BM46" s="99">
        <v>8484</v>
      </c>
      <c r="BN46" s="99">
        <v>7</v>
      </c>
      <c r="BO46" s="99">
        <v>8484</v>
      </c>
      <c r="BP46" s="99">
        <v>17</v>
      </c>
      <c r="BQ46" s="99">
        <v>20604</v>
      </c>
      <c r="BR46" s="99">
        <v>17</v>
      </c>
      <c r="BS46" s="99">
        <v>20604</v>
      </c>
      <c r="BT46" s="99">
        <v>10</v>
      </c>
      <c r="BU46" s="99">
        <v>12120</v>
      </c>
      <c r="BV46" s="99">
        <v>13</v>
      </c>
      <c r="BW46" s="99">
        <v>15756</v>
      </c>
      <c r="BX46" s="99">
        <v>8</v>
      </c>
      <c r="BY46" s="99">
        <v>9696</v>
      </c>
      <c r="BZ46" s="99">
        <v>10</v>
      </c>
      <c r="CA46" s="99">
        <v>12120</v>
      </c>
      <c r="CB46" s="99">
        <v>7</v>
      </c>
      <c r="CC46" s="99">
        <v>8484</v>
      </c>
      <c r="CD46" s="99">
        <v>10</v>
      </c>
      <c r="CE46" s="99">
        <v>12120</v>
      </c>
      <c r="CF46" s="99">
        <v>16</v>
      </c>
      <c r="CG46" s="99">
        <v>19392</v>
      </c>
      <c r="CH46" s="99">
        <v>15</v>
      </c>
      <c r="CI46" s="99">
        <v>18180</v>
      </c>
      <c r="CJ46" s="99">
        <v>13</v>
      </c>
      <c r="CK46" s="99">
        <v>15756</v>
      </c>
      <c r="CL46" s="99">
        <v>15</v>
      </c>
      <c r="CM46" s="99">
        <v>18180</v>
      </c>
      <c r="CN46" s="99">
        <v>6</v>
      </c>
      <c r="CO46" s="99">
        <v>7272</v>
      </c>
      <c r="CP46" s="99">
        <v>7</v>
      </c>
      <c r="CQ46" s="99">
        <v>8484</v>
      </c>
      <c r="CR46" s="99">
        <v>9</v>
      </c>
      <c r="CS46" s="99">
        <v>10908</v>
      </c>
      <c r="CT46" s="99">
        <v>10</v>
      </c>
      <c r="CU46" s="99">
        <v>12120</v>
      </c>
    </row>
    <row r="47" spans="2:99">
      <c r="C47" s="98" t="s">
        <v>212</v>
      </c>
      <c r="D47" s="99">
        <v>10</v>
      </c>
      <c r="E47" s="99">
        <v>15276</v>
      </c>
      <c r="F47" s="99">
        <v>8</v>
      </c>
      <c r="G47" s="99">
        <v>12220.8</v>
      </c>
      <c r="H47" s="99">
        <v>10</v>
      </c>
      <c r="I47" s="99">
        <v>15276</v>
      </c>
      <c r="J47" s="99">
        <v>13</v>
      </c>
      <c r="K47" s="99">
        <v>19858.8</v>
      </c>
      <c r="L47" s="99">
        <v>5</v>
      </c>
      <c r="M47" s="99">
        <v>7638</v>
      </c>
      <c r="N47" s="99">
        <v>5</v>
      </c>
      <c r="O47" s="99">
        <v>7638</v>
      </c>
      <c r="P47" s="99">
        <v>7</v>
      </c>
      <c r="Q47" s="99">
        <v>10693.199999999999</v>
      </c>
      <c r="R47" s="99">
        <v>6</v>
      </c>
      <c r="S47" s="99">
        <v>9165.5999999999985</v>
      </c>
      <c r="T47" s="99">
        <v>14</v>
      </c>
      <c r="U47" s="99">
        <v>21386.399999999998</v>
      </c>
      <c r="V47" s="99">
        <v>10</v>
      </c>
      <c r="W47" s="99">
        <v>15276</v>
      </c>
      <c r="X47" s="99">
        <v>13</v>
      </c>
      <c r="Y47" s="99">
        <v>19858.8</v>
      </c>
      <c r="Z47" s="99">
        <v>16</v>
      </c>
      <c r="AA47" s="99">
        <v>24441.599999999999</v>
      </c>
      <c r="AB47" s="99">
        <v>6</v>
      </c>
      <c r="AC47" s="99">
        <v>9165.5999999999985</v>
      </c>
      <c r="AD47" s="99">
        <v>10</v>
      </c>
      <c r="AE47" s="99">
        <v>15276</v>
      </c>
      <c r="AF47" s="99">
        <v>10</v>
      </c>
      <c r="AG47" s="99">
        <v>15276</v>
      </c>
      <c r="AH47" s="99">
        <v>6</v>
      </c>
      <c r="AI47" s="99">
        <v>9165.5999999999985</v>
      </c>
      <c r="AJ47" s="99">
        <v>13</v>
      </c>
      <c r="AK47" s="99">
        <v>19858.8</v>
      </c>
      <c r="AL47" s="99">
        <v>14</v>
      </c>
      <c r="AM47" s="99">
        <v>21386.399999999998</v>
      </c>
      <c r="AN47" s="99">
        <v>18</v>
      </c>
      <c r="AO47" s="99">
        <v>27496.799999999999</v>
      </c>
      <c r="AP47" s="99">
        <v>11</v>
      </c>
      <c r="AQ47" s="99">
        <v>16803.599999999999</v>
      </c>
      <c r="AR47" s="99">
        <v>11</v>
      </c>
      <c r="AS47" s="99">
        <v>16803.599999999999</v>
      </c>
      <c r="AT47" s="99">
        <v>8</v>
      </c>
      <c r="AU47" s="99">
        <v>12220.8</v>
      </c>
      <c r="AV47" s="99">
        <v>5</v>
      </c>
      <c r="AW47" s="99">
        <v>7638</v>
      </c>
      <c r="AX47" s="99">
        <v>10</v>
      </c>
      <c r="AY47" s="99">
        <v>15276</v>
      </c>
      <c r="AZ47" s="99">
        <v>18</v>
      </c>
      <c r="BA47" s="99">
        <v>27496.799999999999</v>
      </c>
      <c r="BB47" s="99">
        <v>9</v>
      </c>
      <c r="BC47" s="99">
        <v>13748.4</v>
      </c>
      <c r="BD47" s="99">
        <v>10</v>
      </c>
      <c r="BE47" s="99">
        <v>15276</v>
      </c>
      <c r="BF47" s="99">
        <v>11</v>
      </c>
      <c r="BG47" s="99">
        <v>16803.599999999999</v>
      </c>
      <c r="BH47" s="99">
        <v>9</v>
      </c>
      <c r="BI47" s="99">
        <v>13748.4</v>
      </c>
      <c r="BJ47" s="99">
        <v>10</v>
      </c>
      <c r="BK47" s="99">
        <v>15276</v>
      </c>
      <c r="BL47" s="99">
        <v>6</v>
      </c>
      <c r="BM47" s="99">
        <v>9165.5999999999985</v>
      </c>
      <c r="BN47" s="99">
        <v>7</v>
      </c>
      <c r="BO47" s="99">
        <v>10693.199999999999</v>
      </c>
      <c r="BP47" s="99">
        <v>15</v>
      </c>
      <c r="BQ47" s="99">
        <v>22914</v>
      </c>
      <c r="BR47" s="99">
        <v>18</v>
      </c>
      <c r="BS47" s="99">
        <v>27496.799999999999</v>
      </c>
      <c r="BT47" s="99">
        <v>11</v>
      </c>
      <c r="BU47" s="99">
        <v>16803.599999999999</v>
      </c>
      <c r="BV47" s="99">
        <v>15</v>
      </c>
      <c r="BW47" s="99">
        <v>22914</v>
      </c>
      <c r="BX47" s="99">
        <v>8</v>
      </c>
      <c r="BY47" s="99">
        <v>12220.8</v>
      </c>
      <c r="BZ47" s="99">
        <v>11</v>
      </c>
      <c r="CA47" s="99">
        <v>16803.599999999999</v>
      </c>
      <c r="CB47" s="99">
        <v>6</v>
      </c>
      <c r="CC47" s="99">
        <v>9165.5999999999985</v>
      </c>
      <c r="CD47" s="99">
        <v>10</v>
      </c>
      <c r="CE47" s="99">
        <v>15276</v>
      </c>
      <c r="CF47" s="99">
        <v>16</v>
      </c>
      <c r="CG47" s="99">
        <v>24441.599999999999</v>
      </c>
      <c r="CH47" s="99">
        <v>12</v>
      </c>
      <c r="CI47" s="99">
        <v>18331.199999999997</v>
      </c>
      <c r="CJ47" s="99">
        <v>13</v>
      </c>
      <c r="CK47" s="99">
        <v>19858.8</v>
      </c>
      <c r="CL47" s="99">
        <v>13</v>
      </c>
      <c r="CM47" s="99">
        <v>19858.8</v>
      </c>
      <c r="CN47" s="99">
        <v>5</v>
      </c>
      <c r="CO47" s="99">
        <v>7638</v>
      </c>
      <c r="CP47" s="99">
        <v>7</v>
      </c>
      <c r="CQ47" s="99">
        <v>10693.199999999999</v>
      </c>
      <c r="CR47" s="99">
        <v>8</v>
      </c>
      <c r="CS47" s="99">
        <v>12220.8</v>
      </c>
      <c r="CT47" s="99">
        <v>9</v>
      </c>
      <c r="CU47" s="99">
        <v>13748.4</v>
      </c>
    </row>
    <row r="48" spans="2:99">
      <c r="C48" s="98" t="s">
        <v>213</v>
      </c>
      <c r="D48" s="99">
        <v>10</v>
      </c>
      <c r="E48" s="99">
        <v>8676</v>
      </c>
      <c r="F48" s="99">
        <v>9</v>
      </c>
      <c r="G48" s="99">
        <v>7808.4000000000005</v>
      </c>
      <c r="H48" s="99">
        <v>10</v>
      </c>
      <c r="I48" s="99">
        <v>8676</v>
      </c>
      <c r="J48" s="99">
        <v>16</v>
      </c>
      <c r="K48" s="99">
        <v>13881.6</v>
      </c>
      <c r="L48" s="99">
        <v>6</v>
      </c>
      <c r="M48" s="99">
        <v>5205.6000000000004</v>
      </c>
      <c r="N48" s="99">
        <v>6</v>
      </c>
      <c r="O48" s="99">
        <v>5205.6000000000004</v>
      </c>
      <c r="P48" s="99">
        <v>7</v>
      </c>
      <c r="Q48" s="99">
        <v>6073.2</v>
      </c>
      <c r="R48" s="99">
        <v>6</v>
      </c>
      <c r="S48" s="99">
        <v>5205.6000000000004</v>
      </c>
      <c r="T48" s="99">
        <v>19</v>
      </c>
      <c r="U48" s="99">
        <v>16484.400000000001</v>
      </c>
      <c r="V48" s="99">
        <v>10</v>
      </c>
      <c r="W48" s="99">
        <v>8676</v>
      </c>
      <c r="X48" s="99">
        <v>13</v>
      </c>
      <c r="Y48" s="99">
        <v>11278.800000000001</v>
      </c>
      <c r="Z48" s="99">
        <v>18</v>
      </c>
      <c r="AA48" s="99">
        <v>15616.800000000001</v>
      </c>
      <c r="AB48" s="99">
        <v>7</v>
      </c>
      <c r="AC48" s="99">
        <v>6073.2</v>
      </c>
      <c r="AD48" s="99">
        <v>10</v>
      </c>
      <c r="AE48" s="99">
        <v>8676</v>
      </c>
      <c r="AF48" s="99">
        <v>8</v>
      </c>
      <c r="AG48" s="99">
        <v>6940.8</v>
      </c>
      <c r="AH48" s="99">
        <v>6</v>
      </c>
      <c r="AI48" s="99">
        <v>5205.6000000000004</v>
      </c>
      <c r="AJ48" s="99">
        <v>13</v>
      </c>
      <c r="AK48" s="99">
        <v>11278.800000000001</v>
      </c>
      <c r="AL48" s="99">
        <v>14</v>
      </c>
      <c r="AM48" s="99">
        <v>12146.4</v>
      </c>
      <c r="AN48" s="99">
        <v>17</v>
      </c>
      <c r="AO48" s="99">
        <v>14749.2</v>
      </c>
      <c r="AP48" s="99">
        <v>10</v>
      </c>
      <c r="AQ48" s="99">
        <v>8676</v>
      </c>
      <c r="AR48" s="99">
        <v>10</v>
      </c>
      <c r="AS48" s="99">
        <v>8676</v>
      </c>
      <c r="AT48" s="99">
        <v>8</v>
      </c>
      <c r="AU48" s="99">
        <v>6940.8</v>
      </c>
      <c r="AV48" s="99">
        <v>6</v>
      </c>
      <c r="AW48" s="99">
        <v>5205.6000000000004</v>
      </c>
      <c r="AX48" s="99">
        <v>9</v>
      </c>
      <c r="AY48" s="99">
        <v>7808.4000000000005</v>
      </c>
      <c r="AZ48" s="99">
        <v>19</v>
      </c>
      <c r="BA48" s="99">
        <v>16484.400000000001</v>
      </c>
      <c r="BB48" s="99">
        <v>10</v>
      </c>
      <c r="BC48" s="99">
        <v>8676</v>
      </c>
      <c r="BD48" s="99">
        <v>11</v>
      </c>
      <c r="BE48" s="99">
        <v>9543.6</v>
      </c>
      <c r="BF48" s="99">
        <v>12</v>
      </c>
      <c r="BG48" s="99">
        <v>10411.200000000001</v>
      </c>
      <c r="BH48" s="99">
        <v>10</v>
      </c>
      <c r="BI48" s="99">
        <v>8676</v>
      </c>
      <c r="BJ48" s="99">
        <v>10</v>
      </c>
      <c r="BK48" s="99">
        <v>8676</v>
      </c>
      <c r="BL48" s="99">
        <v>6</v>
      </c>
      <c r="BM48" s="99">
        <v>5205.6000000000004</v>
      </c>
      <c r="BN48" s="99">
        <v>7</v>
      </c>
      <c r="BO48" s="99">
        <v>6073.2</v>
      </c>
      <c r="BP48" s="99">
        <v>18</v>
      </c>
      <c r="BQ48" s="99">
        <v>15616.800000000001</v>
      </c>
      <c r="BR48" s="99">
        <v>19</v>
      </c>
      <c r="BS48" s="99">
        <v>16484.400000000001</v>
      </c>
      <c r="BT48" s="99">
        <v>11</v>
      </c>
      <c r="BU48" s="99">
        <v>9543.6</v>
      </c>
      <c r="BV48" s="99">
        <v>14</v>
      </c>
      <c r="BW48" s="99">
        <v>12146.4</v>
      </c>
      <c r="BX48" s="99">
        <v>8</v>
      </c>
      <c r="BY48" s="99">
        <v>6940.8</v>
      </c>
      <c r="BZ48" s="99">
        <v>10</v>
      </c>
      <c r="CA48" s="99">
        <v>8676</v>
      </c>
      <c r="CB48" s="99">
        <v>7</v>
      </c>
      <c r="CC48" s="99">
        <v>6073.2</v>
      </c>
      <c r="CD48" s="99">
        <v>10</v>
      </c>
      <c r="CE48" s="99">
        <v>8676</v>
      </c>
      <c r="CF48" s="99">
        <v>17</v>
      </c>
      <c r="CG48" s="99">
        <v>14749.2</v>
      </c>
      <c r="CH48" s="99">
        <v>15</v>
      </c>
      <c r="CI48" s="99">
        <v>13014</v>
      </c>
      <c r="CJ48" s="99">
        <v>14</v>
      </c>
      <c r="CK48" s="99">
        <v>12146.4</v>
      </c>
      <c r="CL48" s="99">
        <v>15</v>
      </c>
      <c r="CM48" s="99">
        <v>13014</v>
      </c>
      <c r="CN48" s="99">
        <v>5</v>
      </c>
      <c r="CO48" s="99">
        <v>4338</v>
      </c>
      <c r="CP48" s="99">
        <v>8</v>
      </c>
      <c r="CQ48" s="99">
        <v>6940.8</v>
      </c>
      <c r="CR48" s="99">
        <v>8</v>
      </c>
      <c r="CS48" s="99">
        <v>6940.8</v>
      </c>
      <c r="CT48" s="99">
        <v>10</v>
      </c>
      <c r="CU48" s="99">
        <v>8676</v>
      </c>
    </row>
    <row r="49" spans="2:99">
      <c r="B49" s="98" t="s">
        <v>129</v>
      </c>
      <c r="C49" s="98" t="s">
        <v>214</v>
      </c>
      <c r="D49" s="99">
        <v>6</v>
      </c>
      <c r="E49" s="99">
        <v>5911.2</v>
      </c>
      <c r="F49" s="99">
        <v>7</v>
      </c>
      <c r="G49" s="99">
        <v>6896.4</v>
      </c>
      <c r="H49" s="99">
        <v>8</v>
      </c>
      <c r="I49" s="99">
        <v>7881.5999999999995</v>
      </c>
      <c r="J49" s="99">
        <v>9</v>
      </c>
      <c r="K49" s="99">
        <v>8866.7999999999993</v>
      </c>
      <c r="L49" s="99">
        <v>15</v>
      </c>
      <c r="M49" s="99">
        <v>14777.999999999998</v>
      </c>
      <c r="N49" s="99">
        <v>12</v>
      </c>
      <c r="O49" s="99">
        <v>11822.4</v>
      </c>
      <c r="P49" s="99">
        <v>15</v>
      </c>
      <c r="Q49" s="99">
        <v>14777.999999999998</v>
      </c>
      <c r="R49" s="99">
        <v>13</v>
      </c>
      <c r="S49" s="99">
        <v>12807.599999999999</v>
      </c>
      <c r="T49" s="99">
        <v>6</v>
      </c>
      <c r="U49" s="99">
        <v>5911.2</v>
      </c>
      <c r="V49" s="99">
        <v>8</v>
      </c>
      <c r="W49" s="99">
        <v>7881.5999999999995</v>
      </c>
      <c r="X49" s="99">
        <v>9</v>
      </c>
      <c r="Y49" s="99">
        <v>8866.7999999999993</v>
      </c>
      <c r="Z49" s="99">
        <v>8</v>
      </c>
      <c r="AA49" s="99">
        <v>7881.5999999999995</v>
      </c>
      <c r="AB49" s="99">
        <v>17</v>
      </c>
      <c r="AC49" s="99">
        <v>16748.399999999998</v>
      </c>
      <c r="AD49" s="99">
        <v>18</v>
      </c>
      <c r="AE49" s="99">
        <v>17733.599999999999</v>
      </c>
      <c r="AF49" s="99">
        <v>13</v>
      </c>
      <c r="AG49" s="99">
        <v>12807.599999999999</v>
      </c>
      <c r="AH49" s="99">
        <v>10</v>
      </c>
      <c r="AI49" s="99">
        <v>9852</v>
      </c>
      <c r="AJ49" s="99">
        <v>10</v>
      </c>
      <c r="AK49" s="99">
        <v>9852</v>
      </c>
      <c r="AL49" s="99">
        <v>6</v>
      </c>
      <c r="AM49" s="99">
        <v>5911.2</v>
      </c>
      <c r="AN49" s="99">
        <v>10</v>
      </c>
      <c r="AO49" s="99">
        <v>9852</v>
      </c>
      <c r="AP49" s="99">
        <v>6</v>
      </c>
      <c r="AQ49" s="99">
        <v>5911.2</v>
      </c>
      <c r="AR49" s="99">
        <v>9</v>
      </c>
      <c r="AS49" s="99">
        <v>8866.7999999999993</v>
      </c>
      <c r="AT49" s="99">
        <v>13</v>
      </c>
      <c r="AU49" s="99">
        <v>12807.599999999999</v>
      </c>
      <c r="AV49" s="99">
        <v>12</v>
      </c>
      <c r="AW49" s="99">
        <v>11822.4</v>
      </c>
      <c r="AX49" s="99">
        <v>8</v>
      </c>
      <c r="AY49" s="99">
        <v>7881.5999999999995</v>
      </c>
      <c r="AZ49" s="99">
        <v>7</v>
      </c>
      <c r="BA49" s="99">
        <v>6896.4</v>
      </c>
      <c r="BB49" s="99">
        <v>7</v>
      </c>
      <c r="BC49" s="99">
        <v>6896.4</v>
      </c>
      <c r="BD49" s="99">
        <v>8</v>
      </c>
      <c r="BE49" s="99">
        <v>7881.5999999999995</v>
      </c>
      <c r="BF49" s="99">
        <v>9</v>
      </c>
      <c r="BG49" s="99">
        <v>8866.7999999999993</v>
      </c>
      <c r="BH49" s="99">
        <v>12</v>
      </c>
      <c r="BI49" s="99">
        <v>11822.4</v>
      </c>
      <c r="BJ49" s="99">
        <v>15</v>
      </c>
      <c r="BK49" s="99">
        <v>14777.999999999998</v>
      </c>
      <c r="BL49" s="99">
        <v>10</v>
      </c>
      <c r="BM49" s="99">
        <v>9852</v>
      </c>
      <c r="BN49" s="99">
        <v>12</v>
      </c>
      <c r="BO49" s="99">
        <v>11822.4</v>
      </c>
      <c r="BP49" s="99">
        <v>7</v>
      </c>
      <c r="BQ49" s="99">
        <v>6896.4</v>
      </c>
      <c r="BR49" s="99">
        <v>6</v>
      </c>
      <c r="BS49" s="99">
        <v>5911.2</v>
      </c>
      <c r="BT49" s="99">
        <v>10</v>
      </c>
      <c r="BU49" s="99">
        <v>9852</v>
      </c>
      <c r="BV49" s="99">
        <v>6</v>
      </c>
      <c r="BW49" s="99">
        <v>5911.2</v>
      </c>
      <c r="BX49" s="99">
        <v>11</v>
      </c>
      <c r="BY49" s="99">
        <v>10837.199999999999</v>
      </c>
      <c r="BZ49" s="99">
        <v>10</v>
      </c>
      <c r="CA49" s="99">
        <v>9852</v>
      </c>
      <c r="CB49" s="99">
        <v>13</v>
      </c>
      <c r="CC49" s="99">
        <v>12807.599999999999</v>
      </c>
      <c r="CD49" s="99">
        <v>14</v>
      </c>
      <c r="CE49" s="99">
        <v>13792.8</v>
      </c>
      <c r="CF49" s="99">
        <v>6</v>
      </c>
      <c r="CG49" s="99">
        <v>5911.2</v>
      </c>
      <c r="CH49" s="99">
        <v>7</v>
      </c>
      <c r="CI49" s="99">
        <v>6896.4</v>
      </c>
      <c r="CJ49" s="99">
        <v>5</v>
      </c>
      <c r="CK49" s="99">
        <v>4926</v>
      </c>
      <c r="CL49" s="99">
        <v>11</v>
      </c>
      <c r="CM49" s="99">
        <v>10837.199999999999</v>
      </c>
      <c r="CN49" s="99">
        <v>13</v>
      </c>
      <c r="CO49" s="99">
        <v>12807.599999999999</v>
      </c>
      <c r="CP49" s="99">
        <v>14</v>
      </c>
      <c r="CQ49" s="99">
        <v>13792.8</v>
      </c>
      <c r="CR49" s="99">
        <v>14</v>
      </c>
      <c r="CS49" s="99">
        <v>13792.8</v>
      </c>
      <c r="CT49" s="99">
        <v>8</v>
      </c>
      <c r="CU49" s="99">
        <v>7881.5999999999995</v>
      </c>
    </row>
    <row r="50" spans="2:99">
      <c r="C50" s="98" t="s">
        <v>215</v>
      </c>
      <c r="D50" s="99">
        <v>6</v>
      </c>
      <c r="E50" s="99">
        <v>1692</v>
      </c>
      <c r="F50" s="99">
        <v>8</v>
      </c>
      <c r="G50" s="99">
        <v>2256</v>
      </c>
      <c r="H50" s="99">
        <v>8</v>
      </c>
      <c r="I50" s="99">
        <v>2256</v>
      </c>
      <c r="J50" s="99">
        <v>9</v>
      </c>
      <c r="K50" s="99">
        <v>2538</v>
      </c>
      <c r="L50" s="99">
        <v>17</v>
      </c>
      <c r="M50" s="99">
        <v>4794</v>
      </c>
      <c r="N50" s="99">
        <v>13</v>
      </c>
      <c r="O50" s="99">
        <v>3666</v>
      </c>
      <c r="P50" s="99">
        <v>18</v>
      </c>
      <c r="Q50" s="99">
        <v>5076</v>
      </c>
      <c r="R50" s="99">
        <v>16</v>
      </c>
      <c r="S50" s="99">
        <v>4512</v>
      </c>
      <c r="T50" s="99">
        <v>5</v>
      </c>
      <c r="U50" s="99">
        <v>1410</v>
      </c>
      <c r="V50" s="99">
        <v>7</v>
      </c>
      <c r="W50" s="99">
        <v>1974</v>
      </c>
      <c r="X50" s="99">
        <v>9</v>
      </c>
      <c r="Y50" s="99">
        <v>2538</v>
      </c>
      <c r="Z50" s="99">
        <v>8</v>
      </c>
      <c r="AA50" s="99">
        <v>2256</v>
      </c>
      <c r="AB50" s="99">
        <v>18</v>
      </c>
      <c r="AC50" s="99">
        <v>5076</v>
      </c>
      <c r="AD50" s="99">
        <v>18</v>
      </c>
      <c r="AE50" s="99">
        <v>5076</v>
      </c>
      <c r="AF50" s="99">
        <v>14</v>
      </c>
      <c r="AG50" s="99">
        <v>3948</v>
      </c>
      <c r="AH50" s="99">
        <v>11</v>
      </c>
      <c r="AI50" s="99">
        <v>3102</v>
      </c>
      <c r="AJ50" s="99">
        <v>9</v>
      </c>
      <c r="AK50" s="99">
        <v>2538</v>
      </c>
      <c r="AL50" s="99">
        <v>6</v>
      </c>
      <c r="AM50" s="99">
        <v>1692</v>
      </c>
      <c r="AN50" s="99">
        <v>8</v>
      </c>
      <c r="AO50" s="99">
        <v>2256</v>
      </c>
      <c r="AP50" s="99">
        <v>7</v>
      </c>
      <c r="AQ50" s="99">
        <v>1974</v>
      </c>
      <c r="AR50" s="99">
        <v>10</v>
      </c>
      <c r="AS50" s="99">
        <v>2820</v>
      </c>
      <c r="AT50" s="99">
        <v>14</v>
      </c>
      <c r="AU50" s="99">
        <v>3948</v>
      </c>
      <c r="AV50" s="99">
        <v>13</v>
      </c>
      <c r="AW50" s="99">
        <v>3666</v>
      </c>
      <c r="AX50" s="99">
        <v>10</v>
      </c>
      <c r="AY50" s="99">
        <v>2820</v>
      </c>
      <c r="AZ50" s="99">
        <v>8</v>
      </c>
      <c r="BA50" s="99">
        <v>2256</v>
      </c>
      <c r="BB50" s="99">
        <v>7</v>
      </c>
      <c r="BC50" s="99">
        <v>1974</v>
      </c>
      <c r="BD50" s="99">
        <v>9</v>
      </c>
      <c r="BE50" s="99">
        <v>2538</v>
      </c>
      <c r="BF50" s="99">
        <v>10</v>
      </c>
      <c r="BG50" s="99">
        <v>2820</v>
      </c>
      <c r="BH50" s="99">
        <v>14</v>
      </c>
      <c r="BI50" s="99">
        <v>3948</v>
      </c>
      <c r="BJ50" s="99">
        <v>16</v>
      </c>
      <c r="BK50" s="99">
        <v>4512</v>
      </c>
      <c r="BL50" s="99">
        <v>11</v>
      </c>
      <c r="BM50" s="99">
        <v>3102</v>
      </c>
      <c r="BN50" s="99">
        <v>13</v>
      </c>
      <c r="BO50" s="99">
        <v>3666</v>
      </c>
      <c r="BP50" s="99">
        <v>7</v>
      </c>
      <c r="BQ50" s="99">
        <v>1974</v>
      </c>
      <c r="BR50" s="99">
        <v>5</v>
      </c>
      <c r="BS50" s="99">
        <v>1410</v>
      </c>
      <c r="BT50" s="99">
        <v>11</v>
      </c>
      <c r="BU50" s="99">
        <v>3102</v>
      </c>
      <c r="BV50" s="99">
        <v>6</v>
      </c>
      <c r="BW50" s="99">
        <v>1692</v>
      </c>
      <c r="BX50" s="99">
        <v>11</v>
      </c>
      <c r="BY50" s="99">
        <v>3102</v>
      </c>
      <c r="BZ50" s="99">
        <v>9</v>
      </c>
      <c r="CA50" s="99">
        <v>2538</v>
      </c>
      <c r="CB50" s="99">
        <v>12</v>
      </c>
      <c r="CC50" s="99">
        <v>3384</v>
      </c>
      <c r="CD50" s="99">
        <v>17</v>
      </c>
      <c r="CE50" s="99">
        <v>4794</v>
      </c>
      <c r="CF50" s="99">
        <v>7</v>
      </c>
      <c r="CG50" s="99">
        <v>1974</v>
      </c>
      <c r="CH50" s="99">
        <v>8</v>
      </c>
      <c r="CI50" s="99">
        <v>2256</v>
      </c>
      <c r="CJ50" s="99">
        <v>6</v>
      </c>
      <c r="CK50" s="99">
        <v>1692</v>
      </c>
      <c r="CL50" s="99">
        <v>10</v>
      </c>
      <c r="CM50" s="99">
        <v>2820</v>
      </c>
      <c r="CN50" s="99">
        <v>14</v>
      </c>
      <c r="CO50" s="99">
        <v>3948</v>
      </c>
      <c r="CP50" s="99">
        <v>16</v>
      </c>
      <c r="CQ50" s="99">
        <v>4512</v>
      </c>
      <c r="CR50" s="99">
        <v>15</v>
      </c>
      <c r="CS50" s="99">
        <v>4230</v>
      </c>
      <c r="CT50" s="99">
        <v>10</v>
      </c>
      <c r="CU50" s="99">
        <v>2820</v>
      </c>
    </row>
    <row r="51" spans="2:99">
      <c r="C51" s="98" t="s">
        <v>216</v>
      </c>
      <c r="D51" s="99">
        <v>5</v>
      </c>
      <c r="E51" s="99">
        <v>4272</v>
      </c>
      <c r="F51" s="99">
        <v>7</v>
      </c>
      <c r="G51" s="99">
        <v>5980.8</v>
      </c>
      <c r="H51" s="99">
        <v>8</v>
      </c>
      <c r="I51" s="99">
        <v>6835.2</v>
      </c>
      <c r="J51" s="99">
        <v>9</v>
      </c>
      <c r="K51" s="99">
        <v>7689.5999999999995</v>
      </c>
      <c r="L51" s="99">
        <v>14</v>
      </c>
      <c r="M51" s="99">
        <v>11961.6</v>
      </c>
      <c r="N51" s="99">
        <v>12</v>
      </c>
      <c r="O51" s="99">
        <v>10252.799999999999</v>
      </c>
      <c r="P51" s="99">
        <v>19</v>
      </c>
      <c r="Q51" s="99">
        <v>16233.6</v>
      </c>
      <c r="R51" s="99">
        <v>15</v>
      </c>
      <c r="S51" s="99">
        <v>12816</v>
      </c>
      <c r="T51" s="99">
        <v>6</v>
      </c>
      <c r="U51" s="99">
        <v>5126.3999999999996</v>
      </c>
      <c r="V51" s="99">
        <v>8</v>
      </c>
      <c r="W51" s="99">
        <v>6835.2</v>
      </c>
      <c r="X51" s="99">
        <v>8</v>
      </c>
      <c r="Y51" s="99">
        <v>6835.2</v>
      </c>
      <c r="Z51" s="99">
        <v>8</v>
      </c>
      <c r="AA51" s="99">
        <v>6835.2</v>
      </c>
      <c r="AB51" s="99">
        <v>15</v>
      </c>
      <c r="AC51" s="99">
        <v>12816</v>
      </c>
      <c r="AD51" s="99">
        <v>17</v>
      </c>
      <c r="AE51" s="99">
        <v>14524.8</v>
      </c>
      <c r="AF51" s="99">
        <v>13</v>
      </c>
      <c r="AG51" s="99">
        <v>11107.199999999999</v>
      </c>
      <c r="AH51" s="99">
        <v>9</v>
      </c>
      <c r="AI51" s="99">
        <v>7689.5999999999995</v>
      </c>
      <c r="AJ51" s="99">
        <v>10</v>
      </c>
      <c r="AK51" s="99">
        <v>8544</v>
      </c>
      <c r="AL51" s="99">
        <v>6</v>
      </c>
      <c r="AM51" s="99">
        <v>5126.3999999999996</v>
      </c>
      <c r="AN51" s="99">
        <v>8</v>
      </c>
      <c r="AO51" s="99">
        <v>6835.2</v>
      </c>
      <c r="AP51" s="99">
        <v>7</v>
      </c>
      <c r="AQ51" s="99">
        <v>5980.8</v>
      </c>
      <c r="AR51" s="99">
        <v>9</v>
      </c>
      <c r="AS51" s="99">
        <v>7689.5999999999995</v>
      </c>
      <c r="AT51" s="99">
        <v>12</v>
      </c>
      <c r="AU51" s="99">
        <v>10252.799999999999</v>
      </c>
      <c r="AV51" s="99">
        <v>15</v>
      </c>
      <c r="AW51" s="99">
        <v>12816</v>
      </c>
      <c r="AX51" s="99">
        <v>9</v>
      </c>
      <c r="AY51" s="99">
        <v>7689.5999999999995</v>
      </c>
      <c r="AZ51" s="99">
        <v>8</v>
      </c>
      <c r="BA51" s="99">
        <v>6835.2</v>
      </c>
      <c r="BB51" s="99">
        <v>6</v>
      </c>
      <c r="BC51" s="99">
        <v>5126.3999999999996</v>
      </c>
      <c r="BD51" s="99">
        <v>8</v>
      </c>
      <c r="BE51" s="99">
        <v>6835.2</v>
      </c>
      <c r="BF51" s="99">
        <v>9</v>
      </c>
      <c r="BG51" s="99">
        <v>7689.5999999999995</v>
      </c>
      <c r="BH51" s="99">
        <v>12</v>
      </c>
      <c r="BI51" s="99">
        <v>10252.799999999999</v>
      </c>
      <c r="BJ51" s="99">
        <v>16</v>
      </c>
      <c r="BK51" s="99">
        <v>13670.4</v>
      </c>
      <c r="BL51" s="99">
        <v>11</v>
      </c>
      <c r="BM51" s="99">
        <v>9398.4</v>
      </c>
      <c r="BN51" s="99">
        <v>11</v>
      </c>
      <c r="BO51" s="99">
        <v>9398.4</v>
      </c>
      <c r="BP51" s="99">
        <v>7</v>
      </c>
      <c r="BQ51" s="99">
        <v>5980.8</v>
      </c>
      <c r="BR51" s="99">
        <v>5</v>
      </c>
      <c r="BS51" s="99">
        <v>4272</v>
      </c>
      <c r="BT51" s="99">
        <v>10</v>
      </c>
      <c r="BU51" s="99">
        <v>8544</v>
      </c>
      <c r="BV51" s="99">
        <v>5</v>
      </c>
      <c r="BW51" s="99">
        <v>4272</v>
      </c>
      <c r="BX51" s="99">
        <v>11</v>
      </c>
      <c r="BY51" s="99">
        <v>9398.4</v>
      </c>
      <c r="BZ51" s="99">
        <v>9</v>
      </c>
      <c r="CA51" s="99">
        <v>7689.5999999999995</v>
      </c>
      <c r="CB51" s="99">
        <v>11</v>
      </c>
      <c r="CC51" s="99">
        <v>9398.4</v>
      </c>
      <c r="CD51" s="99">
        <v>17</v>
      </c>
      <c r="CE51" s="99">
        <v>14524.8</v>
      </c>
      <c r="CF51" s="99">
        <v>6</v>
      </c>
      <c r="CG51" s="99">
        <v>5126.3999999999996</v>
      </c>
      <c r="CH51" s="99">
        <v>7</v>
      </c>
      <c r="CI51" s="99">
        <v>5980.8</v>
      </c>
      <c r="CJ51" s="99">
        <v>6</v>
      </c>
      <c r="CK51" s="99">
        <v>5126.3999999999996</v>
      </c>
      <c r="CL51" s="99">
        <v>10</v>
      </c>
      <c r="CM51" s="99">
        <v>8544</v>
      </c>
      <c r="CN51" s="99">
        <v>13</v>
      </c>
      <c r="CO51" s="99">
        <v>11107.199999999999</v>
      </c>
      <c r="CP51" s="99">
        <v>15</v>
      </c>
      <c r="CQ51" s="99">
        <v>12816</v>
      </c>
      <c r="CR51" s="99">
        <v>15</v>
      </c>
      <c r="CS51" s="99">
        <v>12816</v>
      </c>
      <c r="CT51" s="99">
        <v>10</v>
      </c>
      <c r="CU51" s="99">
        <v>8544</v>
      </c>
    </row>
    <row r="52" spans="2:99">
      <c r="C52" s="98" t="s">
        <v>217</v>
      </c>
      <c r="D52" s="99">
        <v>6</v>
      </c>
      <c r="E52" s="99">
        <v>3240</v>
      </c>
      <c r="F52" s="99">
        <v>7</v>
      </c>
      <c r="G52" s="99">
        <v>3780</v>
      </c>
      <c r="H52" s="99">
        <v>8</v>
      </c>
      <c r="I52" s="99">
        <v>4320</v>
      </c>
      <c r="J52" s="99">
        <v>9</v>
      </c>
      <c r="K52" s="99">
        <v>4860</v>
      </c>
      <c r="L52" s="99">
        <v>15</v>
      </c>
      <c r="M52" s="99">
        <v>8100</v>
      </c>
      <c r="N52" s="99">
        <v>13</v>
      </c>
      <c r="O52" s="99">
        <v>7020</v>
      </c>
      <c r="P52" s="99">
        <v>18</v>
      </c>
      <c r="Q52" s="99">
        <v>9720</v>
      </c>
      <c r="R52" s="99">
        <v>15</v>
      </c>
      <c r="S52" s="99">
        <v>8100</v>
      </c>
      <c r="T52" s="99">
        <v>6</v>
      </c>
      <c r="U52" s="99">
        <v>3240</v>
      </c>
      <c r="V52" s="99">
        <v>7</v>
      </c>
      <c r="W52" s="99">
        <v>3780</v>
      </c>
      <c r="X52" s="99">
        <v>10</v>
      </c>
      <c r="Y52" s="99">
        <v>5400</v>
      </c>
      <c r="Z52" s="99">
        <v>8</v>
      </c>
      <c r="AA52" s="99">
        <v>4320</v>
      </c>
      <c r="AB52" s="99">
        <v>16</v>
      </c>
      <c r="AC52" s="99">
        <v>8640</v>
      </c>
      <c r="AD52" s="99">
        <v>16</v>
      </c>
      <c r="AE52" s="99">
        <v>8640</v>
      </c>
      <c r="AF52" s="99">
        <v>13</v>
      </c>
      <c r="AG52" s="99">
        <v>7020</v>
      </c>
      <c r="AH52" s="99">
        <v>10</v>
      </c>
      <c r="AI52" s="99">
        <v>5400</v>
      </c>
      <c r="AJ52" s="99">
        <v>10</v>
      </c>
      <c r="AK52" s="99">
        <v>5400</v>
      </c>
      <c r="AL52" s="99">
        <v>5</v>
      </c>
      <c r="AM52" s="99">
        <v>2700</v>
      </c>
      <c r="AN52" s="99">
        <v>10</v>
      </c>
      <c r="AO52" s="99">
        <v>5400</v>
      </c>
      <c r="AP52" s="99">
        <v>7</v>
      </c>
      <c r="AQ52" s="99">
        <v>3780</v>
      </c>
      <c r="AR52" s="99">
        <v>10</v>
      </c>
      <c r="AS52" s="99">
        <v>5400</v>
      </c>
      <c r="AT52" s="99">
        <v>14</v>
      </c>
      <c r="AU52" s="99">
        <v>7560</v>
      </c>
      <c r="AV52" s="99">
        <v>13</v>
      </c>
      <c r="AW52" s="99">
        <v>7020</v>
      </c>
      <c r="AX52" s="99">
        <v>9</v>
      </c>
      <c r="AY52" s="99">
        <v>4860</v>
      </c>
      <c r="AZ52" s="99">
        <v>8</v>
      </c>
      <c r="BA52" s="99">
        <v>4320</v>
      </c>
      <c r="BB52" s="99">
        <v>6</v>
      </c>
      <c r="BC52" s="99">
        <v>3240</v>
      </c>
      <c r="BD52" s="99">
        <v>9</v>
      </c>
      <c r="BE52" s="99">
        <v>4860</v>
      </c>
      <c r="BF52" s="99">
        <v>9</v>
      </c>
      <c r="BG52" s="99">
        <v>4860</v>
      </c>
      <c r="BH52" s="99">
        <v>13</v>
      </c>
      <c r="BI52" s="99">
        <v>7020</v>
      </c>
      <c r="BJ52" s="99">
        <v>16</v>
      </c>
      <c r="BK52" s="99">
        <v>8640</v>
      </c>
      <c r="BL52" s="99">
        <v>11</v>
      </c>
      <c r="BM52" s="99">
        <v>5940</v>
      </c>
      <c r="BN52" s="99">
        <v>13</v>
      </c>
      <c r="BO52" s="99">
        <v>7020</v>
      </c>
      <c r="BP52" s="99">
        <v>8</v>
      </c>
      <c r="BQ52" s="99">
        <v>4320</v>
      </c>
      <c r="BR52" s="99">
        <v>6</v>
      </c>
      <c r="BS52" s="99">
        <v>3240</v>
      </c>
      <c r="BT52" s="99">
        <v>10</v>
      </c>
      <c r="BU52" s="99">
        <v>5400</v>
      </c>
      <c r="BV52" s="99">
        <v>5</v>
      </c>
      <c r="BW52" s="99">
        <v>2700</v>
      </c>
      <c r="BX52" s="99">
        <v>11</v>
      </c>
      <c r="BY52" s="99">
        <v>5940</v>
      </c>
      <c r="BZ52" s="99">
        <v>10</v>
      </c>
      <c r="CA52" s="99">
        <v>5400</v>
      </c>
      <c r="CB52" s="99">
        <v>12</v>
      </c>
      <c r="CC52" s="99">
        <v>6480</v>
      </c>
      <c r="CD52" s="99">
        <v>17</v>
      </c>
      <c r="CE52" s="99">
        <v>9180</v>
      </c>
      <c r="CF52" s="99">
        <v>6</v>
      </c>
      <c r="CG52" s="99">
        <v>3240</v>
      </c>
      <c r="CH52" s="99">
        <v>7</v>
      </c>
      <c r="CI52" s="99">
        <v>3780</v>
      </c>
      <c r="CJ52" s="99">
        <v>6</v>
      </c>
      <c r="CK52" s="99">
        <v>3240</v>
      </c>
      <c r="CL52" s="99">
        <v>10</v>
      </c>
      <c r="CM52" s="99">
        <v>5400</v>
      </c>
      <c r="CN52" s="99">
        <v>14</v>
      </c>
      <c r="CO52" s="99">
        <v>7560</v>
      </c>
      <c r="CP52" s="99">
        <v>15</v>
      </c>
      <c r="CQ52" s="99">
        <v>8100</v>
      </c>
      <c r="CR52" s="99">
        <v>16</v>
      </c>
      <c r="CS52" s="99">
        <v>8640</v>
      </c>
      <c r="CT52" s="99">
        <v>9</v>
      </c>
      <c r="CU52" s="99">
        <v>4860</v>
      </c>
    </row>
    <row r="53" spans="2:99">
      <c r="C53" s="98" t="s">
        <v>218</v>
      </c>
      <c r="D53" s="99">
        <v>6</v>
      </c>
      <c r="E53" s="99">
        <v>2440.8000000000002</v>
      </c>
      <c r="F53" s="99">
        <v>7</v>
      </c>
      <c r="G53" s="99">
        <v>2847.6</v>
      </c>
      <c r="H53" s="99">
        <v>8</v>
      </c>
      <c r="I53" s="99">
        <v>3254.4</v>
      </c>
      <c r="J53" s="99">
        <v>9</v>
      </c>
      <c r="K53" s="99">
        <v>3661.2000000000003</v>
      </c>
      <c r="L53" s="99">
        <v>14</v>
      </c>
      <c r="M53" s="99">
        <v>5695.2</v>
      </c>
      <c r="N53" s="99">
        <v>13</v>
      </c>
      <c r="O53" s="99">
        <v>5288.4000000000005</v>
      </c>
      <c r="P53" s="99">
        <v>17</v>
      </c>
      <c r="Q53" s="99">
        <v>6915.6</v>
      </c>
      <c r="R53" s="99">
        <v>16</v>
      </c>
      <c r="S53" s="99">
        <v>6508.8</v>
      </c>
      <c r="T53" s="99">
        <v>6</v>
      </c>
      <c r="U53" s="99">
        <v>2440.8000000000002</v>
      </c>
      <c r="V53" s="99">
        <v>8</v>
      </c>
      <c r="W53" s="99">
        <v>3254.4</v>
      </c>
      <c r="X53" s="99">
        <v>10</v>
      </c>
      <c r="Y53" s="99">
        <v>4068</v>
      </c>
      <c r="Z53" s="99">
        <v>8</v>
      </c>
      <c r="AA53" s="99">
        <v>3254.4</v>
      </c>
      <c r="AB53" s="99">
        <v>17</v>
      </c>
      <c r="AC53" s="99">
        <v>6915.6</v>
      </c>
      <c r="AD53" s="99">
        <v>15</v>
      </c>
      <c r="AE53" s="99">
        <v>6102</v>
      </c>
      <c r="AF53" s="99">
        <v>14</v>
      </c>
      <c r="AG53" s="99">
        <v>5695.2</v>
      </c>
      <c r="AH53" s="99">
        <v>10</v>
      </c>
      <c r="AI53" s="99">
        <v>4068</v>
      </c>
      <c r="AJ53" s="99">
        <v>10</v>
      </c>
      <c r="AK53" s="99">
        <v>4068</v>
      </c>
      <c r="AL53" s="99">
        <v>6</v>
      </c>
      <c r="AM53" s="99">
        <v>2440.8000000000002</v>
      </c>
      <c r="AN53" s="99">
        <v>10</v>
      </c>
      <c r="AO53" s="99">
        <v>4068</v>
      </c>
      <c r="AP53" s="99">
        <v>6</v>
      </c>
      <c r="AQ53" s="99">
        <v>2440.8000000000002</v>
      </c>
      <c r="AR53" s="99">
        <v>10</v>
      </c>
      <c r="AS53" s="99">
        <v>4068</v>
      </c>
      <c r="AT53" s="99">
        <v>14</v>
      </c>
      <c r="AU53" s="99">
        <v>5695.2</v>
      </c>
      <c r="AV53" s="99">
        <v>13</v>
      </c>
      <c r="AW53" s="99">
        <v>5288.4000000000005</v>
      </c>
      <c r="AX53" s="99">
        <v>10</v>
      </c>
      <c r="AY53" s="99">
        <v>4068</v>
      </c>
      <c r="AZ53" s="99">
        <v>8</v>
      </c>
      <c r="BA53" s="99">
        <v>3254.4</v>
      </c>
      <c r="BB53" s="99">
        <v>7</v>
      </c>
      <c r="BC53" s="99">
        <v>2847.6</v>
      </c>
      <c r="BD53" s="99">
        <v>8</v>
      </c>
      <c r="BE53" s="99">
        <v>3254.4</v>
      </c>
      <c r="BF53" s="99">
        <v>8</v>
      </c>
      <c r="BG53" s="99">
        <v>3254.4</v>
      </c>
      <c r="BH53" s="99">
        <v>14</v>
      </c>
      <c r="BI53" s="99">
        <v>5695.2</v>
      </c>
      <c r="BJ53" s="99">
        <v>17</v>
      </c>
      <c r="BK53" s="99">
        <v>6915.6</v>
      </c>
      <c r="BL53" s="99">
        <v>11</v>
      </c>
      <c r="BM53" s="99">
        <v>4474.8</v>
      </c>
      <c r="BN53" s="99">
        <v>13</v>
      </c>
      <c r="BO53" s="99">
        <v>5288.4000000000005</v>
      </c>
      <c r="BP53" s="99">
        <v>7</v>
      </c>
      <c r="BQ53" s="99">
        <v>2847.6</v>
      </c>
      <c r="BR53" s="99">
        <v>5</v>
      </c>
      <c r="BS53" s="99">
        <v>2034</v>
      </c>
      <c r="BT53" s="99">
        <v>9</v>
      </c>
      <c r="BU53" s="99">
        <v>3661.2000000000003</v>
      </c>
      <c r="BV53" s="99">
        <v>6</v>
      </c>
      <c r="BW53" s="99">
        <v>2440.8000000000002</v>
      </c>
      <c r="BX53" s="99">
        <v>10</v>
      </c>
      <c r="BY53" s="99">
        <v>4068</v>
      </c>
      <c r="BZ53" s="99">
        <v>11</v>
      </c>
      <c r="CA53" s="99">
        <v>4474.8</v>
      </c>
      <c r="CB53" s="99">
        <v>12</v>
      </c>
      <c r="CC53" s="99">
        <v>4881.6000000000004</v>
      </c>
      <c r="CD53" s="99">
        <v>18</v>
      </c>
      <c r="CE53" s="99">
        <v>7322.4000000000005</v>
      </c>
      <c r="CF53" s="99">
        <v>6</v>
      </c>
      <c r="CG53" s="99">
        <v>2440.8000000000002</v>
      </c>
      <c r="CH53" s="99">
        <v>7</v>
      </c>
      <c r="CI53" s="99">
        <v>2847.6</v>
      </c>
      <c r="CJ53" s="99">
        <v>6</v>
      </c>
      <c r="CK53" s="99">
        <v>2440.8000000000002</v>
      </c>
      <c r="CL53" s="99">
        <v>10</v>
      </c>
      <c r="CM53" s="99">
        <v>4068</v>
      </c>
      <c r="CN53" s="99">
        <v>15</v>
      </c>
      <c r="CO53" s="99">
        <v>6102</v>
      </c>
      <c r="CP53" s="99">
        <v>16</v>
      </c>
      <c r="CQ53" s="99">
        <v>6508.8</v>
      </c>
      <c r="CR53" s="99">
        <v>17</v>
      </c>
      <c r="CS53" s="99">
        <v>6915.6</v>
      </c>
      <c r="CT53" s="99">
        <v>10</v>
      </c>
      <c r="CU53" s="99">
        <v>4068</v>
      </c>
    </row>
    <row r="54" spans="2:99">
      <c r="C54" s="98" t="s">
        <v>219</v>
      </c>
      <c r="D54" s="99">
        <v>6</v>
      </c>
      <c r="E54" s="99">
        <v>2008.8000000000002</v>
      </c>
      <c r="F54" s="99">
        <v>8</v>
      </c>
      <c r="G54" s="99">
        <v>2678.4</v>
      </c>
      <c r="H54" s="99">
        <v>7</v>
      </c>
      <c r="I54" s="99">
        <v>2343.6</v>
      </c>
      <c r="J54" s="99">
        <v>9</v>
      </c>
      <c r="K54" s="99">
        <v>3013.2000000000003</v>
      </c>
      <c r="L54" s="99">
        <v>15</v>
      </c>
      <c r="M54" s="99">
        <v>5022</v>
      </c>
      <c r="N54" s="99">
        <v>12</v>
      </c>
      <c r="O54" s="99">
        <v>4017.6000000000004</v>
      </c>
      <c r="P54" s="99">
        <v>17</v>
      </c>
      <c r="Q54" s="99">
        <v>5691.6</v>
      </c>
      <c r="R54" s="99">
        <v>14</v>
      </c>
      <c r="S54" s="99">
        <v>4687.2</v>
      </c>
      <c r="T54" s="99">
        <v>6</v>
      </c>
      <c r="U54" s="99">
        <v>2008.8000000000002</v>
      </c>
      <c r="V54" s="99">
        <v>8</v>
      </c>
      <c r="W54" s="99">
        <v>2678.4</v>
      </c>
      <c r="X54" s="99">
        <v>10</v>
      </c>
      <c r="Y54" s="99">
        <v>3348</v>
      </c>
      <c r="Z54" s="99">
        <v>9</v>
      </c>
      <c r="AA54" s="99">
        <v>3013.2000000000003</v>
      </c>
      <c r="AB54" s="99">
        <v>18</v>
      </c>
      <c r="AC54" s="99">
        <v>6026.4000000000005</v>
      </c>
      <c r="AD54" s="99">
        <v>18</v>
      </c>
      <c r="AE54" s="99">
        <v>6026.4000000000005</v>
      </c>
      <c r="AF54" s="99">
        <v>13</v>
      </c>
      <c r="AG54" s="99">
        <v>4352.4000000000005</v>
      </c>
      <c r="AH54" s="99">
        <v>11</v>
      </c>
      <c r="AI54" s="99">
        <v>3682.8</v>
      </c>
      <c r="AJ54" s="99">
        <v>10</v>
      </c>
      <c r="AK54" s="99">
        <v>3348</v>
      </c>
      <c r="AL54" s="99">
        <v>6</v>
      </c>
      <c r="AM54" s="99">
        <v>2008.8000000000002</v>
      </c>
      <c r="AN54" s="99">
        <v>10</v>
      </c>
      <c r="AO54" s="99">
        <v>3348</v>
      </c>
      <c r="AP54" s="99">
        <v>6</v>
      </c>
      <c r="AQ54" s="99">
        <v>2008.8000000000002</v>
      </c>
      <c r="AR54" s="99">
        <v>9</v>
      </c>
      <c r="AS54" s="99">
        <v>3013.2000000000003</v>
      </c>
      <c r="AT54" s="99">
        <v>14</v>
      </c>
      <c r="AU54" s="99">
        <v>4687.2</v>
      </c>
      <c r="AV54" s="99">
        <v>16</v>
      </c>
      <c r="AW54" s="99">
        <v>5356.8</v>
      </c>
      <c r="AX54" s="99">
        <v>9</v>
      </c>
      <c r="AY54" s="99">
        <v>3013.2000000000003</v>
      </c>
      <c r="AZ54" s="99">
        <v>8</v>
      </c>
      <c r="BA54" s="99">
        <v>2678.4</v>
      </c>
      <c r="BB54" s="99">
        <v>7</v>
      </c>
      <c r="BC54" s="99">
        <v>2343.6</v>
      </c>
      <c r="BD54" s="99">
        <v>8</v>
      </c>
      <c r="BE54" s="99">
        <v>2678.4</v>
      </c>
      <c r="BF54" s="99">
        <v>10</v>
      </c>
      <c r="BG54" s="99">
        <v>3348</v>
      </c>
      <c r="BH54" s="99">
        <v>14</v>
      </c>
      <c r="BI54" s="99">
        <v>4687.2</v>
      </c>
      <c r="BJ54" s="99">
        <v>17</v>
      </c>
      <c r="BK54" s="99">
        <v>5691.6</v>
      </c>
      <c r="BL54" s="99">
        <v>10</v>
      </c>
      <c r="BM54" s="99">
        <v>3348</v>
      </c>
      <c r="BN54" s="99">
        <v>12</v>
      </c>
      <c r="BO54" s="99">
        <v>4017.6000000000004</v>
      </c>
      <c r="BP54" s="99">
        <v>7</v>
      </c>
      <c r="BQ54" s="99">
        <v>2343.6</v>
      </c>
      <c r="BR54" s="99">
        <v>6</v>
      </c>
      <c r="BS54" s="99">
        <v>2008.8000000000002</v>
      </c>
      <c r="BT54" s="99">
        <v>9</v>
      </c>
      <c r="BU54" s="99">
        <v>3013.2000000000003</v>
      </c>
      <c r="BV54" s="99">
        <v>6</v>
      </c>
      <c r="BW54" s="99">
        <v>2008.8000000000002</v>
      </c>
      <c r="BX54" s="99">
        <v>11</v>
      </c>
      <c r="BY54" s="99">
        <v>3682.8</v>
      </c>
      <c r="BZ54" s="99">
        <v>11</v>
      </c>
      <c r="CA54" s="99">
        <v>3682.8</v>
      </c>
      <c r="CB54" s="99">
        <v>13</v>
      </c>
      <c r="CC54" s="99">
        <v>4352.4000000000005</v>
      </c>
      <c r="CD54" s="99">
        <v>15</v>
      </c>
      <c r="CE54" s="99">
        <v>5022</v>
      </c>
      <c r="CF54" s="99">
        <v>6</v>
      </c>
      <c r="CG54" s="99">
        <v>2008.8000000000002</v>
      </c>
      <c r="CH54" s="99">
        <v>7</v>
      </c>
      <c r="CI54" s="99">
        <v>2343.6</v>
      </c>
      <c r="CJ54" s="99">
        <v>5</v>
      </c>
      <c r="CK54" s="99">
        <v>1674</v>
      </c>
      <c r="CL54" s="99">
        <v>11</v>
      </c>
      <c r="CM54" s="99">
        <v>3682.8</v>
      </c>
      <c r="CN54" s="99">
        <v>15</v>
      </c>
      <c r="CO54" s="99">
        <v>5022</v>
      </c>
      <c r="CP54" s="99">
        <v>15</v>
      </c>
      <c r="CQ54" s="99">
        <v>5022</v>
      </c>
      <c r="CR54" s="99">
        <v>18</v>
      </c>
      <c r="CS54" s="99">
        <v>6026.4000000000005</v>
      </c>
      <c r="CT54" s="99">
        <v>10</v>
      </c>
      <c r="CU54" s="99">
        <v>3348</v>
      </c>
    </row>
    <row r="55" spans="2:99">
      <c r="C55" s="98" t="s">
        <v>220</v>
      </c>
      <c r="D55" s="99">
        <v>6</v>
      </c>
      <c r="E55" s="99">
        <v>3981.6000000000004</v>
      </c>
      <c r="F55" s="99">
        <v>7</v>
      </c>
      <c r="G55" s="99">
        <v>4645.2</v>
      </c>
      <c r="H55" s="99">
        <v>8</v>
      </c>
      <c r="I55" s="99">
        <v>5308.8</v>
      </c>
      <c r="J55" s="99">
        <v>9</v>
      </c>
      <c r="K55" s="99">
        <v>5972.4000000000005</v>
      </c>
      <c r="L55" s="99">
        <v>14</v>
      </c>
      <c r="M55" s="99">
        <v>9290.4</v>
      </c>
      <c r="N55" s="99">
        <v>14</v>
      </c>
      <c r="O55" s="99">
        <v>9290.4</v>
      </c>
      <c r="P55" s="99">
        <v>18</v>
      </c>
      <c r="Q55" s="99">
        <v>11944.800000000001</v>
      </c>
      <c r="R55" s="99">
        <v>14</v>
      </c>
      <c r="S55" s="99">
        <v>9290.4</v>
      </c>
      <c r="T55" s="99">
        <v>6</v>
      </c>
      <c r="U55" s="99">
        <v>3981.6000000000004</v>
      </c>
      <c r="V55" s="99">
        <v>8</v>
      </c>
      <c r="W55" s="99">
        <v>5308.8</v>
      </c>
      <c r="X55" s="99">
        <v>8</v>
      </c>
      <c r="Y55" s="99">
        <v>5308.8</v>
      </c>
      <c r="Z55" s="99">
        <v>8</v>
      </c>
      <c r="AA55" s="99">
        <v>5308.8</v>
      </c>
      <c r="AB55" s="99">
        <v>16</v>
      </c>
      <c r="AC55" s="99">
        <v>10617.6</v>
      </c>
      <c r="AD55" s="99">
        <v>17</v>
      </c>
      <c r="AE55" s="99">
        <v>11281.2</v>
      </c>
      <c r="AF55" s="99">
        <v>13</v>
      </c>
      <c r="AG55" s="99">
        <v>8626.8000000000011</v>
      </c>
      <c r="AH55" s="99">
        <v>9</v>
      </c>
      <c r="AI55" s="99">
        <v>5972.4000000000005</v>
      </c>
      <c r="AJ55" s="99">
        <v>9</v>
      </c>
      <c r="AK55" s="99">
        <v>5972.4000000000005</v>
      </c>
      <c r="AL55" s="99">
        <v>5</v>
      </c>
      <c r="AM55" s="99">
        <v>3318</v>
      </c>
      <c r="AN55" s="99">
        <v>9</v>
      </c>
      <c r="AO55" s="99">
        <v>5972.4000000000005</v>
      </c>
      <c r="AP55" s="99">
        <v>6</v>
      </c>
      <c r="AQ55" s="99">
        <v>3981.6000000000004</v>
      </c>
      <c r="AR55" s="99">
        <v>8</v>
      </c>
      <c r="AS55" s="99">
        <v>5308.8</v>
      </c>
      <c r="AT55" s="99">
        <v>14</v>
      </c>
      <c r="AU55" s="99">
        <v>9290.4</v>
      </c>
      <c r="AV55" s="99">
        <v>14</v>
      </c>
      <c r="AW55" s="99">
        <v>9290.4</v>
      </c>
      <c r="AX55" s="99">
        <v>9</v>
      </c>
      <c r="AY55" s="99">
        <v>5972.4000000000005</v>
      </c>
      <c r="AZ55" s="99">
        <v>8</v>
      </c>
      <c r="BA55" s="99">
        <v>5308.8</v>
      </c>
      <c r="BB55" s="99">
        <v>6</v>
      </c>
      <c r="BC55" s="99">
        <v>3981.6000000000004</v>
      </c>
      <c r="BD55" s="99">
        <v>8</v>
      </c>
      <c r="BE55" s="99">
        <v>5308.8</v>
      </c>
      <c r="BF55" s="99">
        <v>9</v>
      </c>
      <c r="BG55" s="99">
        <v>5972.4000000000005</v>
      </c>
      <c r="BH55" s="99">
        <v>12</v>
      </c>
      <c r="BI55" s="99">
        <v>7963.2000000000007</v>
      </c>
      <c r="BJ55" s="99">
        <v>16</v>
      </c>
      <c r="BK55" s="99">
        <v>10617.6</v>
      </c>
      <c r="BL55" s="99">
        <v>11</v>
      </c>
      <c r="BM55" s="99">
        <v>7299.6</v>
      </c>
      <c r="BN55" s="99">
        <v>14</v>
      </c>
      <c r="BO55" s="99">
        <v>9290.4</v>
      </c>
      <c r="BP55" s="99">
        <v>8</v>
      </c>
      <c r="BQ55" s="99">
        <v>5308.8</v>
      </c>
      <c r="BR55" s="99">
        <v>6</v>
      </c>
      <c r="BS55" s="99">
        <v>3981.6000000000004</v>
      </c>
      <c r="BT55" s="99">
        <v>9</v>
      </c>
      <c r="BU55" s="99">
        <v>5972.4000000000005</v>
      </c>
      <c r="BV55" s="99">
        <v>6</v>
      </c>
      <c r="BW55" s="99">
        <v>3981.6000000000004</v>
      </c>
      <c r="BX55" s="99">
        <v>11</v>
      </c>
      <c r="BY55" s="99">
        <v>7299.6</v>
      </c>
      <c r="BZ55" s="99">
        <v>10</v>
      </c>
      <c r="CA55" s="99">
        <v>6636</v>
      </c>
      <c r="CB55" s="99">
        <v>11</v>
      </c>
      <c r="CC55" s="99">
        <v>7299.6</v>
      </c>
      <c r="CD55" s="99">
        <v>14</v>
      </c>
      <c r="CE55" s="99">
        <v>9290.4</v>
      </c>
      <c r="CF55" s="99">
        <v>7</v>
      </c>
      <c r="CG55" s="99">
        <v>4645.2</v>
      </c>
      <c r="CH55" s="99">
        <v>6</v>
      </c>
      <c r="CI55" s="99">
        <v>3981.6000000000004</v>
      </c>
      <c r="CJ55" s="99">
        <v>5</v>
      </c>
      <c r="CK55" s="99">
        <v>3318</v>
      </c>
      <c r="CL55" s="99">
        <v>10</v>
      </c>
      <c r="CM55" s="99">
        <v>6636</v>
      </c>
      <c r="CN55" s="99">
        <v>15</v>
      </c>
      <c r="CO55" s="99">
        <v>9954</v>
      </c>
      <c r="CP55" s="99">
        <v>13</v>
      </c>
      <c r="CQ55" s="99">
        <v>8626.8000000000011</v>
      </c>
      <c r="CR55" s="99">
        <v>16</v>
      </c>
      <c r="CS55" s="99">
        <v>10617.6</v>
      </c>
      <c r="CT55" s="99">
        <v>9</v>
      </c>
      <c r="CU55" s="99">
        <v>5972.4000000000005</v>
      </c>
    </row>
    <row r="56" spans="2:99">
      <c r="C56" s="98" t="s">
        <v>221</v>
      </c>
      <c r="D56" s="99">
        <v>5</v>
      </c>
      <c r="E56" s="99">
        <v>5754</v>
      </c>
      <c r="F56" s="99">
        <v>7</v>
      </c>
      <c r="G56" s="99">
        <v>8055.5999999999995</v>
      </c>
      <c r="H56" s="99">
        <v>8</v>
      </c>
      <c r="I56" s="99">
        <v>9206.4</v>
      </c>
      <c r="J56" s="99">
        <v>8</v>
      </c>
      <c r="K56" s="99">
        <v>9206.4</v>
      </c>
      <c r="L56" s="99">
        <v>13</v>
      </c>
      <c r="M56" s="99">
        <v>14960.4</v>
      </c>
      <c r="N56" s="99">
        <v>12</v>
      </c>
      <c r="O56" s="99">
        <v>13809.599999999999</v>
      </c>
      <c r="P56" s="99">
        <v>17</v>
      </c>
      <c r="Q56" s="99">
        <v>19563.599999999999</v>
      </c>
      <c r="R56" s="99">
        <v>15</v>
      </c>
      <c r="S56" s="99">
        <v>17262</v>
      </c>
      <c r="T56" s="99">
        <v>6</v>
      </c>
      <c r="U56" s="99">
        <v>6904.7999999999993</v>
      </c>
      <c r="V56" s="99">
        <v>7</v>
      </c>
      <c r="W56" s="99">
        <v>8055.5999999999995</v>
      </c>
      <c r="X56" s="99">
        <v>9</v>
      </c>
      <c r="Y56" s="99">
        <v>10357.199999999999</v>
      </c>
      <c r="Z56" s="99">
        <v>9</v>
      </c>
      <c r="AA56" s="99">
        <v>10357.199999999999</v>
      </c>
      <c r="AB56" s="99">
        <v>17</v>
      </c>
      <c r="AC56" s="99">
        <v>19563.599999999999</v>
      </c>
      <c r="AD56" s="99">
        <v>15</v>
      </c>
      <c r="AE56" s="99">
        <v>17262</v>
      </c>
      <c r="AF56" s="99">
        <v>13</v>
      </c>
      <c r="AG56" s="99">
        <v>14960.4</v>
      </c>
      <c r="AH56" s="99">
        <v>10</v>
      </c>
      <c r="AI56" s="99">
        <v>11508</v>
      </c>
      <c r="AJ56" s="99">
        <v>10</v>
      </c>
      <c r="AK56" s="99">
        <v>11508</v>
      </c>
      <c r="AL56" s="99">
        <v>5</v>
      </c>
      <c r="AM56" s="99">
        <v>5754</v>
      </c>
      <c r="AN56" s="99">
        <v>8</v>
      </c>
      <c r="AO56" s="99">
        <v>9206.4</v>
      </c>
      <c r="AP56" s="99">
        <v>6</v>
      </c>
      <c r="AQ56" s="99">
        <v>6904.7999999999993</v>
      </c>
      <c r="AR56" s="99">
        <v>9</v>
      </c>
      <c r="AS56" s="99">
        <v>10357.199999999999</v>
      </c>
      <c r="AT56" s="99">
        <v>13</v>
      </c>
      <c r="AU56" s="99">
        <v>14960.4</v>
      </c>
      <c r="AV56" s="99">
        <v>14</v>
      </c>
      <c r="AW56" s="99">
        <v>16111.199999999999</v>
      </c>
      <c r="AX56" s="99">
        <v>10</v>
      </c>
      <c r="AY56" s="99">
        <v>11508</v>
      </c>
      <c r="AZ56" s="99">
        <v>7</v>
      </c>
      <c r="BA56" s="99">
        <v>8055.5999999999995</v>
      </c>
      <c r="BB56" s="99">
        <v>6</v>
      </c>
      <c r="BC56" s="99">
        <v>6904.7999999999993</v>
      </c>
      <c r="BD56" s="99">
        <v>9</v>
      </c>
      <c r="BE56" s="99">
        <v>10357.199999999999</v>
      </c>
      <c r="BF56" s="99">
        <v>8</v>
      </c>
      <c r="BG56" s="99">
        <v>9206.4</v>
      </c>
      <c r="BH56" s="99">
        <v>13</v>
      </c>
      <c r="BI56" s="99">
        <v>14960.4</v>
      </c>
      <c r="BJ56" s="99">
        <v>15</v>
      </c>
      <c r="BK56" s="99">
        <v>17262</v>
      </c>
      <c r="BL56" s="99">
        <v>9</v>
      </c>
      <c r="BM56" s="99">
        <v>10357.199999999999</v>
      </c>
      <c r="BN56" s="99">
        <v>12</v>
      </c>
      <c r="BO56" s="99">
        <v>13809.599999999999</v>
      </c>
      <c r="BP56" s="99">
        <v>6</v>
      </c>
      <c r="BQ56" s="99">
        <v>6904.7999999999993</v>
      </c>
      <c r="BR56" s="99">
        <v>5</v>
      </c>
      <c r="BS56" s="99">
        <v>5754</v>
      </c>
      <c r="BT56" s="99">
        <v>9</v>
      </c>
      <c r="BU56" s="99">
        <v>10357.199999999999</v>
      </c>
      <c r="BV56" s="99">
        <v>6</v>
      </c>
      <c r="BW56" s="99">
        <v>6904.7999999999993</v>
      </c>
      <c r="BX56" s="99">
        <v>11</v>
      </c>
      <c r="BY56" s="99">
        <v>12658.8</v>
      </c>
      <c r="BZ56" s="99">
        <v>10</v>
      </c>
      <c r="CA56" s="99">
        <v>11508</v>
      </c>
      <c r="CB56" s="99">
        <v>11</v>
      </c>
      <c r="CC56" s="99">
        <v>12658.8</v>
      </c>
      <c r="CD56" s="99">
        <v>14</v>
      </c>
      <c r="CE56" s="99">
        <v>16111.199999999999</v>
      </c>
      <c r="CF56" s="99">
        <v>7</v>
      </c>
      <c r="CG56" s="99">
        <v>8055.5999999999995</v>
      </c>
      <c r="CH56" s="99">
        <v>6</v>
      </c>
      <c r="CI56" s="99">
        <v>6904.7999999999993</v>
      </c>
      <c r="CJ56" s="99">
        <v>5</v>
      </c>
      <c r="CK56" s="99">
        <v>5754</v>
      </c>
      <c r="CL56" s="99">
        <v>10</v>
      </c>
      <c r="CM56" s="99">
        <v>11508</v>
      </c>
      <c r="CN56" s="99">
        <v>13</v>
      </c>
      <c r="CO56" s="99">
        <v>14960.4</v>
      </c>
      <c r="CP56" s="99">
        <v>14</v>
      </c>
      <c r="CQ56" s="99">
        <v>16111.199999999999</v>
      </c>
      <c r="CR56" s="99">
        <v>17</v>
      </c>
      <c r="CS56" s="99">
        <v>19563.599999999999</v>
      </c>
      <c r="CT56" s="99">
        <v>9</v>
      </c>
      <c r="CU56" s="99">
        <v>10357.199999999999</v>
      </c>
    </row>
    <row r="57" spans="2:99">
      <c r="C57" s="98" t="s">
        <v>222</v>
      </c>
      <c r="D57" s="99">
        <v>6</v>
      </c>
      <c r="E57" s="99">
        <v>8467.2000000000007</v>
      </c>
      <c r="F57" s="99">
        <v>7</v>
      </c>
      <c r="G57" s="99">
        <v>9878.4</v>
      </c>
      <c r="H57" s="99">
        <v>8</v>
      </c>
      <c r="I57" s="99">
        <v>11289.6</v>
      </c>
      <c r="J57" s="99">
        <v>8</v>
      </c>
      <c r="K57" s="99">
        <v>11289.6</v>
      </c>
      <c r="L57" s="99">
        <v>14</v>
      </c>
      <c r="M57" s="99">
        <v>19756.8</v>
      </c>
      <c r="N57" s="99">
        <v>12</v>
      </c>
      <c r="O57" s="99">
        <v>16934.400000000001</v>
      </c>
      <c r="P57" s="99">
        <v>15</v>
      </c>
      <c r="Q57" s="99">
        <v>21168</v>
      </c>
      <c r="R57" s="99">
        <v>14</v>
      </c>
      <c r="S57" s="99">
        <v>19756.8</v>
      </c>
      <c r="T57" s="99">
        <v>5</v>
      </c>
      <c r="U57" s="99">
        <v>7056</v>
      </c>
      <c r="V57" s="99">
        <v>7</v>
      </c>
      <c r="W57" s="99">
        <v>9878.4</v>
      </c>
      <c r="X57" s="99">
        <v>9</v>
      </c>
      <c r="Y57" s="99">
        <v>12700.800000000001</v>
      </c>
      <c r="Z57" s="99">
        <v>8</v>
      </c>
      <c r="AA57" s="99">
        <v>11289.6</v>
      </c>
      <c r="AB57" s="99">
        <v>16</v>
      </c>
      <c r="AC57" s="99">
        <v>22579.200000000001</v>
      </c>
      <c r="AD57" s="99">
        <v>15</v>
      </c>
      <c r="AE57" s="99">
        <v>21168</v>
      </c>
      <c r="AF57" s="99">
        <v>13</v>
      </c>
      <c r="AG57" s="99">
        <v>18345.600000000002</v>
      </c>
      <c r="AH57" s="99">
        <v>9</v>
      </c>
      <c r="AI57" s="99">
        <v>12700.800000000001</v>
      </c>
      <c r="AJ57" s="99">
        <v>9</v>
      </c>
      <c r="AK57" s="99">
        <v>12700.800000000001</v>
      </c>
      <c r="AL57" s="99">
        <v>6</v>
      </c>
      <c r="AM57" s="99">
        <v>8467.2000000000007</v>
      </c>
      <c r="AN57" s="99">
        <v>8</v>
      </c>
      <c r="AO57" s="99">
        <v>11289.6</v>
      </c>
      <c r="AP57" s="99">
        <v>6</v>
      </c>
      <c r="AQ57" s="99">
        <v>8467.2000000000007</v>
      </c>
      <c r="AR57" s="99">
        <v>9</v>
      </c>
      <c r="AS57" s="99">
        <v>12700.800000000001</v>
      </c>
      <c r="AT57" s="99">
        <v>12</v>
      </c>
      <c r="AU57" s="99">
        <v>16934.400000000001</v>
      </c>
      <c r="AV57" s="99">
        <v>13</v>
      </c>
      <c r="AW57" s="99">
        <v>18345.600000000002</v>
      </c>
      <c r="AX57" s="99">
        <v>8</v>
      </c>
      <c r="AY57" s="99">
        <v>11289.6</v>
      </c>
      <c r="AZ57" s="99">
        <v>8</v>
      </c>
      <c r="BA57" s="99">
        <v>11289.6</v>
      </c>
      <c r="BB57" s="99">
        <v>7</v>
      </c>
      <c r="BC57" s="99">
        <v>9878.4</v>
      </c>
      <c r="BD57" s="99">
        <v>8</v>
      </c>
      <c r="BE57" s="99">
        <v>11289.6</v>
      </c>
      <c r="BF57" s="99">
        <v>8</v>
      </c>
      <c r="BG57" s="99">
        <v>11289.6</v>
      </c>
      <c r="BH57" s="99">
        <v>11</v>
      </c>
      <c r="BI57" s="99">
        <v>15523.2</v>
      </c>
      <c r="BJ57" s="99">
        <v>15</v>
      </c>
      <c r="BK57" s="99">
        <v>21168</v>
      </c>
      <c r="BL57" s="99">
        <v>10</v>
      </c>
      <c r="BM57" s="99">
        <v>14112</v>
      </c>
      <c r="BN57" s="99">
        <v>12</v>
      </c>
      <c r="BO57" s="99">
        <v>16934.400000000001</v>
      </c>
      <c r="BP57" s="99">
        <v>6</v>
      </c>
      <c r="BQ57" s="99">
        <v>8467.2000000000007</v>
      </c>
      <c r="BR57" s="99">
        <v>6</v>
      </c>
      <c r="BS57" s="99">
        <v>8467.2000000000007</v>
      </c>
      <c r="BT57" s="99">
        <v>9</v>
      </c>
      <c r="BU57" s="99">
        <v>12700.800000000001</v>
      </c>
      <c r="BV57" s="99">
        <v>5</v>
      </c>
      <c r="BW57" s="99">
        <v>7056</v>
      </c>
      <c r="BX57" s="99">
        <v>9</v>
      </c>
      <c r="BY57" s="99">
        <v>12700.800000000001</v>
      </c>
      <c r="BZ57" s="99">
        <v>9</v>
      </c>
      <c r="CA57" s="99">
        <v>12700.800000000001</v>
      </c>
      <c r="CB57" s="99">
        <v>11</v>
      </c>
      <c r="CC57" s="99">
        <v>15523.2</v>
      </c>
      <c r="CD57" s="99">
        <v>15</v>
      </c>
      <c r="CE57" s="99">
        <v>21168</v>
      </c>
      <c r="CF57" s="99">
        <v>6</v>
      </c>
      <c r="CG57" s="99">
        <v>8467.2000000000007</v>
      </c>
      <c r="CH57" s="99">
        <v>6</v>
      </c>
      <c r="CI57" s="99">
        <v>8467.2000000000007</v>
      </c>
      <c r="CJ57" s="99">
        <v>6</v>
      </c>
      <c r="CK57" s="99">
        <v>8467.2000000000007</v>
      </c>
      <c r="CL57" s="99">
        <v>10</v>
      </c>
      <c r="CM57" s="99">
        <v>14112</v>
      </c>
      <c r="CN57" s="99">
        <v>13</v>
      </c>
      <c r="CO57" s="99">
        <v>18345.600000000002</v>
      </c>
      <c r="CP57" s="99">
        <v>15</v>
      </c>
      <c r="CQ57" s="99">
        <v>21168</v>
      </c>
      <c r="CR57" s="99">
        <v>14</v>
      </c>
      <c r="CS57" s="99">
        <v>19756.8</v>
      </c>
      <c r="CT57" s="99">
        <v>9</v>
      </c>
      <c r="CU57" s="99">
        <v>12700.800000000001</v>
      </c>
    </row>
    <row r="58" spans="2:99">
      <c r="C58" s="98" t="s">
        <v>223</v>
      </c>
      <c r="D58" s="99">
        <v>5</v>
      </c>
      <c r="E58" s="99">
        <v>5886</v>
      </c>
      <c r="F58" s="99">
        <v>7</v>
      </c>
      <c r="G58" s="99">
        <v>8240.4</v>
      </c>
      <c r="H58" s="99">
        <v>8</v>
      </c>
      <c r="I58" s="99">
        <v>9417.6</v>
      </c>
      <c r="J58" s="99">
        <v>9</v>
      </c>
      <c r="K58" s="99">
        <v>10594.800000000001</v>
      </c>
      <c r="L58" s="99">
        <v>14</v>
      </c>
      <c r="M58" s="99">
        <v>16480.8</v>
      </c>
      <c r="N58" s="99">
        <v>12</v>
      </c>
      <c r="O58" s="99">
        <v>14126.400000000001</v>
      </c>
      <c r="P58" s="99">
        <v>17</v>
      </c>
      <c r="Q58" s="99">
        <v>20012.400000000001</v>
      </c>
      <c r="R58" s="99">
        <v>13</v>
      </c>
      <c r="S58" s="99">
        <v>15303.6</v>
      </c>
      <c r="T58" s="99">
        <v>5</v>
      </c>
      <c r="U58" s="99">
        <v>5886</v>
      </c>
      <c r="V58" s="99">
        <v>7</v>
      </c>
      <c r="W58" s="99">
        <v>8240.4</v>
      </c>
      <c r="X58" s="99">
        <v>8</v>
      </c>
      <c r="Y58" s="99">
        <v>9417.6</v>
      </c>
      <c r="Z58" s="99">
        <v>7</v>
      </c>
      <c r="AA58" s="99">
        <v>8240.4</v>
      </c>
      <c r="AB58" s="99">
        <v>15</v>
      </c>
      <c r="AC58" s="99">
        <v>17658</v>
      </c>
      <c r="AD58" s="99">
        <v>15</v>
      </c>
      <c r="AE58" s="99">
        <v>17658</v>
      </c>
      <c r="AF58" s="99">
        <v>12</v>
      </c>
      <c r="AG58" s="99">
        <v>14126.400000000001</v>
      </c>
      <c r="AH58" s="99">
        <v>9</v>
      </c>
      <c r="AI58" s="99">
        <v>10594.800000000001</v>
      </c>
      <c r="AJ58" s="99">
        <v>9</v>
      </c>
      <c r="AK58" s="99">
        <v>10594.800000000001</v>
      </c>
      <c r="AL58" s="99">
        <v>5</v>
      </c>
      <c r="AM58" s="99">
        <v>5886</v>
      </c>
      <c r="AN58" s="99">
        <v>9</v>
      </c>
      <c r="AO58" s="99">
        <v>10594.800000000001</v>
      </c>
      <c r="AP58" s="99">
        <v>7</v>
      </c>
      <c r="AQ58" s="99">
        <v>8240.4</v>
      </c>
      <c r="AR58" s="99">
        <v>8</v>
      </c>
      <c r="AS58" s="99">
        <v>9417.6</v>
      </c>
      <c r="AT58" s="99">
        <v>14</v>
      </c>
      <c r="AU58" s="99">
        <v>16480.8</v>
      </c>
      <c r="AV58" s="99">
        <v>13</v>
      </c>
      <c r="AW58" s="99">
        <v>15303.6</v>
      </c>
      <c r="AX58" s="99">
        <v>8</v>
      </c>
      <c r="AY58" s="99">
        <v>9417.6</v>
      </c>
      <c r="AZ58" s="99">
        <v>7</v>
      </c>
      <c r="BA58" s="99">
        <v>8240.4</v>
      </c>
      <c r="BB58" s="99">
        <v>7</v>
      </c>
      <c r="BC58" s="99">
        <v>8240.4</v>
      </c>
      <c r="BD58" s="99">
        <v>9</v>
      </c>
      <c r="BE58" s="99">
        <v>10594.800000000001</v>
      </c>
      <c r="BF58" s="99">
        <v>8</v>
      </c>
      <c r="BG58" s="99">
        <v>9417.6</v>
      </c>
      <c r="BH58" s="99">
        <v>12</v>
      </c>
      <c r="BI58" s="99">
        <v>14126.400000000001</v>
      </c>
      <c r="BJ58" s="99">
        <v>17</v>
      </c>
      <c r="BK58" s="99">
        <v>20012.400000000001</v>
      </c>
      <c r="BL58" s="99">
        <v>10</v>
      </c>
      <c r="BM58" s="99">
        <v>11772</v>
      </c>
      <c r="BN58" s="99">
        <v>13</v>
      </c>
      <c r="BO58" s="99">
        <v>15303.6</v>
      </c>
      <c r="BP58" s="99">
        <v>7</v>
      </c>
      <c r="BQ58" s="99">
        <v>8240.4</v>
      </c>
      <c r="BR58" s="99">
        <v>5</v>
      </c>
      <c r="BS58" s="99">
        <v>5886</v>
      </c>
      <c r="BT58" s="99">
        <v>10</v>
      </c>
      <c r="BU58" s="99">
        <v>11772</v>
      </c>
      <c r="BV58" s="99">
        <v>6</v>
      </c>
      <c r="BW58" s="99">
        <v>7063.2000000000007</v>
      </c>
      <c r="BX58" s="99">
        <v>9</v>
      </c>
      <c r="BY58" s="99">
        <v>10594.800000000001</v>
      </c>
      <c r="BZ58" s="99">
        <v>10</v>
      </c>
      <c r="CA58" s="99">
        <v>11772</v>
      </c>
      <c r="CB58" s="99">
        <v>12</v>
      </c>
      <c r="CC58" s="99">
        <v>14126.400000000001</v>
      </c>
      <c r="CD58" s="99">
        <v>15</v>
      </c>
      <c r="CE58" s="99">
        <v>17658</v>
      </c>
      <c r="CF58" s="99">
        <v>7</v>
      </c>
      <c r="CG58" s="99">
        <v>8240.4</v>
      </c>
      <c r="CH58" s="99">
        <v>6</v>
      </c>
      <c r="CI58" s="99">
        <v>7063.2000000000007</v>
      </c>
      <c r="CJ58" s="99">
        <v>6</v>
      </c>
      <c r="CK58" s="99">
        <v>7063.2000000000007</v>
      </c>
      <c r="CL58" s="99">
        <v>10</v>
      </c>
      <c r="CM58" s="99">
        <v>11772</v>
      </c>
      <c r="CN58" s="99">
        <v>13</v>
      </c>
      <c r="CO58" s="99">
        <v>15303.6</v>
      </c>
      <c r="CP58" s="99">
        <v>13</v>
      </c>
      <c r="CQ58" s="99">
        <v>15303.6</v>
      </c>
      <c r="CR58" s="99">
        <v>16</v>
      </c>
      <c r="CS58" s="99">
        <v>18835.2</v>
      </c>
      <c r="CT58" s="99">
        <v>8</v>
      </c>
      <c r="CU58" s="99">
        <v>9417.6</v>
      </c>
    </row>
    <row r="59" spans="2:99">
      <c r="C59" s="98" t="s">
        <v>224</v>
      </c>
      <c r="D59" s="99">
        <v>6</v>
      </c>
      <c r="E59" s="99">
        <v>1821.6</v>
      </c>
      <c r="F59" s="99">
        <v>8</v>
      </c>
      <c r="G59" s="99">
        <v>2428.7999999999997</v>
      </c>
      <c r="H59" s="99">
        <v>9</v>
      </c>
      <c r="I59" s="99">
        <v>2732.3999999999996</v>
      </c>
      <c r="J59" s="99">
        <v>8</v>
      </c>
      <c r="K59" s="99">
        <v>2428.7999999999997</v>
      </c>
      <c r="L59" s="99">
        <v>16</v>
      </c>
      <c r="M59" s="99">
        <v>4857.5999999999995</v>
      </c>
      <c r="N59" s="99">
        <v>14</v>
      </c>
      <c r="O59" s="99">
        <v>4250.3999999999996</v>
      </c>
      <c r="P59" s="99">
        <v>20</v>
      </c>
      <c r="Q59" s="99">
        <v>6071.9999999999991</v>
      </c>
      <c r="R59" s="99">
        <v>15</v>
      </c>
      <c r="S59" s="99">
        <v>4553.9999999999991</v>
      </c>
      <c r="T59" s="99">
        <v>6</v>
      </c>
      <c r="U59" s="99">
        <v>1821.6</v>
      </c>
      <c r="V59" s="99">
        <v>9</v>
      </c>
      <c r="W59" s="99">
        <v>2732.3999999999996</v>
      </c>
      <c r="X59" s="99">
        <v>9</v>
      </c>
      <c r="Y59" s="99">
        <v>2732.3999999999996</v>
      </c>
      <c r="Z59" s="99">
        <v>9</v>
      </c>
      <c r="AA59" s="99">
        <v>2732.3999999999996</v>
      </c>
      <c r="AB59" s="99">
        <v>18</v>
      </c>
      <c r="AC59" s="99">
        <v>5464.7999999999993</v>
      </c>
      <c r="AD59" s="99">
        <v>18</v>
      </c>
      <c r="AE59" s="99">
        <v>5464.7999999999993</v>
      </c>
      <c r="AF59" s="99">
        <v>13</v>
      </c>
      <c r="AG59" s="99">
        <v>3946.7999999999997</v>
      </c>
      <c r="AH59" s="99">
        <v>10</v>
      </c>
      <c r="AI59" s="99">
        <v>3035.9999999999995</v>
      </c>
      <c r="AJ59" s="99">
        <v>10</v>
      </c>
      <c r="AK59" s="99">
        <v>3035.9999999999995</v>
      </c>
      <c r="AL59" s="99">
        <v>6</v>
      </c>
      <c r="AM59" s="99">
        <v>1821.6</v>
      </c>
      <c r="AN59" s="99">
        <v>9</v>
      </c>
      <c r="AO59" s="99">
        <v>2732.3999999999996</v>
      </c>
      <c r="AP59" s="99">
        <v>7</v>
      </c>
      <c r="AQ59" s="99">
        <v>2125.1999999999998</v>
      </c>
      <c r="AR59" s="99">
        <v>9</v>
      </c>
      <c r="AS59" s="99">
        <v>2732.3999999999996</v>
      </c>
      <c r="AT59" s="99">
        <v>16</v>
      </c>
      <c r="AU59" s="99">
        <v>4857.5999999999995</v>
      </c>
      <c r="AV59" s="99">
        <v>14</v>
      </c>
      <c r="AW59" s="99">
        <v>4250.3999999999996</v>
      </c>
      <c r="AX59" s="99">
        <v>10</v>
      </c>
      <c r="AY59" s="99">
        <v>3035.9999999999995</v>
      </c>
      <c r="AZ59" s="99">
        <v>9</v>
      </c>
      <c r="BA59" s="99">
        <v>2732.3999999999996</v>
      </c>
      <c r="BB59" s="99">
        <v>7</v>
      </c>
      <c r="BC59" s="99">
        <v>2125.1999999999998</v>
      </c>
      <c r="BD59" s="99">
        <v>8</v>
      </c>
      <c r="BE59" s="99">
        <v>2428.7999999999997</v>
      </c>
      <c r="BF59" s="99">
        <v>9</v>
      </c>
      <c r="BG59" s="99">
        <v>2732.3999999999996</v>
      </c>
      <c r="BH59" s="99">
        <v>13</v>
      </c>
      <c r="BI59" s="99">
        <v>3946.7999999999997</v>
      </c>
      <c r="BJ59" s="99">
        <v>17</v>
      </c>
      <c r="BK59" s="99">
        <v>5161.2</v>
      </c>
      <c r="BL59" s="99">
        <v>12</v>
      </c>
      <c r="BM59" s="99">
        <v>3643.2</v>
      </c>
      <c r="BN59" s="99">
        <v>13</v>
      </c>
      <c r="BO59" s="99">
        <v>3946.7999999999997</v>
      </c>
      <c r="BP59" s="99">
        <v>8</v>
      </c>
      <c r="BQ59" s="99">
        <v>2428.7999999999997</v>
      </c>
      <c r="BR59" s="99">
        <v>5</v>
      </c>
      <c r="BS59" s="99">
        <v>1517.9999999999998</v>
      </c>
      <c r="BT59" s="99">
        <v>10</v>
      </c>
      <c r="BU59" s="99">
        <v>3035.9999999999995</v>
      </c>
      <c r="BV59" s="99">
        <v>6</v>
      </c>
      <c r="BW59" s="99">
        <v>1821.6</v>
      </c>
      <c r="BX59" s="99">
        <v>11</v>
      </c>
      <c r="BY59" s="99">
        <v>3339.5999999999995</v>
      </c>
      <c r="BZ59" s="99">
        <v>11</v>
      </c>
      <c r="CA59" s="99">
        <v>3339.5999999999995</v>
      </c>
      <c r="CB59" s="99">
        <v>12</v>
      </c>
      <c r="CC59" s="99">
        <v>3643.2</v>
      </c>
      <c r="CD59" s="99">
        <v>16</v>
      </c>
      <c r="CE59" s="99">
        <v>4857.5999999999995</v>
      </c>
      <c r="CF59" s="99">
        <v>7</v>
      </c>
      <c r="CG59" s="99">
        <v>2125.1999999999998</v>
      </c>
      <c r="CH59" s="99">
        <v>6</v>
      </c>
      <c r="CI59" s="99">
        <v>1821.6</v>
      </c>
      <c r="CJ59" s="99">
        <v>6</v>
      </c>
      <c r="CK59" s="99">
        <v>1821.6</v>
      </c>
      <c r="CL59" s="99">
        <v>11</v>
      </c>
      <c r="CM59" s="99">
        <v>3339.5999999999995</v>
      </c>
      <c r="CN59" s="99">
        <v>16</v>
      </c>
      <c r="CO59" s="99">
        <v>4857.5999999999995</v>
      </c>
      <c r="CP59" s="99">
        <v>14</v>
      </c>
      <c r="CQ59" s="99">
        <v>4250.3999999999996</v>
      </c>
      <c r="CR59" s="99">
        <v>18</v>
      </c>
      <c r="CS59" s="99">
        <v>5464.7999999999993</v>
      </c>
      <c r="CT59" s="99">
        <v>10</v>
      </c>
      <c r="CU59" s="99">
        <v>3035.9999999999995</v>
      </c>
    </row>
    <row r="60" spans="2:99">
      <c r="C60" s="98" t="s">
        <v>225</v>
      </c>
      <c r="D60" s="99">
        <v>6</v>
      </c>
      <c r="E60" s="99">
        <v>3909.6000000000004</v>
      </c>
      <c r="F60" s="99">
        <v>8</v>
      </c>
      <c r="G60" s="99">
        <v>5212.8</v>
      </c>
      <c r="H60" s="99">
        <v>8</v>
      </c>
      <c r="I60" s="99">
        <v>5212.8</v>
      </c>
      <c r="J60" s="99">
        <v>9</v>
      </c>
      <c r="K60" s="99">
        <v>5864.4000000000005</v>
      </c>
      <c r="L60" s="99">
        <v>14</v>
      </c>
      <c r="M60" s="99">
        <v>9122.4</v>
      </c>
      <c r="N60" s="99">
        <v>12</v>
      </c>
      <c r="O60" s="99">
        <v>7819.2000000000007</v>
      </c>
      <c r="P60" s="99">
        <v>18</v>
      </c>
      <c r="Q60" s="99">
        <v>11728.800000000001</v>
      </c>
      <c r="R60" s="99">
        <v>15</v>
      </c>
      <c r="S60" s="99">
        <v>9774</v>
      </c>
      <c r="T60" s="99">
        <v>6</v>
      </c>
      <c r="U60" s="99">
        <v>3909.6000000000004</v>
      </c>
      <c r="V60" s="99">
        <v>7</v>
      </c>
      <c r="W60" s="99">
        <v>4561.2</v>
      </c>
      <c r="X60" s="99">
        <v>9</v>
      </c>
      <c r="Y60" s="99">
        <v>5864.4000000000005</v>
      </c>
      <c r="Z60" s="99">
        <v>8</v>
      </c>
      <c r="AA60" s="99">
        <v>5212.8</v>
      </c>
      <c r="AB60" s="99">
        <v>15</v>
      </c>
      <c r="AC60" s="99">
        <v>9774</v>
      </c>
      <c r="AD60" s="99">
        <v>17</v>
      </c>
      <c r="AE60" s="99">
        <v>11077.2</v>
      </c>
      <c r="AF60" s="99">
        <v>13</v>
      </c>
      <c r="AG60" s="99">
        <v>8470.8000000000011</v>
      </c>
      <c r="AH60" s="99">
        <v>9</v>
      </c>
      <c r="AI60" s="99">
        <v>5864.4000000000005</v>
      </c>
      <c r="AJ60" s="99">
        <v>10</v>
      </c>
      <c r="AK60" s="99">
        <v>6516</v>
      </c>
      <c r="AL60" s="99">
        <v>6</v>
      </c>
      <c r="AM60" s="99">
        <v>3909.6000000000004</v>
      </c>
      <c r="AN60" s="99">
        <v>9</v>
      </c>
      <c r="AO60" s="99">
        <v>5864.4000000000005</v>
      </c>
      <c r="AP60" s="99">
        <v>7</v>
      </c>
      <c r="AQ60" s="99">
        <v>4561.2</v>
      </c>
      <c r="AR60" s="99">
        <v>10</v>
      </c>
      <c r="AS60" s="99">
        <v>6516</v>
      </c>
      <c r="AT60" s="99">
        <v>14</v>
      </c>
      <c r="AU60" s="99">
        <v>9122.4</v>
      </c>
      <c r="AV60" s="99">
        <v>15</v>
      </c>
      <c r="AW60" s="99">
        <v>9774</v>
      </c>
      <c r="AX60" s="99">
        <v>9</v>
      </c>
      <c r="AY60" s="99">
        <v>5864.4000000000005</v>
      </c>
      <c r="AZ60" s="99">
        <v>8</v>
      </c>
      <c r="BA60" s="99">
        <v>5212.8</v>
      </c>
      <c r="BB60" s="99">
        <v>7</v>
      </c>
      <c r="BC60" s="99">
        <v>4561.2</v>
      </c>
      <c r="BD60" s="99">
        <v>8</v>
      </c>
      <c r="BE60" s="99">
        <v>5212.8</v>
      </c>
      <c r="BF60" s="99">
        <v>9</v>
      </c>
      <c r="BG60" s="99">
        <v>5864.4000000000005</v>
      </c>
      <c r="BH60" s="99">
        <v>12</v>
      </c>
      <c r="BI60" s="99">
        <v>7819.2000000000007</v>
      </c>
      <c r="BJ60" s="99">
        <v>18</v>
      </c>
      <c r="BK60" s="99">
        <v>11728.800000000001</v>
      </c>
      <c r="BL60" s="99">
        <v>10</v>
      </c>
      <c r="BM60" s="99">
        <v>6516</v>
      </c>
      <c r="BN60" s="99">
        <v>13</v>
      </c>
      <c r="BO60" s="99">
        <v>8470.8000000000011</v>
      </c>
      <c r="BP60" s="99">
        <v>7</v>
      </c>
      <c r="BQ60" s="99">
        <v>4561.2</v>
      </c>
      <c r="BR60" s="99">
        <v>6</v>
      </c>
      <c r="BS60" s="99">
        <v>3909.6000000000004</v>
      </c>
      <c r="BT60" s="99">
        <v>10</v>
      </c>
      <c r="BU60" s="99">
        <v>6516</v>
      </c>
      <c r="BV60" s="99">
        <v>6</v>
      </c>
      <c r="BW60" s="99">
        <v>3909.6000000000004</v>
      </c>
      <c r="BX60" s="99">
        <v>10</v>
      </c>
      <c r="BY60" s="99">
        <v>6516</v>
      </c>
      <c r="BZ60" s="99">
        <v>9</v>
      </c>
      <c r="CA60" s="99">
        <v>5864.4000000000005</v>
      </c>
      <c r="CB60" s="99">
        <v>12</v>
      </c>
      <c r="CC60" s="99">
        <v>7819.2000000000007</v>
      </c>
      <c r="CD60" s="99">
        <v>15</v>
      </c>
      <c r="CE60" s="99">
        <v>9774</v>
      </c>
      <c r="CF60" s="99">
        <v>7</v>
      </c>
      <c r="CG60" s="99">
        <v>4561.2</v>
      </c>
      <c r="CH60" s="99">
        <v>7</v>
      </c>
      <c r="CI60" s="99">
        <v>4561.2</v>
      </c>
      <c r="CJ60" s="99">
        <v>5</v>
      </c>
      <c r="CK60" s="99">
        <v>3258</v>
      </c>
      <c r="CL60" s="99">
        <v>9</v>
      </c>
      <c r="CM60" s="99">
        <v>5864.4000000000005</v>
      </c>
      <c r="CN60" s="99">
        <v>13</v>
      </c>
      <c r="CO60" s="99">
        <v>8470.8000000000011</v>
      </c>
      <c r="CP60" s="99">
        <v>15</v>
      </c>
      <c r="CQ60" s="99">
        <v>9774</v>
      </c>
      <c r="CR60" s="99">
        <v>15</v>
      </c>
      <c r="CS60" s="99">
        <v>9774</v>
      </c>
      <c r="CT60" s="99">
        <v>9</v>
      </c>
      <c r="CU60" s="99">
        <v>5864.4000000000005</v>
      </c>
    </row>
    <row r="61" spans="2:99">
      <c r="C61" s="98" t="s">
        <v>226</v>
      </c>
      <c r="D61" s="99">
        <v>6</v>
      </c>
      <c r="E61" s="99">
        <v>5709.5999999999995</v>
      </c>
      <c r="F61" s="99">
        <v>7</v>
      </c>
      <c r="G61" s="99">
        <v>6661.1999999999989</v>
      </c>
      <c r="H61" s="99">
        <v>7</v>
      </c>
      <c r="I61" s="99">
        <v>6661.1999999999989</v>
      </c>
      <c r="J61" s="99">
        <v>7</v>
      </c>
      <c r="K61" s="99">
        <v>6661.1999999999989</v>
      </c>
      <c r="L61" s="99">
        <v>13</v>
      </c>
      <c r="M61" s="99">
        <v>12370.8</v>
      </c>
      <c r="N61" s="99">
        <v>11</v>
      </c>
      <c r="O61" s="99">
        <v>10467.599999999999</v>
      </c>
      <c r="P61" s="99">
        <v>17</v>
      </c>
      <c r="Q61" s="99">
        <v>16177.199999999999</v>
      </c>
      <c r="R61" s="99">
        <v>15</v>
      </c>
      <c r="S61" s="99">
        <v>14273.999999999998</v>
      </c>
      <c r="T61" s="99">
        <v>6</v>
      </c>
      <c r="U61" s="99">
        <v>5709.5999999999995</v>
      </c>
      <c r="V61" s="99">
        <v>7</v>
      </c>
      <c r="W61" s="99">
        <v>6661.1999999999989</v>
      </c>
      <c r="X61" s="99">
        <v>9</v>
      </c>
      <c r="Y61" s="99">
        <v>8564.4</v>
      </c>
      <c r="Z61" s="99">
        <v>8</v>
      </c>
      <c r="AA61" s="99">
        <v>7612.7999999999993</v>
      </c>
      <c r="AB61" s="99">
        <v>15</v>
      </c>
      <c r="AC61" s="99">
        <v>14273.999999999998</v>
      </c>
      <c r="AD61" s="99">
        <v>15</v>
      </c>
      <c r="AE61" s="99">
        <v>14273.999999999998</v>
      </c>
      <c r="AF61" s="99">
        <v>12</v>
      </c>
      <c r="AG61" s="99">
        <v>11419.199999999999</v>
      </c>
      <c r="AH61" s="99">
        <v>10</v>
      </c>
      <c r="AI61" s="99">
        <v>9516</v>
      </c>
      <c r="AJ61" s="99">
        <v>9</v>
      </c>
      <c r="AK61" s="99">
        <v>8564.4</v>
      </c>
      <c r="AL61" s="99">
        <v>6</v>
      </c>
      <c r="AM61" s="99">
        <v>5709.5999999999995</v>
      </c>
      <c r="AN61" s="99">
        <v>9</v>
      </c>
      <c r="AO61" s="99">
        <v>8564.4</v>
      </c>
      <c r="AP61" s="99">
        <v>6</v>
      </c>
      <c r="AQ61" s="99">
        <v>5709.5999999999995</v>
      </c>
      <c r="AR61" s="99">
        <v>9</v>
      </c>
      <c r="AS61" s="99">
        <v>8564.4</v>
      </c>
      <c r="AT61" s="99">
        <v>14</v>
      </c>
      <c r="AU61" s="99">
        <v>13322.399999999998</v>
      </c>
      <c r="AV61" s="99">
        <v>13</v>
      </c>
      <c r="AW61" s="99">
        <v>12370.8</v>
      </c>
      <c r="AX61" s="99">
        <v>9</v>
      </c>
      <c r="AY61" s="99">
        <v>8564.4</v>
      </c>
      <c r="AZ61" s="99">
        <v>8</v>
      </c>
      <c r="BA61" s="99">
        <v>7612.7999999999993</v>
      </c>
      <c r="BB61" s="99">
        <v>6</v>
      </c>
      <c r="BC61" s="99">
        <v>5709.5999999999995</v>
      </c>
      <c r="BD61" s="99">
        <v>8</v>
      </c>
      <c r="BE61" s="99">
        <v>7612.7999999999993</v>
      </c>
      <c r="BF61" s="99">
        <v>8</v>
      </c>
      <c r="BG61" s="99">
        <v>7612.7999999999993</v>
      </c>
      <c r="BH61" s="99">
        <v>12</v>
      </c>
      <c r="BI61" s="99">
        <v>11419.199999999999</v>
      </c>
      <c r="BJ61" s="99">
        <v>17</v>
      </c>
      <c r="BK61" s="99">
        <v>16177.199999999999</v>
      </c>
      <c r="BL61" s="99">
        <v>11</v>
      </c>
      <c r="BM61" s="99">
        <v>10467.599999999999</v>
      </c>
      <c r="BN61" s="99">
        <v>13</v>
      </c>
      <c r="BO61" s="99">
        <v>12370.8</v>
      </c>
      <c r="BP61" s="99">
        <v>7</v>
      </c>
      <c r="BQ61" s="99">
        <v>6661.1999999999989</v>
      </c>
      <c r="BR61" s="99">
        <v>6</v>
      </c>
      <c r="BS61" s="99">
        <v>5709.5999999999995</v>
      </c>
      <c r="BT61" s="99">
        <v>10</v>
      </c>
      <c r="BU61" s="99">
        <v>9516</v>
      </c>
      <c r="BV61" s="99">
        <v>6</v>
      </c>
      <c r="BW61" s="99">
        <v>5709.5999999999995</v>
      </c>
      <c r="BX61" s="99">
        <v>10</v>
      </c>
      <c r="BY61" s="99">
        <v>9516</v>
      </c>
      <c r="BZ61" s="99">
        <v>10</v>
      </c>
      <c r="CA61" s="99">
        <v>9516</v>
      </c>
      <c r="CB61" s="99">
        <v>11</v>
      </c>
      <c r="CC61" s="99">
        <v>10467.599999999999</v>
      </c>
      <c r="CD61" s="99">
        <v>15</v>
      </c>
      <c r="CE61" s="99">
        <v>14273.999999999998</v>
      </c>
      <c r="CF61" s="99">
        <v>6</v>
      </c>
      <c r="CG61" s="99">
        <v>5709.5999999999995</v>
      </c>
      <c r="CH61" s="99">
        <v>7</v>
      </c>
      <c r="CI61" s="99">
        <v>6661.1999999999989</v>
      </c>
      <c r="CJ61" s="99">
        <v>5</v>
      </c>
      <c r="CK61" s="99">
        <v>4758</v>
      </c>
      <c r="CL61" s="99">
        <v>10</v>
      </c>
      <c r="CM61" s="99">
        <v>9516</v>
      </c>
      <c r="CN61" s="99">
        <v>12</v>
      </c>
      <c r="CO61" s="99">
        <v>11419.199999999999</v>
      </c>
      <c r="CP61" s="99">
        <v>15</v>
      </c>
      <c r="CQ61" s="99">
        <v>14273.999999999998</v>
      </c>
      <c r="CR61" s="99">
        <v>17</v>
      </c>
      <c r="CS61" s="99">
        <v>16177.199999999999</v>
      </c>
      <c r="CT61" s="99">
        <v>9</v>
      </c>
      <c r="CU61" s="99">
        <v>8564.4</v>
      </c>
    </row>
    <row r="62" spans="2:99">
      <c r="C62" s="98" t="s">
        <v>227</v>
      </c>
      <c r="D62" s="99">
        <v>6</v>
      </c>
      <c r="E62" s="99">
        <v>10231.200000000001</v>
      </c>
      <c r="F62" s="99">
        <v>7</v>
      </c>
      <c r="G62" s="99">
        <v>11936.4</v>
      </c>
      <c r="H62" s="99">
        <v>7</v>
      </c>
      <c r="I62" s="99">
        <v>11936.4</v>
      </c>
      <c r="J62" s="99">
        <v>7</v>
      </c>
      <c r="K62" s="99">
        <v>11936.4</v>
      </c>
      <c r="L62" s="99">
        <v>13</v>
      </c>
      <c r="M62" s="99">
        <v>22167.600000000002</v>
      </c>
      <c r="N62" s="99">
        <v>11</v>
      </c>
      <c r="O62" s="99">
        <v>18757.2</v>
      </c>
      <c r="P62" s="99">
        <v>15</v>
      </c>
      <c r="Q62" s="99">
        <v>25578</v>
      </c>
      <c r="R62" s="99">
        <v>13</v>
      </c>
      <c r="S62" s="99">
        <v>22167.600000000002</v>
      </c>
      <c r="T62" s="99">
        <v>5</v>
      </c>
      <c r="U62" s="99">
        <v>8526</v>
      </c>
      <c r="V62" s="99">
        <v>7</v>
      </c>
      <c r="W62" s="99">
        <v>11936.4</v>
      </c>
      <c r="X62" s="99">
        <v>8</v>
      </c>
      <c r="Y62" s="99">
        <v>13641.6</v>
      </c>
      <c r="Z62" s="99">
        <v>8</v>
      </c>
      <c r="AA62" s="99">
        <v>13641.6</v>
      </c>
      <c r="AB62" s="99">
        <v>15</v>
      </c>
      <c r="AC62" s="99">
        <v>25578</v>
      </c>
      <c r="AD62" s="99">
        <v>14</v>
      </c>
      <c r="AE62" s="99">
        <v>23872.799999999999</v>
      </c>
      <c r="AF62" s="99">
        <v>11</v>
      </c>
      <c r="AG62" s="99">
        <v>18757.2</v>
      </c>
      <c r="AH62" s="99">
        <v>8</v>
      </c>
      <c r="AI62" s="99">
        <v>13641.6</v>
      </c>
      <c r="AJ62" s="99">
        <v>9</v>
      </c>
      <c r="AK62" s="99">
        <v>15346.800000000001</v>
      </c>
      <c r="AL62" s="99">
        <v>6</v>
      </c>
      <c r="AM62" s="99">
        <v>10231.200000000001</v>
      </c>
      <c r="AN62" s="99">
        <v>8</v>
      </c>
      <c r="AO62" s="99">
        <v>13641.6</v>
      </c>
      <c r="AP62" s="99">
        <v>6</v>
      </c>
      <c r="AQ62" s="99">
        <v>10231.200000000001</v>
      </c>
      <c r="AR62" s="99">
        <v>9</v>
      </c>
      <c r="AS62" s="99">
        <v>15346.800000000001</v>
      </c>
      <c r="AT62" s="99">
        <v>12</v>
      </c>
      <c r="AU62" s="99">
        <v>20462.400000000001</v>
      </c>
      <c r="AV62" s="99">
        <v>13</v>
      </c>
      <c r="AW62" s="99">
        <v>22167.600000000002</v>
      </c>
      <c r="AX62" s="99">
        <v>9</v>
      </c>
      <c r="AY62" s="99">
        <v>15346.800000000001</v>
      </c>
      <c r="AZ62" s="99">
        <v>7</v>
      </c>
      <c r="BA62" s="99">
        <v>11936.4</v>
      </c>
      <c r="BB62" s="99">
        <v>5</v>
      </c>
      <c r="BC62" s="99">
        <v>8526</v>
      </c>
      <c r="BD62" s="99">
        <v>7</v>
      </c>
      <c r="BE62" s="99">
        <v>11936.4</v>
      </c>
      <c r="BF62" s="99">
        <v>8</v>
      </c>
      <c r="BG62" s="99">
        <v>13641.6</v>
      </c>
      <c r="BH62" s="99">
        <v>11</v>
      </c>
      <c r="BI62" s="99">
        <v>18757.2</v>
      </c>
      <c r="BJ62" s="99">
        <v>15</v>
      </c>
      <c r="BK62" s="99">
        <v>25578</v>
      </c>
      <c r="BL62" s="99">
        <v>8</v>
      </c>
      <c r="BM62" s="99">
        <v>13641.6</v>
      </c>
      <c r="BN62" s="99">
        <v>11</v>
      </c>
      <c r="BO62" s="99">
        <v>18757.2</v>
      </c>
      <c r="BP62" s="99">
        <v>6</v>
      </c>
      <c r="BQ62" s="99">
        <v>10231.200000000001</v>
      </c>
      <c r="BR62" s="99">
        <v>5</v>
      </c>
      <c r="BS62" s="99">
        <v>8526</v>
      </c>
      <c r="BT62" s="99">
        <v>8</v>
      </c>
      <c r="BU62" s="99">
        <v>13641.6</v>
      </c>
      <c r="BV62" s="99">
        <v>5</v>
      </c>
      <c r="BW62" s="99">
        <v>8526</v>
      </c>
      <c r="BX62" s="99">
        <v>9</v>
      </c>
      <c r="BY62" s="99">
        <v>15346.800000000001</v>
      </c>
      <c r="BZ62" s="99">
        <v>9</v>
      </c>
      <c r="CA62" s="99">
        <v>15346.800000000001</v>
      </c>
      <c r="CB62" s="99">
        <v>10</v>
      </c>
      <c r="CC62" s="99">
        <v>17052</v>
      </c>
      <c r="CD62" s="99">
        <v>15</v>
      </c>
      <c r="CE62" s="99">
        <v>25578</v>
      </c>
      <c r="CF62" s="99">
        <v>6</v>
      </c>
      <c r="CG62" s="99">
        <v>10231.200000000001</v>
      </c>
      <c r="CH62" s="99">
        <v>7</v>
      </c>
      <c r="CI62" s="99">
        <v>11936.4</v>
      </c>
      <c r="CJ62" s="99">
        <v>5</v>
      </c>
      <c r="CK62" s="99">
        <v>8526</v>
      </c>
      <c r="CL62" s="99">
        <v>10</v>
      </c>
      <c r="CM62" s="99">
        <v>17052</v>
      </c>
      <c r="CN62" s="99">
        <v>14</v>
      </c>
      <c r="CO62" s="99">
        <v>23872.799999999999</v>
      </c>
      <c r="CP62" s="99">
        <v>12</v>
      </c>
      <c r="CQ62" s="99">
        <v>20462.400000000001</v>
      </c>
      <c r="CR62" s="99">
        <v>14</v>
      </c>
      <c r="CS62" s="99">
        <v>23872.799999999999</v>
      </c>
      <c r="CT62" s="99">
        <v>8</v>
      </c>
      <c r="CU62" s="99">
        <v>13641.6</v>
      </c>
    </row>
    <row r="63" spans="2:99">
      <c r="C63" s="98" t="s">
        <v>228</v>
      </c>
      <c r="D63" s="99">
        <v>6</v>
      </c>
      <c r="E63" s="99">
        <v>4773.6000000000004</v>
      </c>
      <c r="F63" s="99">
        <v>7</v>
      </c>
      <c r="G63" s="99">
        <v>5569.2</v>
      </c>
      <c r="H63" s="99">
        <v>8</v>
      </c>
      <c r="I63" s="99">
        <v>6364.8</v>
      </c>
      <c r="J63" s="99">
        <v>7</v>
      </c>
      <c r="K63" s="99">
        <v>5569.2</v>
      </c>
      <c r="L63" s="99">
        <v>14</v>
      </c>
      <c r="M63" s="99">
        <v>11138.4</v>
      </c>
      <c r="N63" s="99">
        <v>13</v>
      </c>
      <c r="O63" s="99">
        <v>10342.800000000001</v>
      </c>
      <c r="P63" s="99">
        <v>16</v>
      </c>
      <c r="Q63" s="99">
        <v>12729.6</v>
      </c>
      <c r="R63" s="99">
        <v>14</v>
      </c>
      <c r="S63" s="99">
        <v>11138.4</v>
      </c>
      <c r="T63" s="99">
        <v>6</v>
      </c>
      <c r="U63" s="99">
        <v>4773.6000000000004</v>
      </c>
      <c r="V63" s="99">
        <v>7</v>
      </c>
      <c r="W63" s="99">
        <v>5569.2</v>
      </c>
      <c r="X63" s="99">
        <v>9</v>
      </c>
      <c r="Y63" s="99">
        <v>7160.4000000000005</v>
      </c>
      <c r="Z63" s="99">
        <v>9</v>
      </c>
      <c r="AA63" s="99">
        <v>7160.4000000000005</v>
      </c>
      <c r="AB63" s="99">
        <v>16</v>
      </c>
      <c r="AC63" s="99">
        <v>12729.6</v>
      </c>
      <c r="AD63" s="99">
        <v>18</v>
      </c>
      <c r="AE63" s="99">
        <v>14320.800000000001</v>
      </c>
      <c r="AF63" s="99">
        <v>14</v>
      </c>
      <c r="AG63" s="99">
        <v>11138.4</v>
      </c>
      <c r="AH63" s="99">
        <v>10</v>
      </c>
      <c r="AI63" s="99">
        <v>7956</v>
      </c>
      <c r="AJ63" s="99">
        <v>10</v>
      </c>
      <c r="AK63" s="99">
        <v>7956</v>
      </c>
      <c r="AL63" s="99">
        <v>6</v>
      </c>
      <c r="AM63" s="99">
        <v>4773.6000000000004</v>
      </c>
      <c r="AN63" s="99">
        <v>9</v>
      </c>
      <c r="AO63" s="99">
        <v>7160.4000000000005</v>
      </c>
      <c r="AP63" s="99">
        <v>7</v>
      </c>
      <c r="AQ63" s="99">
        <v>5569.2</v>
      </c>
      <c r="AR63" s="99">
        <v>9</v>
      </c>
      <c r="AS63" s="99">
        <v>7160.4000000000005</v>
      </c>
      <c r="AT63" s="99">
        <v>13</v>
      </c>
      <c r="AU63" s="99">
        <v>10342.800000000001</v>
      </c>
      <c r="AV63" s="99">
        <v>14</v>
      </c>
      <c r="AW63" s="99">
        <v>11138.4</v>
      </c>
      <c r="AX63" s="99">
        <v>8</v>
      </c>
      <c r="AY63" s="99">
        <v>6364.8</v>
      </c>
      <c r="AZ63" s="99">
        <v>8</v>
      </c>
      <c r="BA63" s="99">
        <v>6364.8</v>
      </c>
      <c r="BB63" s="99">
        <v>6</v>
      </c>
      <c r="BC63" s="99">
        <v>4773.6000000000004</v>
      </c>
      <c r="BD63" s="99">
        <v>8</v>
      </c>
      <c r="BE63" s="99">
        <v>6364.8</v>
      </c>
      <c r="BF63" s="99">
        <v>9</v>
      </c>
      <c r="BG63" s="99">
        <v>7160.4000000000005</v>
      </c>
      <c r="BH63" s="99">
        <v>12</v>
      </c>
      <c r="BI63" s="99">
        <v>9547.2000000000007</v>
      </c>
      <c r="BJ63" s="99">
        <v>17</v>
      </c>
      <c r="BK63" s="99">
        <v>13525.2</v>
      </c>
      <c r="BL63" s="99">
        <v>11</v>
      </c>
      <c r="BM63" s="99">
        <v>8751.6</v>
      </c>
      <c r="BN63" s="99">
        <v>13</v>
      </c>
      <c r="BO63" s="99">
        <v>10342.800000000001</v>
      </c>
      <c r="BP63" s="99">
        <v>7</v>
      </c>
      <c r="BQ63" s="99">
        <v>5569.2</v>
      </c>
      <c r="BR63" s="99">
        <v>6</v>
      </c>
      <c r="BS63" s="99">
        <v>4773.6000000000004</v>
      </c>
      <c r="BT63" s="99">
        <v>9</v>
      </c>
      <c r="BU63" s="99">
        <v>7160.4000000000005</v>
      </c>
      <c r="BV63" s="99">
        <v>6</v>
      </c>
      <c r="BW63" s="99">
        <v>4773.6000000000004</v>
      </c>
      <c r="BX63" s="99">
        <v>10</v>
      </c>
      <c r="BY63" s="99">
        <v>7956</v>
      </c>
      <c r="BZ63" s="99">
        <v>9</v>
      </c>
      <c r="CA63" s="99">
        <v>7160.4000000000005</v>
      </c>
      <c r="CB63" s="99">
        <v>12</v>
      </c>
      <c r="CC63" s="99">
        <v>9547.2000000000007</v>
      </c>
      <c r="CD63" s="99">
        <v>15</v>
      </c>
      <c r="CE63" s="99">
        <v>11934</v>
      </c>
      <c r="CF63" s="99">
        <v>7</v>
      </c>
      <c r="CG63" s="99">
        <v>5569.2</v>
      </c>
      <c r="CH63" s="99">
        <v>6</v>
      </c>
      <c r="CI63" s="99">
        <v>4773.6000000000004</v>
      </c>
      <c r="CJ63" s="99">
        <v>5</v>
      </c>
      <c r="CK63" s="99">
        <v>3978</v>
      </c>
      <c r="CL63" s="99">
        <v>10</v>
      </c>
      <c r="CM63" s="99">
        <v>7956</v>
      </c>
      <c r="CN63" s="99">
        <v>14</v>
      </c>
      <c r="CO63" s="99">
        <v>11138.4</v>
      </c>
      <c r="CP63" s="99">
        <v>15</v>
      </c>
      <c r="CQ63" s="99">
        <v>11934</v>
      </c>
      <c r="CR63" s="99">
        <v>15</v>
      </c>
      <c r="CS63" s="99">
        <v>11934</v>
      </c>
      <c r="CT63" s="99">
        <v>9</v>
      </c>
      <c r="CU63" s="99">
        <v>7160.4000000000005</v>
      </c>
    </row>
    <row r="64" spans="2:99">
      <c r="C64" s="98" t="s">
        <v>229</v>
      </c>
      <c r="D64" s="99">
        <v>6</v>
      </c>
      <c r="E64" s="99">
        <v>6055.1999999999989</v>
      </c>
      <c r="F64" s="99">
        <v>7</v>
      </c>
      <c r="G64" s="99">
        <v>7064.3999999999987</v>
      </c>
      <c r="H64" s="99">
        <v>8</v>
      </c>
      <c r="I64" s="99">
        <v>8073.5999999999985</v>
      </c>
      <c r="J64" s="99">
        <v>8</v>
      </c>
      <c r="K64" s="99">
        <v>8073.5999999999985</v>
      </c>
      <c r="L64" s="99">
        <v>13</v>
      </c>
      <c r="M64" s="99">
        <v>13119.599999999999</v>
      </c>
      <c r="N64" s="99">
        <v>12</v>
      </c>
      <c r="O64" s="99">
        <v>12110.399999999998</v>
      </c>
      <c r="P64" s="99">
        <v>17</v>
      </c>
      <c r="Q64" s="99">
        <v>17156.399999999998</v>
      </c>
      <c r="R64" s="99">
        <v>13</v>
      </c>
      <c r="S64" s="99">
        <v>13119.599999999999</v>
      </c>
      <c r="T64" s="99">
        <v>6</v>
      </c>
      <c r="U64" s="99">
        <v>6055.1999999999989</v>
      </c>
      <c r="V64" s="99">
        <v>7</v>
      </c>
      <c r="W64" s="99">
        <v>7064.3999999999987</v>
      </c>
      <c r="X64" s="99">
        <v>8</v>
      </c>
      <c r="Y64" s="99">
        <v>8073.5999999999985</v>
      </c>
      <c r="Z64" s="99">
        <v>9</v>
      </c>
      <c r="AA64" s="99">
        <v>9082.7999999999993</v>
      </c>
      <c r="AB64" s="99">
        <v>15</v>
      </c>
      <c r="AC64" s="99">
        <v>15137.999999999996</v>
      </c>
      <c r="AD64" s="99">
        <v>17</v>
      </c>
      <c r="AE64" s="99">
        <v>17156.399999999998</v>
      </c>
      <c r="AF64" s="99">
        <v>13</v>
      </c>
      <c r="AG64" s="99">
        <v>13119.599999999999</v>
      </c>
      <c r="AH64" s="99">
        <v>10</v>
      </c>
      <c r="AI64" s="99">
        <v>10091.999999999998</v>
      </c>
      <c r="AJ64" s="99">
        <v>8</v>
      </c>
      <c r="AK64" s="99">
        <v>8073.5999999999985</v>
      </c>
      <c r="AL64" s="99">
        <v>6</v>
      </c>
      <c r="AM64" s="99">
        <v>6055.1999999999989</v>
      </c>
      <c r="AN64" s="99">
        <v>10</v>
      </c>
      <c r="AO64" s="99">
        <v>10091.999999999998</v>
      </c>
      <c r="AP64" s="99">
        <v>6</v>
      </c>
      <c r="AQ64" s="99">
        <v>6055.1999999999989</v>
      </c>
      <c r="AR64" s="99">
        <v>8</v>
      </c>
      <c r="AS64" s="99">
        <v>8073.5999999999985</v>
      </c>
      <c r="AT64" s="99">
        <v>13</v>
      </c>
      <c r="AU64" s="99">
        <v>13119.599999999999</v>
      </c>
      <c r="AV64" s="99">
        <v>13</v>
      </c>
      <c r="AW64" s="99">
        <v>13119.599999999999</v>
      </c>
      <c r="AX64" s="99">
        <v>9</v>
      </c>
      <c r="AY64" s="99">
        <v>9082.7999999999993</v>
      </c>
      <c r="AZ64" s="99">
        <v>8</v>
      </c>
      <c r="BA64" s="99">
        <v>8073.5999999999985</v>
      </c>
      <c r="BB64" s="99">
        <v>7</v>
      </c>
      <c r="BC64" s="99">
        <v>7064.3999999999987</v>
      </c>
      <c r="BD64" s="99">
        <v>9</v>
      </c>
      <c r="BE64" s="99">
        <v>9082.7999999999993</v>
      </c>
      <c r="BF64" s="99">
        <v>9</v>
      </c>
      <c r="BG64" s="99">
        <v>9082.7999999999993</v>
      </c>
      <c r="BH64" s="99">
        <v>13</v>
      </c>
      <c r="BI64" s="99">
        <v>13119.599999999999</v>
      </c>
      <c r="BJ64" s="99">
        <v>17</v>
      </c>
      <c r="BK64" s="99">
        <v>17156.399999999998</v>
      </c>
      <c r="BL64" s="99">
        <v>9</v>
      </c>
      <c r="BM64" s="99">
        <v>9082.7999999999993</v>
      </c>
      <c r="BN64" s="99">
        <v>12</v>
      </c>
      <c r="BO64" s="99">
        <v>12110.399999999998</v>
      </c>
      <c r="BP64" s="99">
        <v>7</v>
      </c>
      <c r="BQ64" s="99">
        <v>7064.3999999999987</v>
      </c>
      <c r="BR64" s="99">
        <v>6</v>
      </c>
      <c r="BS64" s="99">
        <v>6055.1999999999989</v>
      </c>
      <c r="BT64" s="99">
        <v>11</v>
      </c>
      <c r="BU64" s="99">
        <v>11101.199999999997</v>
      </c>
      <c r="BV64" s="99">
        <v>5</v>
      </c>
      <c r="BW64" s="99">
        <v>5045.9999999999991</v>
      </c>
      <c r="BX64" s="99">
        <v>9</v>
      </c>
      <c r="BY64" s="99">
        <v>9082.7999999999993</v>
      </c>
      <c r="BZ64" s="99">
        <v>10</v>
      </c>
      <c r="CA64" s="99">
        <v>10091.999999999998</v>
      </c>
      <c r="CB64" s="99">
        <v>11</v>
      </c>
      <c r="CC64" s="99">
        <v>11101.199999999997</v>
      </c>
      <c r="CD64" s="99">
        <v>15</v>
      </c>
      <c r="CE64" s="99">
        <v>15137.999999999996</v>
      </c>
      <c r="CF64" s="99">
        <v>6</v>
      </c>
      <c r="CG64" s="99">
        <v>6055.1999999999989</v>
      </c>
      <c r="CH64" s="99">
        <v>7</v>
      </c>
      <c r="CI64" s="99">
        <v>7064.3999999999987</v>
      </c>
      <c r="CJ64" s="99">
        <v>6</v>
      </c>
      <c r="CK64" s="99">
        <v>6055.1999999999989</v>
      </c>
      <c r="CL64" s="99">
        <v>9</v>
      </c>
      <c r="CM64" s="99">
        <v>9082.7999999999993</v>
      </c>
      <c r="CN64" s="99">
        <v>12</v>
      </c>
      <c r="CO64" s="99">
        <v>12110.399999999998</v>
      </c>
      <c r="CP64" s="99">
        <v>14</v>
      </c>
      <c r="CQ64" s="99">
        <v>14128.799999999997</v>
      </c>
      <c r="CR64" s="99">
        <v>16</v>
      </c>
      <c r="CS64" s="99">
        <v>16147.199999999997</v>
      </c>
      <c r="CT64" s="99">
        <v>9</v>
      </c>
      <c r="CU64" s="99">
        <v>9082.7999999999993</v>
      </c>
    </row>
    <row r="65" spans="2:99">
      <c r="C65" s="98" t="s">
        <v>230</v>
      </c>
      <c r="D65" s="99">
        <v>5</v>
      </c>
      <c r="E65" s="99">
        <v>5130</v>
      </c>
      <c r="F65" s="99">
        <v>7</v>
      </c>
      <c r="G65" s="99">
        <v>7182</v>
      </c>
      <c r="H65" s="99">
        <v>7</v>
      </c>
      <c r="I65" s="99">
        <v>7182</v>
      </c>
      <c r="J65" s="99">
        <v>8</v>
      </c>
      <c r="K65" s="99">
        <v>8208</v>
      </c>
      <c r="L65" s="99">
        <v>15</v>
      </c>
      <c r="M65" s="99">
        <v>15390</v>
      </c>
      <c r="N65" s="99">
        <v>12</v>
      </c>
      <c r="O65" s="99">
        <v>12312</v>
      </c>
      <c r="P65" s="99">
        <v>18</v>
      </c>
      <c r="Q65" s="99">
        <v>18468</v>
      </c>
      <c r="R65" s="99">
        <v>14</v>
      </c>
      <c r="S65" s="99">
        <v>14364</v>
      </c>
      <c r="T65" s="99">
        <v>6</v>
      </c>
      <c r="U65" s="99">
        <v>6156</v>
      </c>
      <c r="V65" s="99">
        <v>7</v>
      </c>
      <c r="W65" s="99">
        <v>7182</v>
      </c>
      <c r="X65" s="99">
        <v>9</v>
      </c>
      <c r="Y65" s="99">
        <v>9234</v>
      </c>
      <c r="Z65" s="99">
        <v>8</v>
      </c>
      <c r="AA65" s="99">
        <v>8208</v>
      </c>
      <c r="AB65" s="99">
        <v>16</v>
      </c>
      <c r="AC65" s="99">
        <v>16416</v>
      </c>
      <c r="AD65" s="99">
        <v>17</v>
      </c>
      <c r="AE65" s="99">
        <v>17442</v>
      </c>
      <c r="AF65" s="99">
        <v>12</v>
      </c>
      <c r="AG65" s="99">
        <v>12312</v>
      </c>
      <c r="AH65" s="99">
        <v>10</v>
      </c>
      <c r="AI65" s="99">
        <v>10260</v>
      </c>
      <c r="AJ65" s="99">
        <v>10</v>
      </c>
      <c r="AK65" s="99">
        <v>10260</v>
      </c>
      <c r="AL65" s="99">
        <v>5</v>
      </c>
      <c r="AM65" s="99">
        <v>5130</v>
      </c>
      <c r="AN65" s="99">
        <v>8</v>
      </c>
      <c r="AO65" s="99">
        <v>8208</v>
      </c>
      <c r="AP65" s="99">
        <v>7</v>
      </c>
      <c r="AQ65" s="99">
        <v>7182</v>
      </c>
      <c r="AR65" s="99">
        <v>9</v>
      </c>
      <c r="AS65" s="99">
        <v>9234</v>
      </c>
      <c r="AT65" s="99">
        <v>13</v>
      </c>
      <c r="AU65" s="99">
        <v>13338</v>
      </c>
      <c r="AV65" s="99">
        <v>14</v>
      </c>
      <c r="AW65" s="99">
        <v>14364</v>
      </c>
      <c r="AX65" s="99">
        <v>9</v>
      </c>
      <c r="AY65" s="99">
        <v>9234</v>
      </c>
      <c r="AZ65" s="99">
        <v>8</v>
      </c>
      <c r="BA65" s="99">
        <v>8208</v>
      </c>
      <c r="BB65" s="99">
        <v>6</v>
      </c>
      <c r="BC65" s="99">
        <v>6156</v>
      </c>
      <c r="BD65" s="99">
        <v>8</v>
      </c>
      <c r="BE65" s="99">
        <v>8208</v>
      </c>
      <c r="BF65" s="99">
        <v>9</v>
      </c>
      <c r="BG65" s="99">
        <v>9234</v>
      </c>
      <c r="BH65" s="99">
        <v>12</v>
      </c>
      <c r="BI65" s="99">
        <v>12312</v>
      </c>
      <c r="BJ65" s="99">
        <v>15</v>
      </c>
      <c r="BK65" s="99">
        <v>15390</v>
      </c>
      <c r="BL65" s="99">
        <v>10</v>
      </c>
      <c r="BM65" s="99">
        <v>10260</v>
      </c>
      <c r="BN65" s="99">
        <v>13</v>
      </c>
      <c r="BO65" s="99">
        <v>13338</v>
      </c>
      <c r="BP65" s="99">
        <v>7</v>
      </c>
      <c r="BQ65" s="99">
        <v>7182</v>
      </c>
      <c r="BR65" s="99">
        <v>5</v>
      </c>
      <c r="BS65" s="99">
        <v>5130</v>
      </c>
      <c r="BT65" s="99">
        <v>9</v>
      </c>
      <c r="BU65" s="99">
        <v>9234</v>
      </c>
      <c r="BV65" s="99">
        <v>6</v>
      </c>
      <c r="BW65" s="99">
        <v>6156</v>
      </c>
      <c r="BX65" s="99">
        <v>9</v>
      </c>
      <c r="BY65" s="99">
        <v>9234</v>
      </c>
      <c r="BZ65" s="99">
        <v>9</v>
      </c>
      <c r="CA65" s="99">
        <v>9234</v>
      </c>
      <c r="CB65" s="99">
        <v>11</v>
      </c>
      <c r="CC65" s="99">
        <v>11286</v>
      </c>
      <c r="CD65" s="99">
        <v>15</v>
      </c>
      <c r="CE65" s="99">
        <v>15390</v>
      </c>
      <c r="CF65" s="99">
        <v>6</v>
      </c>
      <c r="CG65" s="99">
        <v>6156</v>
      </c>
      <c r="CH65" s="99">
        <v>6</v>
      </c>
      <c r="CI65" s="99">
        <v>6156</v>
      </c>
      <c r="CJ65" s="99">
        <v>6</v>
      </c>
      <c r="CK65" s="99">
        <v>6156</v>
      </c>
      <c r="CL65" s="99">
        <v>9</v>
      </c>
      <c r="CM65" s="99">
        <v>9234</v>
      </c>
      <c r="CN65" s="99">
        <v>13</v>
      </c>
      <c r="CO65" s="99">
        <v>13338</v>
      </c>
      <c r="CP65" s="99">
        <v>14</v>
      </c>
      <c r="CQ65" s="99">
        <v>14364</v>
      </c>
      <c r="CR65" s="99">
        <v>14</v>
      </c>
      <c r="CS65" s="99">
        <v>14364</v>
      </c>
      <c r="CT65" s="99">
        <v>9</v>
      </c>
      <c r="CU65" s="99">
        <v>9234</v>
      </c>
    </row>
    <row r="66" spans="2:99">
      <c r="C66" s="98" t="s">
        <v>231</v>
      </c>
      <c r="D66" s="99">
        <v>5</v>
      </c>
      <c r="E66" s="99">
        <v>5951.9999999999991</v>
      </c>
      <c r="F66" s="99">
        <v>7</v>
      </c>
      <c r="G66" s="99">
        <v>8332.7999999999993</v>
      </c>
      <c r="H66" s="99">
        <v>7</v>
      </c>
      <c r="I66" s="99">
        <v>8332.7999999999993</v>
      </c>
      <c r="J66" s="99">
        <v>8</v>
      </c>
      <c r="K66" s="99">
        <v>9523.1999999999989</v>
      </c>
      <c r="L66" s="99">
        <v>15</v>
      </c>
      <c r="M66" s="99">
        <v>17855.999999999996</v>
      </c>
      <c r="N66" s="99">
        <v>13</v>
      </c>
      <c r="O66" s="99">
        <v>15475.199999999999</v>
      </c>
      <c r="P66" s="99">
        <v>16</v>
      </c>
      <c r="Q66" s="99">
        <v>19046.399999999998</v>
      </c>
      <c r="R66" s="99">
        <v>13</v>
      </c>
      <c r="S66" s="99">
        <v>15475.199999999999</v>
      </c>
      <c r="T66" s="99">
        <v>6</v>
      </c>
      <c r="U66" s="99">
        <v>7142.4</v>
      </c>
      <c r="V66" s="99">
        <v>7</v>
      </c>
      <c r="W66" s="99">
        <v>8332.7999999999993</v>
      </c>
      <c r="X66" s="99">
        <v>9</v>
      </c>
      <c r="Y66" s="99">
        <v>10713.599999999999</v>
      </c>
      <c r="Z66" s="99">
        <v>7</v>
      </c>
      <c r="AA66" s="99">
        <v>8332.7999999999993</v>
      </c>
      <c r="AB66" s="99">
        <v>16</v>
      </c>
      <c r="AC66" s="99">
        <v>19046.399999999998</v>
      </c>
      <c r="AD66" s="99">
        <v>17</v>
      </c>
      <c r="AE66" s="99">
        <v>20236.8</v>
      </c>
      <c r="AF66" s="99">
        <v>13</v>
      </c>
      <c r="AG66" s="99">
        <v>15475.199999999999</v>
      </c>
      <c r="AH66" s="99">
        <v>10</v>
      </c>
      <c r="AI66" s="99">
        <v>11903.999999999998</v>
      </c>
      <c r="AJ66" s="99">
        <v>9</v>
      </c>
      <c r="AK66" s="99">
        <v>10713.599999999999</v>
      </c>
      <c r="AL66" s="99">
        <v>6</v>
      </c>
      <c r="AM66" s="99">
        <v>7142.4</v>
      </c>
      <c r="AN66" s="99">
        <v>8</v>
      </c>
      <c r="AO66" s="99">
        <v>9523.1999999999989</v>
      </c>
      <c r="AP66" s="99">
        <v>6</v>
      </c>
      <c r="AQ66" s="99">
        <v>7142.4</v>
      </c>
      <c r="AR66" s="99">
        <v>9</v>
      </c>
      <c r="AS66" s="99">
        <v>10713.599999999999</v>
      </c>
      <c r="AT66" s="99">
        <v>14</v>
      </c>
      <c r="AU66" s="99">
        <v>16665.599999999999</v>
      </c>
      <c r="AV66" s="99">
        <v>12</v>
      </c>
      <c r="AW66" s="99">
        <v>14284.8</v>
      </c>
      <c r="AX66" s="99">
        <v>9</v>
      </c>
      <c r="AY66" s="99">
        <v>10713.599999999999</v>
      </c>
      <c r="AZ66" s="99">
        <v>8</v>
      </c>
      <c r="BA66" s="99">
        <v>9523.1999999999989</v>
      </c>
      <c r="BB66" s="99">
        <v>6</v>
      </c>
      <c r="BC66" s="99">
        <v>7142.4</v>
      </c>
      <c r="BD66" s="99">
        <v>7</v>
      </c>
      <c r="BE66" s="99">
        <v>8332.7999999999993</v>
      </c>
      <c r="BF66" s="99">
        <v>9</v>
      </c>
      <c r="BG66" s="99">
        <v>10713.599999999999</v>
      </c>
      <c r="BH66" s="99">
        <v>13</v>
      </c>
      <c r="BI66" s="99">
        <v>15475.199999999999</v>
      </c>
      <c r="BJ66" s="99">
        <v>15</v>
      </c>
      <c r="BK66" s="99">
        <v>17855.999999999996</v>
      </c>
      <c r="BL66" s="99">
        <v>10</v>
      </c>
      <c r="BM66" s="99">
        <v>11903.999999999998</v>
      </c>
      <c r="BN66" s="99">
        <v>13</v>
      </c>
      <c r="BO66" s="99">
        <v>15475.199999999999</v>
      </c>
      <c r="BP66" s="99">
        <v>7</v>
      </c>
      <c r="BQ66" s="99">
        <v>8332.7999999999993</v>
      </c>
      <c r="BR66" s="99">
        <v>6</v>
      </c>
      <c r="BS66" s="99">
        <v>7142.4</v>
      </c>
      <c r="BT66" s="99">
        <v>9</v>
      </c>
      <c r="BU66" s="99">
        <v>10713.599999999999</v>
      </c>
      <c r="BV66" s="99">
        <v>5</v>
      </c>
      <c r="BW66" s="99">
        <v>5951.9999999999991</v>
      </c>
      <c r="BX66" s="99">
        <v>9</v>
      </c>
      <c r="BY66" s="99">
        <v>10713.599999999999</v>
      </c>
      <c r="BZ66" s="99">
        <v>9</v>
      </c>
      <c r="CA66" s="99">
        <v>10713.599999999999</v>
      </c>
      <c r="CB66" s="99">
        <v>11</v>
      </c>
      <c r="CC66" s="99">
        <v>13094.399999999998</v>
      </c>
      <c r="CD66" s="99">
        <v>14</v>
      </c>
      <c r="CE66" s="99">
        <v>16665.599999999999</v>
      </c>
      <c r="CF66" s="99">
        <v>7</v>
      </c>
      <c r="CG66" s="99">
        <v>8332.7999999999993</v>
      </c>
      <c r="CH66" s="99">
        <v>6</v>
      </c>
      <c r="CI66" s="99">
        <v>7142.4</v>
      </c>
      <c r="CJ66" s="99">
        <v>6</v>
      </c>
      <c r="CK66" s="99">
        <v>7142.4</v>
      </c>
      <c r="CL66" s="99">
        <v>9</v>
      </c>
      <c r="CM66" s="99">
        <v>10713.599999999999</v>
      </c>
      <c r="CN66" s="99">
        <v>14</v>
      </c>
      <c r="CO66" s="99">
        <v>16665.599999999999</v>
      </c>
      <c r="CP66" s="99">
        <v>13</v>
      </c>
      <c r="CQ66" s="99">
        <v>15475.199999999999</v>
      </c>
      <c r="CR66" s="99">
        <v>15</v>
      </c>
      <c r="CS66" s="99">
        <v>17855.999999999996</v>
      </c>
      <c r="CT66" s="99">
        <v>8</v>
      </c>
      <c r="CU66" s="99">
        <v>9523.1999999999989</v>
      </c>
    </row>
    <row r="67" spans="2:99">
      <c r="C67" s="98" t="s">
        <v>232</v>
      </c>
      <c r="D67" s="99">
        <v>6</v>
      </c>
      <c r="E67" s="99">
        <v>6739.2000000000007</v>
      </c>
      <c r="F67" s="99">
        <v>7</v>
      </c>
      <c r="G67" s="99">
        <v>7862.4000000000005</v>
      </c>
      <c r="H67" s="99">
        <v>8</v>
      </c>
      <c r="I67" s="99">
        <v>8985.6</v>
      </c>
      <c r="J67" s="99">
        <v>8</v>
      </c>
      <c r="K67" s="99">
        <v>8985.6</v>
      </c>
      <c r="L67" s="99">
        <v>15</v>
      </c>
      <c r="M67" s="99">
        <v>16848</v>
      </c>
      <c r="N67" s="99">
        <v>12</v>
      </c>
      <c r="O67" s="99">
        <v>13478.400000000001</v>
      </c>
      <c r="P67" s="99">
        <v>15</v>
      </c>
      <c r="Q67" s="99">
        <v>16848</v>
      </c>
      <c r="R67" s="99">
        <v>13</v>
      </c>
      <c r="S67" s="99">
        <v>14601.6</v>
      </c>
      <c r="T67" s="99">
        <v>5</v>
      </c>
      <c r="U67" s="99">
        <v>5616</v>
      </c>
      <c r="V67" s="99">
        <v>7</v>
      </c>
      <c r="W67" s="99">
        <v>7862.4000000000005</v>
      </c>
      <c r="X67" s="99">
        <v>9</v>
      </c>
      <c r="Y67" s="99">
        <v>10108.800000000001</v>
      </c>
      <c r="Z67" s="99">
        <v>8</v>
      </c>
      <c r="AA67" s="99">
        <v>8985.6</v>
      </c>
      <c r="AB67" s="99">
        <v>16</v>
      </c>
      <c r="AC67" s="99">
        <v>17971.2</v>
      </c>
      <c r="AD67" s="99">
        <v>15</v>
      </c>
      <c r="AE67" s="99">
        <v>16848</v>
      </c>
      <c r="AF67" s="99">
        <v>13</v>
      </c>
      <c r="AG67" s="99">
        <v>14601.6</v>
      </c>
      <c r="AH67" s="99">
        <v>9</v>
      </c>
      <c r="AI67" s="99">
        <v>10108.800000000001</v>
      </c>
      <c r="AJ67" s="99">
        <v>9</v>
      </c>
      <c r="AK67" s="99">
        <v>10108.800000000001</v>
      </c>
      <c r="AL67" s="99">
        <v>5</v>
      </c>
      <c r="AM67" s="99">
        <v>5616</v>
      </c>
      <c r="AN67" s="99">
        <v>10</v>
      </c>
      <c r="AO67" s="99">
        <v>11232</v>
      </c>
      <c r="AP67" s="99">
        <v>7</v>
      </c>
      <c r="AQ67" s="99">
        <v>7862.4000000000005</v>
      </c>
      <c r="AR67" s="99">
        <v>9</v>
      </c>
      <c r="AS67" s="99">
        <v>10108.800000000001</v>
      </c>
      <c r="AT67" s="99">
        <v>12</v>
      </c>
      <c r="AU67" s="99">
        <v>13478.400000000001</v>
      </c>
      <c r="AV67" s="99">
        <v>14</v>
      </c>
      <c r="AW67" s="99">
        <v>15724.800000000001</v>
      </c>
      <c r="AX67" s="99">
        <v>10</v>
      </c>
      <c r="AY67" s="99">
        <v>11232</v>
      </c>
      <c r="AZ67" s="99">
        <v>8</v>
      </c>
      <c r="BA67" s="99">
        <v>8985.6</v>
      </c>
      <c r="BB67" s="99">
        <v>6</v>
      </c>
      <c r="BC67" s="99">
        <v>6739.2000000000007</v>
      </c>
      <c r="BD67" s="99">
        <v>9</v>
      </c>
      <c r="BE67" s="99">
        <v>10108.800000000001</v>
      </c>
      <c r="BF67" s="99">
        <v>9</v>
      </c>
      <c r="BG67" s="99">
        <v>10108.800000000001</v>
      </c>
      <c r="BH67" s="99">
        <v>12</v>
      </c>
      <c r="BI67" s="99">
        <v>13478.400000000001</v>
      </c>
      <c r="BJ67" s="99">
        <v>18</v>
      </c>
      <c r="BK67" s="99">
        <v>20217.600000000002</v>
      </c>
      <c r="BL67" s="99">
        <v>10</v>
      </c>
      <c r="BM67" s="99">
        <v>11232</v>
      </c>
      <c r="BN67" s="99">
        <v>13</v>
      </c>
      <c r="BO67" s="99">
        <v>14601.6</v>
      </c>
      <c r="BP67" s="99">
        <v>7</v>
      </c>
      <c r="BQ67" s="99">
        <v>7862.4000000000005</v>
      </c>
      <c r="BR67" s="99">
        <v>6</v>
      </c>
      <c r="BS67" s="99">
        <v>6739.2000000000007</v>
      </c>
      <c r="BT67" s="99">
        <v>9</v>
      </c>
      <c r="BU67" s="99">
        <v>10108.800000000001</v>
      </c>
      <c r="BV67" s="99">
        <v>5</v>
      </c>
      <c r="BW67" s="99">
        <v>5616</v>
      </c>
      <c r="BX67" s="99">
        <v>10</v>
      </c>
      <c r="BY67" s="99">
        <v>11232</v>
      </c>
      <c r="BZ67" s="99">
        <v>10</v>
      </c>
      <c r="CA67" s="99">
        <v>11232</v>
      </c>
      <c r="CB67" s="99">
        <v>10</v>
      </c>
      <c r="CC67" s="99">
        <v>11232</v>
      </c>
      <c r="CD67" s="99">
        <v>16</v>
      </c>
      <c r="CE67" s="99">
        <v>17971.2</v>
      </c>
      <c r="CF67" s="99">
        <v>6</v>
      </c>
      <c r="CG67" s="99">
        <v>6739.2000000000007</v>
      </c>
      <c r="CH67" s="99">
        <v>7</v>
      </c>
      <c r="CI67" s="99">
        <v>7862.4000000000005</v>
      </c>
      <c r="CJ67" s="99">
        <v>5</v>
      </c>
      <c r="CK67" s="99">
        <v>5616</v>
      </c>
      <c r="CL67" s="99">
        <v>9</v>
      </c>
      <c r="CM67" s="99">
        <v>10108.800000000001</v>
      </c>
      <c r="CN67" s="99">
        <v>13</v>
      </c>
      <c r="CO67" s="99">
        <v>14601.6</v>
      </c>
      <c r="CP67" s="99">
        <v>15</v>
      </c>
      <c r="CQ67" s="99">
        <v>16848</v>
      </c>
      <c r="CR67" s="99">
        <v>14</v>
      </c>
      <c r="CS67" s="99">
        <v>15724.800000000001</v>
      </c>
      <c r="CT67" s="99">
        <v>8</v>
      </c>
      <c r="CU67" s="99">
        <v>8985.6</v>
      </c>
    </row>
    <row r="68" spans="2:99">
      <c r="C68" s="98" t="s">
        <v>233</v>
      </c>
      <c r="D68" s="99">
        <v>5</v>
      </c>
      <c r="E68" s="99">
        <v>5166</v>
      </c>
      <c r="F68" s="99">
        <v>7</v>
      </c>
      <c r="G68" s="99">
        <v>7232.4000000000005</v>
      </c>
      <c r="H68" s="99">
        <v>8</v>
      </c>
      <c r="I68" s="99">
        <v>8265.6</v>
      </c>
      <c r="J68" s="99">
        <v>8</v>
      </c>
      <c r="K68" s="99">
        <v>8265.6</v>
      </c>
      <c r="L68" s="99">
        <v>14</v>
      </c>
      <c r="M68" s="99">
        <v>14464.800000000001</v>
      </c>
      <c r="N68" s="99">
        <v>12</v>
      </c>
      <c r="O68" s="99">
        <v>12398.400000000001</v>
      </c>
      <c r="P68" s="99">
        <v>17</v>
      </c>
      <c r="Q68" s="99">
        <v>17564.400000000001</v>
      </c>
      <c r="R68" s="99">
        <v>13</v>
      </c>
      <c r="S68" s="99">
        <v>13431.6</v>
      </c>
      <c r="T68" s="99">
        <v>6</v>
      </c>
      <c r="U68" s="99">
        <v>6199.2000000000007</v>
      </c>
      <c r="V68" s="99">
        <v>7</v>
      </c>
      <c r="W68" s="99">
        <v>7232.4000000000005</v>
      </c>
      <c r="X68" s="99">
        <v>8</v>
      </c>
      <c r="Y68" s="99">
        <v>8265.6</v>
      </c>
      <c r="Z68" s="99">
        <v>8</v>
      </c>
      <c r="AA68" s="99">
        <v>8265.6</v>
      </c>
      <c r="AB68" s="99">
        <v>17</v>
      </c>
      <c r="AC68" s="99">
        <v>17564.400000000001</v>
      </c>
      <c r="AD68" s="99">
        <v>17</v>
      </c>
      <c r="AE68" s="99">
        <v>17564.400000000001</v>
      </c>
      <c r="AF68" s="99">
        <v>12</v>
      </c>
      <c r="AG68" s="99">
        <v>12398.400000000001</v>
      </c>
      <c r="AH68" s="99">
        <v>10</v>
      </c>
      <c r="AI68" s="99">
        <v>10332</v>
      </c>
      <c r="AJ68" s="99">
        <v>10</v>
      </c>
      <c r="AK68" s="99">
        <v>10332</v>
      </c>
      <c r="AL68" s="99">
        <v>5</v>
      </c>
      <c r="AM68" s="99">
        <v>5166</v>
      </c>
      <c r="AN68" s="99">
        <v>8</v>
      </c>
      <c r="AO68" s="99">
        <v>8265.6</v>
      </c>
      <c r="AP68" s="99">
        <v>6</v>
      </c>
      <c r="AQ68" s="99">
        <v>6199.2000000000007</v>
      </c>
      <c r="AR68" s="99">
        <v>9</v>
      </c>
      <c r="AS68" s="99">
        <v>9298.8000000000011</v>
      </c>
      <c r="AT68" s="99">
        <v>13</v>
      </c>
      <c r="AU68" s="99">
        <v>13431.6</v>
      </c>
      <c r="AV68" s="99">
        <v>14</v>
      </c>
      <c r="AW68" s="99">
        <v>14464.800000000001</v>
      </c>
      <c r="AX68" s="99">
        <v>9</v>
      </c>
      <c r="AY68" s="99">
        <v>9298.8000000000011</v>
      </c>
      <c r="AZ68" s="99">
        <v>7</v>
      </c>
      <c r="BA68" s="99">
        <v>7232.4000000000005</v>
      </c>
      <c r="BB68" s="99">
        <v>6</v>
      </c>
      <c r="BC68" s="99">
        <v>6199.2000000000007</v>
      </c>
      <c r="BD68" s="99">
        <v>8</v>
      </c>
      <c r="BE68" s="99">
        <v>8265.6</v>
      </c>
      <c r="BF68" s="99">
        <v>8</v>
      </c>
      <c r="BG68" s="99">
        <v>8265.6</v>
      </c>
      <c r="BH68" s="99">
        <v>13</v>
      </c>
      <c r="BI68" s="99">
        <v>13431.6</v>
      </c>
      <c r="BJ68" s="99">
        <v>16</v>
      </c>
      <c r="BK68" s="99">
        <v>16531.2</v>
      </c>
      <c r="BL68" s="99">
        <v>10</v>
      </c>
      <c r="BM68" s="99">
        <v>10332</v>
      </c>
      <c r="BN68" s="99">
        <v>12</v>
      </c>
      <c r="BO68" s="99">
        <v>12398.400000000001</v>
      </c>
      <c r="BP68" s="99">
        <v>7</v>
      </c>
      <c r="BQ68" s="99">
        <v>7232.4000000000005</v>
      </c>
      <c r="BR68" s="99">
        <v>5</v>
      </c>
      <c r="BS68" s="99">
        <v>5166</v>
      </c>
      <c r="BT68" s="99">
        <v>10</v>
      </c>
      <c r="BU68" s="99">
        <v>10332</v>
      </c>
      <c r="BV68" s="99">
        <v>6</v>
      </c>
      <c r="BW68" s="99">
        <v>6199.2000000000007</v>
      </c>
      <c r="BX68" s="99">
        <v>11</v>
      </c>
      <c r="BY68" s="99">
        <v>11365.2</v>
      </c>
      <c r="BZ68" s="99">
        <v>10</v>
      </c>
      <c r="CA68" s="99">
        <v>10332</v>
      </c>
      <c r="CB68" s="99">
        <v>11</v>
      </c>
      <c r="CC68" s="99">
        <v>11365.2</v>
      </c>
      <c r="CD68" s="99">
        <v>14</v>
      </c>
      <c r="CE68" s="99">
        <v>14464.800000000001</v>
      </c>
      <c r="CF68" s="99">
        <v>6</v>
      </c>
      <c r="CG68" s="99">
        <v>6199.2000000000007</v>
      </c>
      <c r="CH68" s="99">
        <v>7</v>
      </c>
      <c r="CI68" s="99">
        <v>7232.4000000000005</v>
      </c>
      <c r="CJ68" s="99">
        <v>6</v>
      </c>
      <c r="CK68" s="99">
        <v>6199.2000000000007</v>
      </c>
      <c r="CL68" s="99">
        <v>9</v>
      </c>
      <c r="CM68" s="99">
        <v>9298.8000000000011</v>
      </c>
      <c r="CN68" s="99">
        <v>12</v>
      </c>
      <c r="CO68" s="99">
        <v>12398.400000000001</v>
      </c>
      <c r="CP68" s="99">
        <v>16</v>
      </c>
      <c r="CQ68" s="99">
        <v>16531.2</v>
      </c>
      <c r="CR68" s="99">
        <v>17</v>
      </c>
      <c r="CS68" s="99">
        <v>17564.400000000001</v>
      </c>
      <c r="CT68" s="99">
        <v>9</v>
      </c>
      <c r="CU68" s="99">
        <v>9298.8000000000011</v>
      </c>
    </row>
    <row r="69" spans="2:99">
      <c r="C69" s="98" t="s">
        <v>234</v>
      </c>
      <c r="D69" s="99">
        <v>6</v>
      </c>
      <c r="E69" s="99">
        <v>4550.3999999999996</v>
      </c>
      <c r="F69" s="99">
        <v>8</v>
      </c>
      <c r="G69" s="99">
        <v>6067.2</v>
      </c>
      <c r="H69" s="99">
        <v>8</v>
      </c>
      <c r="I69" s="99">
        <v>6067.2</v>
      </c>
      <c r="J69" s="99">
        <v>9</v>
      </c>
      <c r="K69" s="99">
        <v>6825.5999999999995</v>
      </c>
      <c r="L69" s="99">
        <v>16</v>
      </c>
      <c r="M69" s="99">
        <v>12134.4</v>
      </c>
      <c r="N69" s="99">
        <v>14</v>
      </c>
      <c r="O69" s="99">
        <v>10617.6</v>
      </c>
      <c r="P69" s="99">
        <v>19</v>
      </c>
      <c r="Q69" s="99">
        <v>14409.6</v>
      </c>
      <c r="R69" s="99">
        <v>15</v>
      </c>
      <c r="S69" s="99">
        <v>11376</v>
      </c>
      <c r="T69" s="99">
        <v>6</v>
      </c>
      <c r="U69" s="99">
        <v>4550.3999999999996</v>
      </c>
      <c r="V69" s="99">
        <v>8</v>
      </c>
      <c r="W69" s="99">
        <v>6067.2</v>
      </c>
      <c r="X69" s="99">
        <v>9</v>
      </c>
      <c r="Y69" s="99">
        <v>6825.5999999999995</v>
      </c>
      <c r="Z69" s="99">
        <v>8</v>
      </c>
      <c r="AA69" s="99">
        <v>6067.2</v>
      </c>
      <c r="AB69" s="99">
        <v>15</v>
      </c>
      <c r="AC69" s="99">
        <v>11376</v>
      </c>
      <c r="AD69" s="99">
        <v>16</v>
      </c>
      <c r="AE69" s="99">
        <v>12134.4</v>
      </c>
      <c r="AF69" s="99">
        <v>12</v>
      </c>
      <c r="AG69" s="99">
        <v>9100.7999999999993</v>
      </c>
      <c r="AH69" s="99">
        <v>10</v>
      </c>
      <c r="AI69" s="99">
        <v>7584</v>
      </c>
      <c r="AJ69" s="99">
        <v>10</v>
      </c>
      <c r="AK69" s="99">
        <v>7584</v>
      </c>
      <c r="AL69" s="99">
        <v>5</v>
      </c>
      <c r="AM69" s="99">
        <v>3792</v>
      </c>
      <c r="AN69" s="99">
        <v>9</v>
      </c>
      <c r="AO69" s="99">
        <v>6825.5999999999995</v>
      </c>
      <c r="AP69" s="99">
        <v>7</v>
      </c>
      <c r="AQ69" s="99">
        <v>5308.8</v>
      </c>
      <c r="AR69" s="99">
        <v>9</v>
      </c>
      <c r="AS69" s="99">
        <v>6825.5999999999995</v>
      </c>
      <c r="AT69" s="99">
        <v>15</v>
      </c>
      <c r="AU69" s="99">
        <v>11376</v>
      </c>
      <c r="AV69" s="99">
        <v>15</v>
      </c>
      <c r="AW69" s="99">
        <v>11376</v>
      </c>
      <c r="AX69" s="99">
        <v>9</v>
      </c>
      <c r="AY69" s="99">
        <v>6825.5999999999995</v>
      </c>
      <c r="AZ69" s="99">
        <v>8</v>
      </c>
      <c r="BA69" s="99">
        <v>6067.2</v>
      </c>
      <c r="BB69" s="99">
        <v>6</v>
      </c>
      <c r="BC69" s="99">
        <v>4550.3999999999996</v>
      </c>
      <c r="BD69" s="99">
        <v>9</v>
      </c>
      <c r="BE69" s="99">
        <v>6825.5999999999995</v>
      </c>
      <c r="BF69" s="99">
        <v>8</v>
      </c>
      <c r="BG69" s="99">
        <v>6067.2</v>
      </c>
      <c r="BH69" s="99">
        <v>13</v>
      </c>
      <c r="BI69" s="99">
        <v>9859.1999999999989</v>
      </c>
      <c r="BJ69" s="99">
        <v>17</v>
      </c>
      <c r="BK69" s="99">
        <v>12892.8</v>
      </c>
      <c r="BL69" s="99">
        <v>11</v>
      </c>
      <c r="BM69" s="99">
        <v>8342.4</v>
      </c>
      <c r="BN69" s="99">
        <v>13</v>
      </c>
      <c r="BO69" s="99">
        <v>9859.1999999999989</v>
      </c>
      <c r="BP69" s="99">
        <v>7</v>
      </c>
      <c r="BQ69" s="99">
        <v>5308.8</v>
      </c>
      <c r="BR69" s="99">
        <v>6</v>
      </c>
      <c r="BS69" s="99">
        <v>4550.3999999999996</v>
      </c>
      <c r="BT69" s="99">
        <v>10</v>
      </c>
      <c r="BU69" s="99">
        <v>7584</v>
      </c>
      <c r="BV69" s="99">
        <v>6</v>
      </c>
      <c r="BW69" s="99">
        <v>4550.3999999999996</v>
      </c>
      <c r="BX69" s="99">
        <v>11</v>
      </c>
      <c r="BY69" s="99">
        <v>8342.4</v>
      </c>
      <c r="BZ69" s="99">
        <v>9</v>
      </c>
      <c r="CA69" s="99">
        <v>6825.5999999999995</v>
      </c>
      <c r="CB69" s="99">
        <v>12</v>
      </c>
      <c r="CC69" s="99">
        <v>9100.7999999999993</v>
      </c>
      <c r="CD69" s="99">
        <v>17</v>
      </c>
      <c r="CE69" s="99">
        <v>12892.8</v>
      </c>
      <c r="CF69" s="99">
        <v>7</v>
      </c>
      <c r="CG69" s="99">
        <v>5308.8</v>
      </c>
      <c r="CH69" s="99">
        <v>7</v>
      </c>
      <c r="CI69" s="99">
        <v>5308.8</v>
      </c>
      <c r="CJ69" s="99">
        <v>6</v>
      </c>
      <c r="CK69" s="99">
        <v>4550.3999999999996</v>
      </c>
      <c r="CL69" s="99">
        <v>9</v>
      </c>
      <c r="CM69" s="99">
        <v>6825.5999999999995</v>
      </c>
      <c r="CN69" s="99">
        <v>14</v>
      </c>
      <c r="CO69" s="99">
        <v>10617.6</v>
      </c>
      <c r="CP69" s="99">
        <v>15</v>
      </c>
      <c r="CQ69" s="99">
        <v>11376</v>
      </c>
      <c r="CR69" s="99">
        <v>15</v>
      </c>
      <c r="CS69" s="99">
        <v>11376</v>
      </c>
      <c r="CT69" s="99">
        <v>10</v>
      </c>
      <c r="CU69" s="99">
        <v>7584</v>
      </c>
    </row>
    <row r="70" spans="2:99">
      <c r="C70" s="98" t="s">
        <v>235</v>
      </c>
      <c r="D70" s="99">
        <v>6</v>
      </c>
      <c r="E70" s="99">
        <v>3211.2</v>
      </c>
      <c r="F70" s="99">
        <v>8</v>
      </c>
      <c r="G70" s="99">
        <v>4281.5999999999995</v>
      </c>
      <c r="H70" s="99">
        <v>8</v>
      </c>
      <c r="I70" s="99">
        <v>4281.5999999999995</v>
      </c>
      <c r="J70" s="99">
        <v>8</v>
      </c>
      <c r="K70" s="99">
        <v>4281.5999999999995</v>
      </c>
      <c r="L70" s="99">
        <v>15</v>
      </c>
      <c r="M70" s="99">
        <v>8027.9999999999991</v>
      </c>
      <c r="N70" s="99">
        <v>13</v>
      </c>
      <c r="O70" s="99">
        <v>6957.5999999999995</v>
      </c>
      <c r="P70" s="99">
        <v>17</v>
      </c>
      <c r="Q70" s="99">
        <v>9098.4</v>
      </c>
      <c r="R70" s="99">
        <v>13</v>
      </c>
      <c r="S70" s="99">
        <v>6957.5999999999995</v>
      </c>
      <c r="T70" s="99">
        <v>5</v>
      </c>
      <c r="U70" s="99">
        <v>2675.9999999999995</v>
      </c>
      <c r="V70" s="99">
        <v>7</v>
      </c>
      <c r="W70" s="99">
        <v>3746.3999999999996</v>
      </c>
      <c r="X70" s="99">
        <v>10</v>
      </c>
      <c r="Y70" s="99">
        <v>5351.9999999999991</v>
      </c>
      <c r="Z70" s="99">
        <v>8</v>
      </c>
      <c r="AA70" s="99">
        <v>4281.5999999999995</v>
      </c>
      <c r="AB70" s="99">
        <v>18</v>
      </c>
      <c r="AC70" s="99">
        <v>9633.5999999999985</v>
      </c>
      <c r="AD70" s="99">
        <v>16</v>
      </c>
      <c r="AE70" s="99">
        <v>8563.1999999999989</v>
      </c>
      <c r="AF70" s="99">
        <v>13</v>
      </c>
      <c r="AG70" s="99">
        <v>6957.5999999999995</v>
      </c>
      <c r="AH70" s="99">
        <v>9</v>
      </c>
      <c r="AI70" s="99">
        <v>4816.7999999999993</v>
      </c>
      <c r="AJ70" s="99">
        <v>9</v>
      </c>
      <c r="AK70" s="99">
        <v>4816.7999999999993</v>
      </c>
      <c r="AL70" s="99">
        <v>5</v>
      </c>
      <c r="AM70" s="99">
        <v>2675.9999999999995</v>
      </c>
      <c r="AN70" s="99">
        <v>9</v>
      </c>
      <c r="AO70" s="99">
        <v>4816.7999999999993</v>
      </c>
      <c r="AP70" s="99">
        <v>6</v>
      </c>
      <c r="AQ70" s="99">
        <v>3211.2</v>
      </c>
      <c r="AR70" s="99">
        <v>9</v>
      </c>
      <c r="AS70" s="99">
        <v>4816.7999999999993</v>
      </c>
      <c r="AT70" s="99">
        <v>14</v>
      </c>
      <c r="AU70" s="99">
        <v>7492.7999999999993</v>
      </c>
      <c r="AV70" s="99">
        <v>13</v>
      </c>
      <c r="AW70" s="99">
        <v>6957.5999999999995</v>
      </c>
      <c r="AX70" s="99">
        <v>10</v>
      </c>
      <c r="AY70" s="99">
        <v>5351.9999999999991</v>
      </c>
      <c r="AZ70" s="99">
        <v>8</v>
      </c>
      <c r="BA70" s="99">
        <v>4281.5999999999995</v>
      </c>
      <c r="BB70" s="99">
        <v>7</v>
      </c>
      <c r="BC70" s="99">
        <v>3746.3999999999996</v>
      </c>
      <c r="BD70" s="99">
        <v>8</v>
      </c>
      <c r="BE70" s="99">
        <v>4281.5999999999995</v>
      </c>
      <c r="BF70" s="99">
        <v>9</v>
      </c>
      <c r="BG70" s="99">
        <v>4816.7999999999993</v>
      </c>
      <c r="BH70" s="99">
        <v>13</v>
      </c>
      <c r="BI70" s="99">
        <v>6957.5999999999995</v>
      </c>
      <c r="BJ70" s="99">
        <v>17</v>
      </c>
      <c r="BK70" s="99">
        <v>9098.4</v>
      </c>
      <c r="BL70" s="99">
        <v>11</v>
      </c>
      <c r="BM70" s="99">
        <v>5887.1999999999989</v>
      </c>
      <c r="BN70" s="99">
        <v>12</v>
      </c>
      <c r="BO70" s="99">
        <v>6422.4</v>
      </c>
      <c r="BP70" s="99">
        <v>7</v>
      </c>
      <c r="BQ70" s="99">
        <v>3746.3999999999996</v>
      </c>
      <c r="BR70" s="99">
        <v>5</v>
      </c>
      <c r="BS70" s="99">
        <v>2675.9999999999995</v>
      </c>
      <c r="BT70" s="99">
        <v>10</v>
      </c>
      <c r="BU70" s="99">
        <v>5351.9999999999991</v>
      </c>
      <c r="BV70" s="99">
        <v>5</v>
      </c>
      <c r="BW70" s="99">
        <v>2675.9999999999995</v>
      </c>
      <c r="BX70" s="99">
        <v>10</v>
      </c>
      <c r="BY70" s="99">
        <v>5351.9999999999991</v>
      </c>
      <c r="BZ70" s="99">
        <v>9</v>
      </c>
      <c r="CA70" s="99">
        <v>4816.7999999999993</v>
      </c>
      <c r="CB70" s="99">
        <v>13</v>
      </c>
      <c r="CC70" s="99">
        <v>6957.5999999999995</v>
      </c>
      <c r="CD70" s="99">
        <v>17</v>
      </c>
      <c r="CE70" s="99">
        <v>9098.4</v>
      </c>
      <c r="CF70" s="99">
        <v>7</v>
      </c>
      <c r="CG70" s="99">
        <v>3746.3999999999996</v>
      </c>
      <c r="CH70" s="99">
        <v>7</v>
      </c>
      <c r="CI70" s="99">
        <v>3746.3999999999996</v>
      </c>
      <c r="CJ70" s="99">
        <v>6</v>
      </c>
      <c r="CK70" s="99">
        <v>3211.2</v>
      </c>
      <c r="CL70" s="99">
        <v>11</v>
      </c>
      <c r="CM70" s="99">
        <v>5887.1999999999989</v>
      </c>
      <c r="CN70" s="99">
        <v>14</v>
      </c>
      <c r="CO70" s="99">
        <v>7492.7999999999993</v>
      </c>
      <c r="CP70" s="99">
        <v>16</v>
      </c>
      <c r="CQ70" s="99">
        <v>8563.1999999999989</v>
      </c>
      <c r="CR70" s="99">
        <v>16</v>
      </c>
      <c r="CS70" s="99">
        <v>8563.1999999999989</v>
      </c>
      <c r="CT70" s="99">
        <v>9</v>
      </c>
      <c r="CU70" s="99">
        <v>4816.7999999999993</v>
      </c>
    </row>
    <row r="71" spans="2:99">
      <c r="B71" s="98" t="s">
        <v>130</v>
      </c>
      <c r="C71" s="98" t="s">
        <v>236</v>
      </c>
      <c r="D71" s="99">
        <v>8</v>
      </c>
      <c r="E71" s="99">
        <v>4512</v>
      </c>
      <c r="F71" s="99">
        <v>8</v>
      </c>
      <c r="G71" s="99">
        <v>4512</v>
      </c>
      <c r="H71" s="99">
        <v>5</v>
      </c>
      <c r="I71" s="99">
        <v>2820</v>
      </c>
      <c r="J71" s="99">
        <v>4</v>
      </c>
      <c r="K71" s="99">
        <v>2256</v>
      </c>
      <c r="L71" s="99">
        <v>7</v>
      </c>
      <c r="M71" s="99">
        <v>3948</v>
      </c>
      <c r="N71" s="99">
        <v>10</v>
      </c>
      <c r="O71" s="99">
        <v>5640</v>
      </c>
      <c r="P71" s="99">
        <v>6</v>
      </c>
      <c r="Q71" s="99">
        <v>3384</v>
      </c>
      <c r="R71" s="99">
        <v>10</v>
      </c>
      <c r="S71" s="99">
        <v>5640</v>
      </c>
      <c r="T71" s="99">
        <v>8</v>
      </c>
      <c r="U71" s="99">
        <v>4512</v>
      </c>
      <c r="V71" s="99">
        <v>9</v>
      </c>
      <c r="W71" s="99">
        <v>5076</v>
      </c>
      <c r="X71" s="99">
        <v>5</v>
      </c>
      <c r="Y71" s="99">
        <v>2820</v>
      </c>
      <c r="Z71" s="99">
        <v>6</v>
      </c>
      <c r="AA71" s="99">
        <v>3384</v>
      </c>
      <c r="AB71" s="99">
        <v>9</v>
      </c>
      <c r="AC71" s="99">
        <v>5076</v>
      </c>
      <c r="AD71" s="99">
        <v>9</v>
      </c>
      <c r="AE71" s="99">
        <v>5076</v>
      </c>
      <c r="AF71" s="99">
        <v>9</v>
      </c>
      <c r="AG71" s="99">
        <v>5076</v>
      </c>
      <c r="AH71" s="99">
        <v>10</v>
      </c>
      <c r="AI71" s="99">
        <v>5640</v>
      </c>
      <c r="AJ71" s="99">
        <v>6</v>
      </c>
      <c r="AK71" s="99">
        <v>3384</v>
      </c>
      <c r="AL71" s="99">
        <v>5</v>
      </c>
      <c r="AM71" s="99">
        <v>2820</v>
      </c>
      <c r="AN71" s="99">
        <v>8</v>
      </c>
      <c r="AO71" s="99">
        <v>4512</v>
      </c>
      <c r="AP71" s="99">
        <v>5</v>
      </c>
      <c r="AQ71" s="99">
        <v>2820</v>
      </c>
      <c r="AR71" s="99">
        <v>12</v>
      </c>
      <c r="AS71" s="99">
        <v>6768</v>
      </c>
      <c r="AT71" s="99">
        <v>9</v>
      </c>
      <c r="AU71" s="99">
        <v>5076</v>
      </c>
      <c r="AV71" s="99">
        <v>11</v>
      </c>
      <c r="AW71" s="99">
        <v>6204</v>
      </c>
      <c r="AX71" s="99">
        <v>7</v>
      </c>
      <c r="AY71" s="99">
        <v>3948</v>
      </c>
      <c r="AZ71" s="99">
        <v>7</v>
      </c>
      <c r="BA71" s="99">
        <v>3948</v>
      </c>
      <c r="BB71" s="99">
        <v>5</v>
      </c>
      <c r="BC71" s="99">
        <v>2820</v>
      </c>
      <c r="BD71" s="99">
        <v>5</v>
      </c>
      <c r="BE71" s="99">
        <v>2820</v>
      </c>
      <c r="BF71" s="99">
        <v>8</v>
      </c>
      <c r="BG71" s="99">
        <v>4512</v>
      </c>
      <c r="BH71" s="99">
        <v>9</v>
      </c>
      <c r="BI71" s="99">
        <v>5076</v>
      </c>
      <c r="BJ71" s="99">
        <v>8</v>
      </c>
      <c r="BK71" s="99">
        <v>4512</v>
      </c>
      <c r="BL71" s="99">
        <v>10</v>
      </c>
      <c r="BM71" s="99">
        <v>5640</v>
      </c>
      <c r="BN71" s="99">
        <v>6</v>
      </c>
      <c r="BO71" s="99">
        <v>3384</v>
      </c>
      <c r="BP71" s="99">
        <v>8</v>
      </c>
      <c r="BQ71" s="99">
        <v>4512</v>
      </c>
      <c r="BR71" s="99">
        <v>6</v>
      </c>
      <c r="BS71" s="99">
        <v>3384</v>
      </c>
      <c r="BT71" s="99">
        <v>7</v>
      </c>
      <c r="BU71" s="99">
        <v>3948</v>
      </c>
      <c r="BV71" s="99">
        <v>8</v>
      </c>
      <c r="BW71" s="99">
        <v>4512</v>
      </c>
      <c r="BX71" s="99">
        <v>10</v>
      </c>
      <c r="BY71" s="99">
        <v>5640</v>
      </c>
      <c r="BZ71" s="99">
        <v>8</v>
      </c>
      <c r="CA71" s="99">
        <v>4512</v>
      </c>
      <c r="CB71" s="99">
        <v>9</v>
      </c>
      <c r="CC71" s="99">
        <v>5076</v>
      </c>
      <c r="CD71" s="99">
        <v>10</v>
      </c>
      <c r="CE71" s="99">
        <v>5640</v>
      </c>
      <c r="CF71" s="99">
        <v>8</v>
      </c>
      <c r="CG71" s="99">
        <v>4512</v>
      </c>
      <c r="CH71" s="99">
        <v>8</v>
      </c>
      <c r="CI71" s="99">
        <v>4512</v>
      </c>
      <c r="CJ71" s="99">
        <v>6</v>
      </c>
      <c r="CK71" s="99">
        <v>3384</v>
      </c>
      <c r="CL71" s="99">
        <v>8</v>
      </c>
      <c r="CM71" s="99">
        <v>4512</v>
      </c>
      <c r="CN71" s="99">
        <v>9</v>
      </c>
      <c r="CO71" s="99">
        <v>5076</v>
      </c>
      <c r="CP71" s="99">
        <v>10</v>
      </c>
      <c r="CQ71" s="99">
        <v>5640</v>
      </c>
      <c r="CR71" s="99">
        <v>8</v>
      </c>
      <c r="CS71" s="99">
        <v>4512</v>
      </c>
      <c r="CT71" s="99">
        <v>8</v>
      </c>
      <c r="CU71" s="99">
        <v>4512</v>
      </c>
    </row>
    <row r="72" spans="2:99">
      <c r="C72" s="98" t="s">
        <v>237</v>
      </c>
      <c r="D72" s="99">
        <v>7</v>
      </c>
      <c r="E72" s="99">
        <v>520.79999999999995</v>
      </c>
      <c r="F72" s="99">
        <v>8</v>
      </c>
      <c r="G72" s="99">
        <v>595.19999999999993</v>
      </c>
      <c r="H72" s="99">
        <v>6</v>
      </c>
      <c r="I72" s="99">
        <v>446.4</v>
      </c>
      <c r="J72" s="99">
        <v>5</v>
      </c>
      <c r="K72" s="99">
        <v>371.99999999999994</v>
      </c>
      <c r="L72" s="99">
        <v>7</v>
      </c>
      <c r="M72" s="99">
        <v>520.79999999999995</v>
      </c>
      <c r="N72" s="99">
        <v>11</v>
      </c>
      <c r="O72" s="99">
        <v>818.39999999999986</v>
      </c>
      <c r="P72" s="99">
        <v>6</v>
      </c>
      <c r="Q72" s="99">
        <v>446.4</v>
      </c>
      <c r="R72" s="99">
        <v>10</v>
      </c>
      <c r="S72" s="99">
        <v>743.99999999999989</v>
      </c>
      <c r="T72" s="99">
        <v>9</v>
      </c>
      <c r="U72" s="99">
        <v>669.59999999999991</v>
      </c>
      <c r="V72" s="99">
        <v>8</v>
      </c>
      <c r="W72" s="99">
        <v>595.19999999999993</v>
      </c>
      <c r="X72" s="99">
        <v>5</v>
      </c>
      <c r="Y72" s="99">
        <v>371.99999999999994</v>
      </c>
      <c r="Z72" s="99">
        <v>7</v>
      </c>
      <c r="AA72" s="99">
        <v>520.79999999999995</v>
      </c>
      <c r="AB72" s="99">
        <v>9</v>
      </c>
      <c r="AC72" s="99">
        <v>669.59999999999991</v>
      </c>
      <c r="AD72" s="99">
        <v>10</v>
      </c>
      <c r="AE72" s="99">
        <v>743.99999999999989</v>
      </c>
      <c r="AF72" s="99">
        <v>10</v>
      </c>
      <c r="AG72" s="99">
        <v>743.99999999999989</v>
      </c>
      <c r="AH72" s="99">
        <v>12</v>
      </c>
      <c r="AI72" s="99">
        <v>892.8</v>
      </c>
      <c r="AJ72" s="99">
        <v>8</v>
      </c>
      <c r="AK72" s="99">
        <v>595.19999999999993</v>
      </c>
      <c r="AL72" s="99">
        <v>6</v>
      </c>
      <c r="AM72" s="99">
        <v>446.4</v>
      </c>
      <c r="AN72" s="99">
        <v>9</v>
      </c>
      <c r="AO72" s="99">
        <v>669.59999999999991</v>
      </c>
      <c r="AP72" s="99">
        <v>5</v>
      </c>
      <c r="AQ72" s="99">
        <v>371.99999999999994</v>
      </c>
      <c r="AR72" s="99">
        <v>11</v>
      </c>
      <c r="AS72" s="99">
        <v>818.39999999999986</v>
      </c>
      <c r="AT72" s="99">
        <v>9</v>
      </c>
      <c r="AU72" s="99">
        <v>669.59999999999991</v>
      </c>
      <c r="AV72" s="99">
        <v>12</v>
      </c>
      <c r="AW72" s="99">
        <v>892.8</v>
      </c>
      <c r="AX72" s="99">
        <v>7</v>
      </c>
      <c r="AY72" s="99">
        <v>520.79999999999995</v>
      </c>
      <c r="AZ72" s="99">
        <v>8</v>
      </c>
      <c r="BA72" s="99">
        <v>595.19999999999993</v>
      </c>
      <c r="BB72" s="99">
        <v>5</v>
      </c>
      <c r="BC72" s="99">
        <v>371.99999999999994</v>
      </c>
      <c r="BD72" s="99">
        <v>5</v>
      </c>
      <c r="BE72" s="99">
        <v>371.99999999999994</v>
      </c>
      <c r="BF72" s="99">
        <v>10</v>
      </c>
      <c r="BG72" s="99">
        <v>743.99999999999989</v>
      </c>
      <c r="BH72" s="99">
        <v>9</v>
      </c>
      <c r="BI72" s="99">
        <v>669.59999999999991</v>
      </c>
      <c r="BJ72" s="99">
        <v>8</v>
      </c>
      <c r="BK72" s="99">
        <v>595.19999999999993</v>
      </c>
      <c r="BL72" s="99">
        <v>11</v>
      </c>
      <c r="BM72" s="99">
        <v>818.39999999999986</v>
      </c>
      <c r="BN72" s="99">
        <v>7</v>
      </c>
      <c r="BO72" s="99">
        <v>520.79999999999995</v>
      </c>
      <c r="BP72" s="99">
        <v>7</v>
      </c>
      <c r="BQ72" s="99">
        <v>520.79999999999995</v>
      </c>
      <c r="BR72" s="99">
        <v>6</v>
      </c>
      <c r="BS72" s="99">
        <v>446.4</v>
      </c>
      <c r="BT72" s="99">
        <v>8</v>
      </c>
      <c r="BU72" s="99">
        <v>595.19999999999993</v>
      </c>
      <c r="BV72" s="99">
        <v>10</v>
      </c>
      <c r="BW72" s="99">
        <v>743.99999999999989</v>
      </c>
      <c r="BX72" s="99">
        <v>10</v>
      </c>
      <c r="BY72" s="99">
        <v>743.99999999999989</v>
      </c>
      <c r="BZ72" s="99">
        <v>8</v>
      </c>
      <c r="CA72" s="99">
        <v>595.19999999999993</v>
      </c>
      <c r="CB72" s="99">
        <v>11</v>
      </c>
      <c r="CC72" s="99">
        <v>818.39999999999986</v>
      </c>
      <c r="CD72" s="99">
        <v>10</v>
      </c>
      <c r="CE72" s="99">
        <v>743.99999999999989</v>
      </c>
      <c r="CF72" s="99">
        <v>8</v>
      </c>
      <c r="CG72" s="99">
        <v>595.19999999999993</v>
      </c>
      <c r="CH72" s="99">
        <v>9</v>
      </c>
      <c r="CI72" s="99">
        <v>669.59999999999991</v>
      </c>
      <c r="CJ72" s="99">
        <v>6</v>
      </c>
      <c r="CK72" s="99">
        <v>446.4</v>
      </c>
      <c r="CL72" s="99">
        <v>9</v>
      </c>
      <c r="CM72" s="99">
        <v>669.59999999999991</v>
      </c>
      <c r="CN72" s="99">
        <v>9</v>
      </c>
      <c r="CO72" s="99">
        <v>669.59999999999991</v>
      </c>
      <c r="CP72" s="99">
        <v>10</v>
      </c>
      <c r="CQ72" s="99">
        <v>743.99999999999989</v>
      </c>
      <c r="CR72" s="99">
        <v>7</v>
      </c>
      <c r="CS72" s="99">
        <v>520.79999999999995</v>
      </c>
      <c r="CT72" s="99">
        <v>8</v>
      </c>
      <c r="CU72" s="99">
        <v>595.19999999999993</v>
      </c>
    </row>
    <row r="73" spans="2:99">
      <c r="C73" s="98" t="s">
        <v>238</v>
      </c>
      <c r="D73" s="99">
        <v>7</v>
      </c>
      <c r="E73" s="99">
        <v>3914.3999999999996</v>
      </c>
      <c r="F73" s="99">
        <v>8</v>
      </c>
      <c r="G73" s="99">
        <v>4473.5999999999995</v>
      </c>
      <c r="H73" s="99">
        <v>5</v>
      </c>
      <c r="I73" s="99">
        <v>2795.9999999999995</v>
      </c>
      <c r="J73" s="99">
        <v>4</v>
      </c>
      <c r="K73" s="99">
        <v>2236.7999999999997</v>
      </c>
      <c r="L73" s="99">
        <v>8</v>
      </c>
      <c r="M73" s="99">
        <v>4473.5999999999995</v>
      </c>
      <c r="N73" s="99">
        <v>10</v>
      </c>
      <c r="O73" s="99">
        <v>5591.9999999999991</v>
      </c>
      <c r="P73" s="99">
        <v>6</v>
      </c>
      <c r="Q73" s="99">
        <v>3355.2</v>
      </c>
      <c r="R73" s="99">
        <v>10</v>
      </c>
      <c r="S73" s="99">
        <v>5591.9999999999991</v>
      </c>
      <c r="T73" s="99">
        <v>9</v>
      </c>
      <c r="U73" s="99">
        <v>5032.7999999999993</v>
      </c>
      <c r="V73" s="99">
        <v>8</v>
      </c>
      <c r="W73" s="99">
        <v>4473.5999999999995</v>
      </c>
      <c r="X73" s="99">
        <v>6</v>
      </c>
      <c r="Y73" s="99">
        <v>3355.2</v>
      </c>
      <c r="Z73" s="99">
        <v>8</v>
      </c>
      <c r="AA73" s="99">
        <v>4473.5999999999995</v>
      </c>
      <c r="AB73" s="99">
        <v>9</v>
      </c>
      <c r="AC73" s="99">
        <v>5032.7999999999993</v>
      </c>
      <c r="AD73" s="99">
        <v>9</v>
      </c>
      <c r="AE73" s="99">
        <v>5032.7999999999993</v>
      </c>
      <c r="AF73" s="99">
        <v>11</v>
      </c>
      <c r="AG73" s="99">
        <v>6151.1999999999989</v>
      </c>
      <c r="AH73" s="99">
        <v>11</v>
      </c>
      <c r="AI73" s="99">
        <v>6151.1999999999989</v>
      </c>
      <c r="AJ73" s="99">
        <v>7</v>
      </c>
      <c r="AK73" s="99">
        <v>3914.3999999999996</v>
      </c>
      <c r="AL73" s="99">
        <v>6</v>
      </c>
      <c r="AM73" s="99">
        <v>3355.2</v>
      </c>
      <c r="AN73" s="99">
        <v>8</v>
      </c>
      <c r="AO73" s="99">
        <v>4473.5999999999995</v>
      </c>
      <c r="AP73" s="99">
        <v>5</v>
      </c>
      <c r="AQ73" s="99">
        <v>2795.9999999999995</v>
      </c>
      <c r="AR73" s="99">
        <v>12</v>
      </c>
      <c r="AS73" s="99">
        <v>6710.4</v>
      </c>
      <c r="AT73" s="99">
        <v>9</v>
      </c>
      <c r="AU73" s="99">
        <v>5032.7999999999993</v>
      </c>
      <c r="AV73" s="99">
        <v>10</v>
      </c>
      <c r="AW73" s="99">
        <v>5591.9999999999991</v>
      </c>
      <c r="AX73" s="99">
        <v>6</v>
      </c>
      <c r="AY73" s="99">
        <v>3355.2</v>
      </c>
      <c r="AZ73" s="99">
        <v>7</v>
      </c>
      <c r="BA73" s="99">
        <v>3914.3999999999996</v>
      </c>
      <c r="BB73" s="99">
        <v>5</v>
      </c>
      <c r="BC73" s="99">
        <v>2795.9999999999995</v>
      </c>
      <c r="BD73" s="99">
        <v>5</v>
      </c>
      <c r="BE73" s="99">
        <v>2795.9999999999995</v>
      </c>
      <c r="BF73" s="99">
        <v>8</v>
      </c>
      <c r="BG73" s="99">
        <v>4473.5999999999995</v>
      </c>
      <c r="BH73" s="99">
        <v>9</v>
      </c>
      <c r="BI73" s="99">
        <v>5032.7999999999993</v>
      </c>
      <c r="BJ73" s="99">
        <v>7</v>
      </c>
      <c r="BK73" s="99">
        <v>3914.3999999999996</v>
      </c>
      <c r="BL73" s="99">
        <v>10</v>
      </c>
      <c r="BM73" s="99">
        <v>5591.9999999999991</v>
      </c>
      <c r="BN73" s="99">
        <v>7</v>
      </c>
      <c r="BO73" s="99">
        <v>3914.3999999999996</v>
      </c>
      <c r="BP73" s="99">
        <v>7</v>
      </c>
      <c r="BQ73" s="99">
        <v>3914.3999999999996</v>
      </c>
      <c r="BR73" s="99">
        <v>6</v>
      </c>
      <c r="BS73" s="99">
        <v>3355.2</v>
      </c>
      <c r="BT73" s="99">
        <v>8</v>
      </c>
      <c r="BU73" s="99">
        <v>4473.5999999999995</v>
      </c>
      <c r="BV73" s="99">
        <v>9</v>
      </c>
      <c r="BW73" s="99">
        <v>5032.7999999999993</v>
      </c>
      <c r="BX73" s="99">
        <v>10</v>
      </c>
      <c r="BY73" s="99">
        <v>5591.9999999999991</v>
      </c>
      <c r="BZ73" s="99">
        <v>9</v>
      </c>
      <c r="CA73" s="99">
        <v>5032.7999999999993</v>
      </c>
      <c r="CB73" s="99">
        <v>9</v>
      </c>
      <c r="CC73" s="99">
        <v>5032.7999999999993</v>
      </c>
      <c r="CD73" s="99">
        <v>9</v>
      </c>
      <c r="CE73" s="99">
        <v>5032.7999999999993</v>
      </c>
      <c r="CF73" s="99">
        <v>9</v>
      </c>
      <c r="CG73" s="99">
        <v>5032.7999999999993</v>
      </c>
      <c r="CH73" s="99">
        <v>8</v>
      </c>
      <c r="CI73" s="99">
        <v>4473.5999999999995</v>
      </c>
      <c r="CJ73" s="99">
        <v>5</v>
      </c>
      <c r="CK73" s="99">
        <v>2795.9999999999995</v>
      </c>
      <c r="CL73" s="99">
        <v>7</v>
      </c>
      <c r="CM73" s="99">
        <v>3914.3999999999996</v>
      </c>
      <c r="CN73" s="99">
        <v>9</v>
      </c>
      <c r="CO73" s="99">
        <v>5032.7999999999993</v>
      </c>
      <c r="CP73" s="99">
        <v>9</v>
      </c>
      <c r="CQ73" s="99">
        <v>5032.7999999999993</v>
      </c>
      <c r="CR73" s="99">
        <v>7</v>
      </c>
      <c r="CS73" s="99">
        <v>3914.3999999999996</v>
      </c>
      <c r="CT73" s="99">
        <v>8</v>
      </c>
      <c r="CU73" s="99">
        <v>4473.5999999999995</v>
      </c>
    </row>
    <row r="74" spans="2:99">
      <c r="C74" s="98" t="s">
        <v>239</v>
      </c>
      <c r="D74" s="99">
        <v>7</v>
      </c>
      <c r="E74" s="99">
        <v>2822.4</v>
      </c>
      <c r="F74" s="99">
        <v>8</v>
      </c>
      <c r="G74" s="99">
        <v>3225.6</v>
      </c>
      <c r="H74" s="99">
        <v>6</v>
      </c>
      <c r="I74" s="99">
        <v>2419.1999999999998</v>
      </c>
      <c r="J74" s="99">
        <v>5</v>
      </c>
      <c r="K74" s="99">
        <v>2016</v>
      </c>
      <c r="L74" s="99">
        <v>8</v>
      </c>
      <c r="M74" s="99">
        <v>3225.6</v>
      </c>
      <c r="N74" s="99">
        <v>10</v>
      </c>
      <c r="O74" s="99">
        <v>4032</v>
      </c>
      <c r="P74" s="99">
        <v>6</v>
      </c>
      <c r="Q74" s="99">
        <v>2419.1999999999998</v>
      </c>
      <c r="R74" s="99">
        <v>9</v>
      </c>
      <c r="S74" s="99">
        <v>3628.7999999999997</v>
      </c>
      <c r="T74" s="99">
        <v>10</v>
      </c>
      <c r="U74" s="99">
        <v>4032</v>
      </c>
      <c r="V74" s="99">
        <v>8</v>
      </c>
      <c r="W74" s="99">
        <v>3225.6</v>
      </c>
      <c r="X74" s="99">
        <v>5</v>
      </c>
      <c r="Y74" s="99">
        <v>2016</v>
      </c>
      <c r="Z74" s="99">
        <v>7</v>
      </c>
      <c r="AA74" s="99">
        <v>2822.4</v>
      </c>
      <c r="AB74" s="99">
        <v>9</v>
      </c>
      <c r="AC74" s="99">
        <v>3628.7999999999997</v>
      </c>
      <c r="AD74" s="99">
        <v>9</v>
      </c>
      <c r="AE74" s="99">
        <v>3628.7999999999997</v>
      </c>
      <c r="AF74" s="99">
        <v>11</v>
      </c>
      <c r="AG74" s="99">
        <v>4435.2</v>
      </c>
      <c r="AH74" s="99">
        <v>12</v>
      </c>
      <c r="AI74" s="99">
        <v>4838.3999999999996</v>
      </c>
      <c r="AJ74" s="99">
        <v>7</v>
      </c>
      <c r="AK74" s="99">
        <v>2822.4</v>
      </c>
      <c r="AL74" s="99">
        <v>6</v>
      </c>
      <c r="AM74" s="99">
        <v>2419.1999999999998</v>
      </c>
      <c r="AN74" s="99">
        <v>8</v>
      </c>
      <c r="AO74" s="99">
        <v>3225.6</v>
      </c>
      <c r="AP74" s="99">
        <v>5</v>
      </c>
      <c r="AQ74" s="99">
        <v>2016</v>
      </c>
      <c r="AR74" s="99">
        <v>10</v>
      </c>
      <c r="AS74" s="99">
        <v>4032</v>
      </c>
      <c r="AT74" s="99">
        <v>9</v>
      </c>
      <c r="AU74" s="99">
        <v>3628.7999999999997</v>
      </c>
      <c r="AV74" s="99">
        <v>11</v>
      </c>
      <c r="AW74" s="99">
        <v>4435.2</v>
      </c>
      <c r="AX74" s="99">
        <v>6</v>
      </c>
      <c r="AY74" s="99">
        <v>2419.1999999999998</v>
      </c>
      <c r="AZ74" s="99">
        <v>8</v>
      </c>
      <c r="BA74" s="99">
        <v>3225.6</v>
      </c>
      <c r="BB74" s="99">
        <v>5</v>
      </c>
      <c r="BC74" s="99">
        <v>2016</v>
      </c>
      <c r="BD74" s="99">
        <v>5</v>
      </c>
      <c r="BE74" s="99">
        <v>2016</v>
      </c>
      <c r="BF74" s="99">
        <v>10</v>
      </c>
      <c r="BG74" s="99">
        <v>4032</v>
      </c>
      <c r="BH74" s="99">
        <v>8</v>
      </c>
      <c r="BI74" s="99">
        <v>3225.6</v>
      </c>
      <c r="BJ74" s="99">
        <v>9</v>
      </c>
      <c r="BK74" s="99">
        <v>3628.7999999999997</v>
      </c>
      <c r="BL74" s="99">
        <v>10</v>
      </c>
      <c r="BM74" s="99">
        <v>4032</v>
      </c>
      <c r="BN74" s="99">
        <v>8</v>
      </c>
      <c r="BO74" s="99">
        <v>3225.6</v>
      </c>
      <c r="BP74" s="99">
        <v>7</v>
      </c>
      <c r="BQ74" s="99">
        <v>2822.4</v>
      </c>
      <c r="BR74" s="99">
        <v>6</v>
      </c>
      <c r="BS74" s="99">
        <v>2419.1999999999998</v>
      </c>
      <c r="BT74" s="99">
        <v>8</v>
      </c>
      <c r="BU74" s="99">
        <v>3225.6</v>
      </c>
      <c r="BV74" s="99">
        <v>9</v>
      </c>
      <c r="BW74" s="99">
        <v>3628.7999999999997</v>
      </c>
      <c r="BX74" s="99">
        <v>10</v>
      </c>
      <c r="BY74" s="99">
        <v>4032</v>
      </c>
      <c r="BZ74" s="99">
        <v>9</v>
      </c>
      <c r="CA74" s="99">
        <v>3628.7999999999997</v>
      </c>
      <c r="CB74" s="99">
        <v>10</v>
      </c>
      <c r="CC74" s="99">
        <v>4032</v>
      </c>
      <c r="CD74" s="99">
        <v>10</v>
      </c>
      <c r="CE74" s="99">
        <v>4032</v>
      </c>
      <c r="CF74" s="99">
        <v>9</v>
      </c>
      <c r="CG74" s="99">
        <v>3628.7999999999997</v>
      </c>
      <c r="CH74" s="99">
        <v>8</v>
      </c>
      <c r="CI74" s="99">
        <v>3225.6</v>
      </c>
      <c r="CJ74" s="99">
        <v>6</v>
      </c>
      <c r="CK74" s="99">
        <v>2419.1999999999998</v>
      </c>
      <c r="CL74" s="99">
        <v>8</v>
      </c>
      <c r="CM74" s="99">
        <v>3225.6</v>
      </c>
      <c r="CN74" s="99">
        <v>10</v>
      </c>
      <c r="CO74" s="99">
        <v>4032</v>
      </c>
      <c r="CP74" s="99">
        <v>9</v>
      </c>
      <c r="CQ74" s="99">
        <v>3628.7999999999997</v>
      </c>
      <c r="CR74" s="99">
        <v>7</v>
      </c>
      <c r="CS74" s="99">
        <v>2822.4</v>
      </c>
      <c r="CT74" s="99">
        <v>8</v>
      </c>
      <c r="CU74" s="99">
        <v>3225.6</v>
      </c>
    </row>
    <row r="75" spans="2:99">
      <c r="C75" s="98" t="s">
        <v>240</v>
      </c>
      <c r="D75" s="99">
        <v>7</v>
      </c>
      <c r="E75" s="99">
        <v>4502.3999999999996</v>
      </c>
      <c r="F75" s="99">
        <v>8</v>
      </c>
      <c r="G75" s="99">
        <v>5145.5999999999995</v>
      </c>
      <c r="H75" s="99">
        <v>5</v>
      </c>
      <c r="I75" s="99">
        <v>3215.9999999999995</v>
      </c>
      <c r="J75" s="99">
        <v>4</v>
      </c>
      <c r="K75" s="99">
        <v>2572.7999999999997</v>
      </c>
      <c r="L75" s="99">
        <v>7</v>
      </c>
      <c r="M75" s="99">
        <v>4502.3999999999996</v>
      </c>
      <c r="N75" s="99">
        <v>9</v>
      </c>
      <c r="O75" s="99">
        <v>5788.7999999999993</v>
      </c>
      <c r="P75" s="99">
        <v>6</v>
      </c>
      <c r="Q75" s="99">
        <v>3859.2</v>
      </c>
      <c r="R75" s="99">
        <v>8</v>
      </c>
      <c r="S75" s="99">
        <v>5145.5999999999995</v>
      </c>
      <c r="T75" s="99">
        <v>8</v>
      </c>
      <c r="U75" s="99">
        <v>5145.5999999999995</v>
      </c>
      <c r="V75" s="99">
        <v>8</v>
      </c>
      <c r="W75" s="99">
        <v>5145.5999999999995</v>
      </c>
      <c r="X75" s="99">
        <v>6</v>
      </c>
      <c r="Y75" s="99">
        <v>3859.2</v>
      </c>
      <c r="Z75" s="99">
        <v>7</v>
      </c>
      <c r="AA75" s="99">
        <v>4502.3999999999996</v>
      </c>
      <c r="AB75" s="99">
        <v>9</v>
      </c>
      <c r="AC75" s="99">
        <v>5788.7999999999993</v>
      </c>
      <c r="AD75" s="99">
        <v>9</v>
      </c>
      <c r="AE75" s="99">
        <v>5788.7999999999993</v>
      </c>
      <c r="AF75" s="99">
        <v>9</v>
      </c>
      <c r="AG75" s="99">
        <v>5788.7999999999993</v>
      </c>
      <c r="AH75" s="99">
        <v>11</v>
      </c>
      <c r="AI75" s="99">
        <v>7075.1999999999989</v>
      </c>
      <c r="AJ75" s="99">
        <v>7</v>
      </c>
      <c r="AK75" s="99">
        <v>4502.3999999999996</v>
      </c>
      <c r="AL75" s="99">
        <v>5</v>
      </c>
      <c r="AM75" s="99">
        <v>3215.9999999999995</v>
      </c>
      <c r="AN75" s="99">
        <v>9</v>
      </c>
      <c r="AO75" s="99">
        <v>5788.7999999999993</v>
      </c>
      <c r="AP75" s="99">
        <v>5</v>
      </c>
      <c r="AQ75" s="99">
        <v>3215.9999999999995</v>
      </c>
      <c r="AR75" s="99">
        <v>11</v>
      </c>
      <c r="AS75" s="99">
        <v>7075.1999999999989</v>
      </c>
      <c r="AT75" s="99">
        <v>10</v>
      </c>
      <c r="AU75" s="99">
        <v>6431.9999999999991</v>
      </c>
      <c r="AV75" s="99">
        <v>11</v>
      </c>
      <c r="AW75" s="99">
        <v>7075.1999999999989</v>
      </c>
      <c r="AX75" s="99">
        <v>6</v>
      </c>
      <c r="AY75" s="99">
        <v>3859.2</v>
      </c>
      <c r="AZ75" s="99">
        <v>7</v>
      </c>
      <c r="BA75" s="99">
        <v>4502.3999999999996</v>
      </c>
      <c r="BB75" s="99">
        <v>5</v>
      </c>
      <c r="BC75" s="99">
        <v>3215.9999999999995</v>
      </c>
      <c r="BD75" s="99">
        <v>5</v>
      </c>
      <c r="BE75" s="99">
        <v>3215.9999999999995</v>
      </c>
      <c r="BF75" s="99">
        <v>9</v>
      </c>
      <c r="BG75" s="99">
        <v>5788.7999999999993</v>
      </c>
      <c r="BH75" s="99">
        <v>8</v>
      </c>
      <c r="BI75" s="99">
        <v>5145.5999999999995</v>
      </c>
      <c r="BJ75" s="99">
        <v>8</v>
      </c>
      <c r="BK75" s="99">
        <v>5145.5999999999995</v>
      </c>
      <c r="BL75" s="99">
        <v>9</v>
      </c>
      <c r="BM75" s="99">
        <v>5788.7999999999993</v>
      </c>
      <c r="BN75" s="99">
        <v>7</v>
      </c>
      <c r="BO75" s="99">
        <v>4502.3999999999996</v>
      </c>
      <c r="BP75" s="99">
        <v>8</v>
      </c>
      <c r="BQ75" s="99">
        <v>5145.5999999999995</v>
      </c>
      <c r="BR75" s="99">
        <v>6</v>
      </c>
      <c r="BS75" s="99">
        <v>3859.2</v>
      </c>
      <c r="BT75" s="99">
        <v>7</v>
      </c>
      <c r="BU75" s="99">
        <v>4502.3999999999996</v>
      </c>
      <c r="BV75" s="99">
        <v>9</v>
      </c>
      <c r="BW75" s="99">
        <v>5788.7999999999993</v>
      </c>
      <c r="BX75" s="99">
        <v>9</v>
      </c>
      <c r="BY75" s="99">
        <v>5788.7999999999993</v>
      </c>
      <c r="BZ75" s="99">
        <v>9</v>
      </c>
      <c r="CA75" s="99">
        <v>5788.7999999999993</v>
      </c>
      <c r="CB75" s="99">
        <v>9</v>
      </c>
      <c r="CC75" s="99">
        <v>5788.7999999999993</v>
      </c>
      <c r="CD75" s="99">
        <v>9</v>
      </c>
      <c r="CE75" s="99">
        <v>5788.7999999999993</v>
      </c>
      <c r="CF75" s="99">
        <v>9</v>
      </c>
      <c r="CG75" s="99">
        <v>5788.7999999999993</v>
      </c>
      <c r="CH75" s="99">
        <v>9</v>
      </c>
      <c r="CI75" s="99">
        <v>5788.7999999999993</v>
      </c>
      <c r="CJ75" s="99">
        <v>6</v>
      </c>
      <c r="CK75" s="99">
        <v>3859.2</v>
      </c>
      <c r="CL75" s="99">
        <v>8</v>
      </c>
      <c r="CM75" s="99">
        <v>5145.5999999999995</v>
      </c>
      <c r="CN75" s="99">
        <v>9</v>
      </c>
      <c r="CO75" s="99">
        <v>5788.7999999999993</v>
      </c>
      <c r="CP75" s="99">
        <v>9</v>
      </c>
      <c r="CQ75" s="99">
        <v>5788.7999999999993</v>
      </c>
      <c r="CR75" s="99">
        <v>7</v>
      </c>
      <c r="CS75" s="99">
        <v>4502.3999999999996</v>
      </c>
      <c r="CT75" s="99">
        <v>7</v>
      </c>
      <c r="CU75" s="99">
        <v>4502.3999999999996</v>
      </c>
    </row>
    <row r="76" spans="2:99">
      <c r="C76" s="98" t="s">
        <v>241</v>
      </c>
      <c r="D76" s="99">
        <v>8</v>
      </c>
      <c r="E76" s="99">
        <v>6230.4</v>
      </c>
      <c r="F76" s="99">
        <v>8</v>
      </c>
      <c r="G76" s="99">
        <v>6230.4</v>
      </c>
      <c r="H76" s="99">
        <v>6</v>
      </c>
      <c r="I76" s="99">
        <v>4672.7999999999993</v>
      </c>
      <c r="J76" s="99">
        <v>5</v>
      </c>
      <c r="K76" s="99">
        <v>3894</v>
      </c>
      <c r="L76" s="99">
        <v>8</v>
      </c>
      <c r="M76" s="99">
        <v>6230.4</v>
      </c>
      <c r="N76" s="99">
        <v>10</v>
      </c>
      <c r="O76" s="99">
        <v>7788</v>
      </c>
      <c r="P76" s="99">
        <v>6</v>
      </c>
      <c r="Q76" s="99">
        <v>4672.7999999999993</v>
      </c>
      <c r="R76" s="99">
        <v>8</v>
      </c>
      <c r="S76" s="99">
        <v>6230.4</v>
      </c>
      <c r="T76" s="99">
        <v>9</v>
      </c>
      <c r="U76" s="99">
        <v>7009.2</v>
      </c>
      <c r="V76" s="99">
        <v>7</v>
      </c>
      <c r="W76" s="99">
        <v>5451.5999999999995</v>
      </c>
      <c r="X76" s="99">
        <v>5</v>
      </c>
      <c r="Y76" s="99">
        <v>3894</v>
      </c>
      <c r="Z76" s="99">
        <v>7</v>
      </c>
      <c r="AA76" s="99">
        <v>5451.5999999999995</v>
      </c>
      <c r="AB76" s="99">
        <v>9</v>
      </c>
      <c r="AC76" s="99">
        <v>7009.2</v>
      </c>
      <c r="AD76" s="99">
        <v>8</v>
      </c>
      <c r="AE76" s="99">
        <v>6230.4</v>
      </c>
      <c r="AF76" s="99">
        <v>10</v>
      </c>
      <c r="AG76" s="99">
        <v>7788</v>
      </c>
      <c r="AH76" s="99">
        <v>10</v>
      </c>
      <c r="AI76" s="99">
        <v>7788</v>
      </c>
      <c r="AJ76" s="99">
        <v>7</v>
      </c>
      <c r="AK76" s="99">
        <v>5451.5999999999995</v>
      </c>
      <c r="AL76" s="99">
        <v>5</v>
      </c>
      <c r="AM76" s="99">
        <v>3894</v>
      </c>
      <c r="AN76" s="99">
        <v>8</v>
      </c>
      <c r="AO76" s="99">
        <v>6230.4</v>
      </c>
      <c r="AP76" s="99">
        <v>5</v>
      </c>
      <c r="AQ76" s="99">
        <v>3894</v>
      </c>
      <c r="AR76" s="99">
        <v>11</v>
      </c>
      <c r="AS76" s="99">
        <v>8566.7999999999993</v>
      </c>
      <c r="AT76" s="99">
        <v>9</v>
      </c>
      <c r="AU76" s="99">
        <v>7009.2</v>
      </c>
      <c r="AV76" s="99">
        <v>11</v>
      </c>
      <c r="AW76" s="99">
        <v>8566.7999999999993</v>
      </c>
      <c r="AX76" s="99">
        <v>6</v>
      </c>
      <c r="AY76" s="99">
        <v>4672.7999999999993</v>
      </c>
      <c r="AZ76" s="99">
        <v>7</v>
      </c>
      <c r="BA76" s="99">
        <v>5451.5999999999995</v>
      </c>
      <c r="BB76" s="99">
        <v>5</v>
      </c>
      <c r="BC76" s="99">
        <v>3894</v>
      </c>
      <c r="BD76" s="99">
        <v>5</v>
      </c>
      <c r="BE76" s="99">
        <v>3894</v>
      </c>
      <c r="BF76" s="99">
        <v>8</v>
      </c>
      <c r="BG76" s="99">
        <v>6230.4</v>
      </c>
      <c r="BH76" s="99">
        <v>8</v>
      </c>
      <c r="BI76" s="99">
        <v>6230.4</v>
      </c>
      <c r="BJ76" s="99">
        <v>7</v>
      </c>
      <c r="BK76" s="99">
        <v>5451.5999999999995</v>
      </c>
      <c r="BL76" s="99">
        <v>9</v>
      </c>
      <c r="BM76" s="99">
        <v>7009.2</v>
      </c>
      <c r="BN76" s="99">
        <v>6</v>
      </c>
      <c r="BO76" s="99">
        <v>4672.7999999999993</v>
      </c>
      <c r="BP76" s="99">
        <v>7</v>
      </c>
      <c r="BQ76" s="99">
        <v>5451.5999999999995</v>
      </c>
      <c r="BR76" s="99">
        <v>6</v>
      </c>
      <c r="BS76" s="99">
        <v>4672.7999999999993</v>
      </c>
      <c r="BT76" s="99">
        <v>7</v>
      </c>
      <c r="BU76" s="99">
        <v>5451.5999999999995</v>
      </c>
      <c r="BV76" s="99">
        <v>8</v>
      </c>
      <c r="BW76" s="99">
        <v>6230.4</v>
      </c>
      <c r="BX76" s="99">
        <v>11</v>
      </c>
      <c r="BY76" s="99">
        <v>8566.7999999999993</v>
      </c>
      <c r="BZ76" s="99">
        <v>9</v>
      </c>
      <c r="CA76" s="99">
        <v>7009.2</v>
      </c>
      <c r="CB76" s="99">
        <v>10</v>
      </c>
      <c r="CC76" s="99">
        <v>7788</v>
      </c>
      <c r="CD76" s="99">
        <v>9</v>
      </c>
      <c r="CE76" s="99">
        <v>7009.2</v>
      </c>
      <c r="CF76" s="99">
        <v>8</v>
      </c>
      <c r="CG76" s="99">
        <v>6230.4</v>
      </c>
      <c r="CH76" s="99">
        <v>8</v>
      </c>
      <c r="CI76" s="99">
        <v>6230.4</v>
      </c>
      <c r="CJ76" s="99">
        <v>6</v>
      </c>
      <c r="CK76" s="99">
        <v>4672.7999999999993</v>
      </c>
      <c r="CL76" s="99">
        <v>8</v>
      </c>
      <c r="CM76" s="99">
        <v>6230.4</v>
      </c>
      <c r="CN76" s="99">
        <v>8</v>
      </c>
      <c r="CO76" s="99">
        <v>6230.4</v>
      </c>
      <c r="CP76" s="99">
        <v>9</v>
      </c>
      <c r="CQ76" s="99">
        <v>7009.2</v>
      </c>
      <c r="CR76" s="99">
        <v>8</v>
      </c>
      <c r="CS76" s="99">
        <v>6230.4</v>
      </c>
      <c r="CT76" s="99">
        <v>7</v>
      </c>
      <c r="CU76" s="99">
        <v>5451.5999999999995</v>
      </c>
    </row>
    <row r="77" spans="2:99">
      <c r="C77" s="98" t="s">
        <v>242</v>
      </c>
      <c r="D77" s="99">
        <v>8</v>
      </c>
      <c r="E77" s="99">
        <v>2227.1999999999998</v>
      </c>
      <c r="F77" s="99">
        <v>9</v>
      </c>
      <c r="G77" s="99">
        <v>2505.6</v>
      </c>
      <c r="H77" s="99">
        <v>5</v>
      </c>
      <c r="I77" s="99">
        <v>1392</v>
      </c>
      <c r="J77" s="99">
        <v>4</v>
      </c>
      <c r="K77" s="99">
        <v>1113.5999999999999</v>
      </c>
      <c r="L77" s="99">
        <v>8</v>
      </c>
      <c r="M77" s="99">
        <v>2227.1999999999998</v>
      </c>
      <c r="N77" s="99">
        <v>11</v>
      </c>
      <c r="O77" s="99">
        <v>3062.3999999999996</v>
      </c>
      <c r="P77" s="99">
        <v>7</v>
      </c>
      <c r="Q77" s="99">
        <v>1948.7999999999997</v>
      </c>
      <c r="R77" s="99">
        <v>9</v>
      </c>
      <c r="S77" s="99">
        <v>2505.6</v>
      </c>
      <c r="T77" s="99">
        <v>8</v>
      </c>
      <c r="U77" s="99">
        <v>2227.1999999999998</v>
      </c>
      <c r="V77" s="99">
        <v>8</v>
      </c>
      <c r="W77" s="99">
        <v>2227.1999999999998</v>
      </c>
      <c r="X77" s="99">
        <v>6</v>
      </c>
      <c r="Y77" s="99">
        <v>1670.3999999999999</v>
      </c>
      <c r="Z77" s="99">
        <v>8</v>
      </c>
      <c r="AA77" s="99">
        <v>2227.1999999999998</v>
      </c>
      <c r="AB77" s="99">
        <v>10</v>
      </c>
      <c r="AC77" s="99">
        <v>2784</v>
      </c>
      <c r="AD77" s="99">
        <v>9</v>
      </c>
      <c r="AE77" s="99">
        <v>2505.6</v>
      </c>
      <c r="AF77" s="99">
        <v>10</v>
      </c>
      <c r="AG77" s="99">
        <v>2784</v>
      </c>
      <c r="AH77" s="99">
        <v>11</v>
      </c>
      <c r="AI77" s="99">
        <v>3062.3999999999996</v>
      </c>
      <c r="AJ77" s="99">
        <v>8</v>
      </c>
      <c r="AK77" s="99">
        <v>2227.1999999999998</v>
      </c>
      <c r="AL77" s="99">
        <v>6</v>
      </c>
      <c r="AM77" s="99">
        <v>1670.3999999999999</v>
      </c>
      <c r="AN77" s="99">
        <v>9</v>
      </c>
      <c r="AO77" s="99">
        <v>2505.6</v>
      </c>
      <c r="AP77" s="99">
        <v>5</v>
      </c>
      <c r="AQ77" s="99">
        <v>1392</v>
      </c>
      <c r="AR77" s="99">
        <v>12</v>
      </c>
      <c r="AS77" s="99">
        <v>3340.7999999999997</v>
      </c>
      <c r="AT77" s="99">
        <v>9</v>
      </c>
      <c r="AU77" s="99">
        <v>2505.6</v>
      </c>
      <c r="AV77" s="99">
        <v>12</v>
      </c>
      <c r="AW77" s="99">
        <v>3340.7999999999997</v>
      </c>
      <c r="AX77" s="99">
        <v>6</v>
      </c>
      <c r="AY77" s="99">
        <v>1670.3999999999999</v>
      </c>
      <c r="AZ77" s="99">
        <v>7</v>
      </c>
      <c r="BA77" s="99">
        <v>1948.7999999999997</v>
      </c>
      <c r="BB77" s="99">
        <v>5</v>
      </c>
      <c r="BC77" s="99">
        <v>1392</v>
      </c>
      <c r="BD77" s="99">
        <v>5</v>
      </c>
      <c r="BE77" s="99">
        <v>1392</v>
      </c>
      <c r="BF77" s="99">
        <v>10</v>
      </c>
      <c r="BG77" s="99">
        <v>2784</v>
      </c>
      <c r="BH77" s="99">
        <v>8</v>
      </c>
      <c r="BI77" s="99">
        <v>2227.1999999999998</v>
      </c>
      <c r="BJ77" s="99">
        <v>9</v>
      </c>
      <c r="BK77" s="99">
        <v>2505.6</v>
      </c>
      <c r="BL77" s="99">
        <v>10</v>
      </c>
      <c r="BM77" s="99">
        <v>2784</v>
      </c>
      <c r="BN77" s="99">
        <v>7</v>
      </c>
      <c r="BO77" s="99">
        <v>1948.7999999999997</v>
      </c>
      <c r="BP77" s="99">
        <v>7</v>
      </c>
      <c r="BQ77" s="99">
        <v>1948.7999999999997</v>
      </c>
      <c r="BR77" s="99">
        <v>6</v>
      </c>
      <c r="BS77" s="99">
        <v>1670.3999999999999</v>
      </c>
      <c r="BT77" s="99">
        <v>7</v>
      </c>
      <c r="BU77" s="99">
        <v>1948.7999999999997</v>
      </c>
      <c r="BV77" s="99">
        <v>10</v>
      </c>
      <c r="BW77" s="99">
        <v>2784</v>
      </c>
      <c r="BX77" s="99">
        <v>11</v>
      </c>
      <c r="BY77" s="99">
        <v>3062.3999999999996</v>
      </c>
      <c r="BZ77" s="99">
        <v>9</v>
      </c>
      <c r="CA77" s="99">
        <v>2505.6</v>
      </c>
      <c r="CB77" s="99">
        <v>11</v>
      </c>
      <c r="CC77" s="99">
        <v>3062.3999999999996</v>
      </c>
      <c r="CD77" s="99">
        <v>9</v>
      </c>
      <c r="CE77" s="99">
        <v>2505.6</v>
      </c>
      <c r="CF77" s="99">
        <v>9</v>
      </c>
      <c r="CG77" s="99">
        <v>2505.6</v>
      </c>
      <c r="CH77" s="99">
        <v>9</v>
      </c>
      <c r="CI77" s="99">
        <v>2505.6</v>
      </c>
      <c r="CJ77" s="99">
        <v>6</v>
      </c>
      <c r="CK77" s="99">
        <v>1670.3999999999999</v>
      </c>
      <c r="CL77" s="99">
        <v>8</v>
      </c>
      <c r="CM77" s="99">
        <v>2227.1999999999998</v>
      </c>
      <c r="CN77" s="99">
        <v>9</v>
      </c>
      <c r="CO77" s="99">
        <v>2505.6</v>
      </c>
      <c r="CP77" s="99">
        <v>9</v>
      </c>
      <c r="CQ77" s="99">
        <v>2505.6</v>
      </c>
      <c r="CR77" s="99">
        <v>8</v>
      </c>
      <c r="CS77" s="99">
        <v>2227.1999999999998</v>
      </c>
      <c r="CT77" s="99">
        <v>8</v>
      </c>
      <c r="CU77" s="99">
        <v>2227.1999999999998</v>
      </c>
    </row>
    <row r="78" spans="2:99">
      <c r="C78" s="98" t="s">
        <v>243</v>
      </c>
      <c r="D78" s="99">
        <v>7</v>
      </c>
      <c r="E78" s="99">
        <v>3864</v>
      </c>
      <c r="F78" s="99">
        <v>8</v>
      </c>
      <c r="G78" s="99">
        <v>4416</v>
      </c>
      <c r="H78" s="99">
        <v>5</v>
      </c>
      <c r="I78" s="99">
        <v>2760</v>
      </c>
      <c r="J78" s="99">
        <v>4</v>
      </c>
      <c r="K78" s="99">
        <v>2208</v>
      </c>
      <c r="L78" s="99">
        <v>8</v>
      </c>
      <c r="M78" s="99">
        <v>4416</v>
      </c>
      <c r="N78" s="99">
        <v>10</v>
      </c>
      <c r="O78" s="99">
        <v>5520</v>
      </c>
      <c r="P78" s="99">
        <v>7</v>
      </c>
      <c r="Q78" s="99">
        <v>3864</v>
      </c>
      <c r="R78" s="99">
        <v>9</v>
      </c>
      <c r="S78" s="99">
        <v>4968</v>
      </c>
      <c r="T78" s="99">
        <v>10</v>
      </c>
      <c r="U78" s="99">
        <v>5520</v>
      </c>
      <c r="V78" s="99">
        <v>8</v>
      </c>
      <c r="W78" s="99">
        <v>4416</v>
      </c>
      <c r="X78" s="99">
        <v>5</v>
      </c>
      <c r="Y78" s="99">
        <v>2760</v>
      </c>
      <c r="Z78" s="99">
        <v>7</v>
      </c>
      <c r="AA78" s="99">
        <v>3864</v>
      </c>
      <c r="AB78" s="99">
        <v>9</v>
      </c>
      <c r="AC78" s="99">
        <v>4968</v>
      </c>
      <c r="AD78" s="99">
        <v>9</v>
      </c>
      <c r="AE78" s="99">
        <v>4968</v>
      </c>
      <c r="AF78" s="99">
        <v>10</v>
      </c>
      <c r="AG78" s="99">
        <v>5520</v>
      </c>
      <c r="AH78" s="99">
        <v>12</v>
      </c>
      <c r="AI78" s="99">
        <v>6624</v>
      </c>
      <c r="AJ78" s="99">
        <v>7</v>
      </c>
      <c r="AK78" s="99">
        <v>3864</v>
      </c>
      <c r="AL78" s="99">
        <v>5</v>
      </c>
      <c r="AM78" s="99">
        <v>2760</v>
      </c>
      <c r="AN78" s="99">
        <v>9</v>
      </c>
      <c r="AO78" s="99">
        <v>4968</v>
      </c>
      <c r="AP78" s="99">
        <v>5</v>
      </c>
      <c r="AQ78" s="99">
        <v>2760</v>
      </c>
      <c r="AR78" s="99">
        <v>11</v>
      </c>
      <c r="AS78" s="99">
        <v>6072</v>
      </c>
      <c r="AT78" s="99">
        <v>10</v>
      </c>
      <c r="AU78" s="99">
        <v>5520</v>
      </c>
      <c r="AV78" s="99">
        <v>11</v>
      </c>
      <c r="AW78" s="99">
        <v>6072</v>
      </c>
      <c r="AX78" s="99">
        <v>6</v>
      </c>
      <c r="AY78" s="99">
        <v>3312</v>
      </c>
      <c r="AZ78" s="99">
        <v>8</v>
      </c>
      <c r="BA78" s="99">
        <v>4416</v>
      </c>
      <c r="BB78" s="99">
        <v>5</v>
      </c>
      <c r="BC78" s="99">
        <v>2760</v>
      </c>
      <c r="BD78" s="99">
        <v>5</v>
      </c>
      <c r="BE78" s="99">
        <v>2760</v>
      </c>
      <c r="BF78" s="99">
        <v>10</v>
      </c>
      <c r="BG78" s="99">
        <v>5520</v>
      </c>
      <c r="BH78" s="99">
        <v>8</v>
      </c>
      <c r="BI78" s="99">
        <v>4416</v>
      </c>
      <c r="BJ78" s="99">
        <v>8</v>
      </c>
      <c r="BK78" s="99">
        <v>4416</v>
      </c>
      <c r="BL78" s="99">
        <v>10</v>
      </c>
      <c r="BM78" s="99">
        <v>5520</v>
      </c>
      <c r="BN78" s="99">
        <v>7</v>
      </c>
      <c r="BO78" s="99">
        <v>3864</v>
      </c>
      <c r="BP78" s="99">
        <v>7</v>
      </c>
      <c r="BQ78" s="99">
        <v>3864</v>
      </c>
      <c r="BR78" s="99">
        <v>7</v>
      </c>
      <c r="BS78" s="99">
        <v>3864</v>
      </c>
      <c r="BT78" s="99">
        <v>7</v>
      </c>
      <c r="BU78" s="99">
        <v>3864</v>
      </c>
      <c r="BV78" s="99">
        <v>8</v>
      </c>
      <c r="BW78" s="99">
        <v>4416</v>
      </c>
      <c r="BX78" s="99">
        <v>11</v>
      </c>
      <c r="BY78" s="99">
        <v>6072</v>
      </c>
      <c r="BZ78" s="99">
        <v>9</v>
      </c>
      <c r="CA78" s="99">
        <v>4968</v>
      </c>
      <c r="CB78" s="99">
        <v>10</v>
      </c>
      <c r="CC78" s="99">
        <v>5520</v>
      </c>
      <c r="CD78" s="99">
        <v>9</v>
      </c>
      <c r="CE78" s="99">
        <v>4968</v>
      </c>
      <c r="CF78" s="99">
        <v>9</v>
      </c>
      <c r="CG78" s="99">
        <v>4968</v>
      </c>
      <c r="CH78" s="99">
        <v>9</v>
      </c>
      <c r="CI78" s="99">
        <v>4968</v>
      </c>
      <c r="CJ78" s="99">
        <v>6</v>
      </c>
      <c r="CK78" s="99">
        <v>3312</v>
      </c>
      <c r="CL78" s="99">
        <v>9</v>
      </c>
      <c r="CM78" s="99">
        <v>4968</v>
      </c>
      <c r="CN78" s="99">
        <v>10</v>
      </c>
      <c r="CO78" s="99">
        <v>5520</v>
      </c>
      <c r="CP78" s="99">
        <v>9</v>
      </c>
      <c r="CQ78" s="99">
        <v>4968</v>
      </c>
      <c r="CR78" s="99">
        <v>7</v>
      </c>
      <c r="CS78" s="99">
        <v>3864</v>
      </c>
      <c r="CT78" s="99">
        <v>8</v>
      </c>
      <c r="CU78" s="99">
        <v>4416</v>
      </c>
    </row>
    <row r="79" spans="2:99">
      <c r="C79" s="98" t="s">
        <v>244</v>
      </c>
      <c r="D79" s="99">
        <v>8</v>
      </c>
      <c r="E79" s="99">
        <v>6057.5999999999995</v>
      </c>
      <c r="F79" s="99">
        <v>8</v>
      </c>
      <c r="G79" s="99">
        <v>6057.5999999999995</v>
      </c>
      <c r="H79" s="99">
        <v>5</v>
      </c>
      <c r="I79" s="99">
        <v>3785.9999999999995</v>
      </c>
      <c r="J79" s="99">
        <v>5</v>
      </c>
      <c r="K79" s="99">
        <v>3785.9999999999995</v>
      </c>
      <c r="L79" s="99">
        <v>7</v>
      </c>
      <c r="M79" s="99">
        <v>5300.4</v>
      </c>
      <c r="N79" s="99">
        <v>9</v>
      </c>
      <c r="O79" s="99">
        <v>6814.7999999999993</v>
      </c>
      <c r="P79" s="99">
        <v>7</v>
      </c>
      <c r="Q79" s="99">
        <v>5300.4</v>
      </c>
      <c r="R79" s="99">
        <v>9</v>
      </c>
      <c r="S79" s="99">
        <v>6814.7999999999993</v>
      </c>
      <c r="T79" s="99">
        <v>8</v>
      </c>
      <c r="U79" s="99">
        <v>6057.5999999999995</v>
      </c>
      <c r="V79" s="99">
        <v>8</v>
      </c>
      <c r="W79" s="99">
        <v>6057.5999999999995</v>
      </c>
      <c r="X79" s="99">
        <v>5</v>
      </c>
      <c r="Y79" s="99">
        <v>3785.9999999999995</v>
      </c>
      <c r="Z79" s="99">
        <v>8</v>
      </c>
      <c r="AA79" s="99">
        <v>6057.5999999999995</v>
      </c>
      <c r="AB79" s="99">
        <v>9</v>
      </c>
      <c r="AC79" s="99">
        <v>6814.7999999999993</v>
      </c>
      <c r="AD79" s="99">
        <v>8</v>
      </c>
      <c r="AE79" s="99">
        <v>6057.5999999999995</v>
      </c>
      <c r="AF79" s="99">
        <v>10</v>
      </c>
      <c r="AG79" s="99">
        <v>7571.9999999999991</v>
      </c>
      <c r="AH79" s="99">
        <v>11</v>
      </c>
      <c r="AI79" s="99">
        <v>8329.1999999999989</v>
      </c>
      <c r="AJ79" s="99">
        <v>6</v>
      </c>
      <c r="AK79" s="99">
        <v>4543.2</v>
      </c>
      <c r="AL79" s="99">
        <v>5</v>
      </c>
      <c r="AM79" s="99">
        <v>3785.9999999999995</v>
      </c>
      <c r="AN79" s="99">
        <v>8</v>
      </c>
      <c r="AO79" s="99">
        <v>6057.5999999999995</v>
      </c>
      <c r="AP79" s="99">
        <v>5</v>
      </c>
      <c r="AQ79" s="99">
        <v>3785.9999999999995</v>
      </c>
      <c r="AR79" s="99">
        <v>12</v>
      </c>
      <c r="AS79" s="99">
        <v>9086.4</v>
      </c>
      <c r="AT79" s="99">
        <v>8</v>
      </c>
      <c r="AU79" s="99">
        <v>6057.5999999999995</v>
      </c>
      <c r="AV79" s="99">
        <v>11</v>
      </c>
      <c r="AW79" s="99">
        <v>8329.1999999999989</v>
      </c>
      <c r="AX79" s="99">
        <v>6</v>
      </c>
      <c r="AY79" s="99">
        <v>4543.2</v>
      </c>
      <c r="AZ79" s="99">
        <v>7</v>
      </c>
      <c r="BA79" s="99">
        <v>5300.4</v>
      </c>
      <c r="BB79" s="99">
        <v>5</v>
      </c>
      <c r="BC79" s="99">
        <v>3785.9999999999995</v>
      </c>
      <c r="BD79" s="99">
        <v>5</v>
      </c>
      <c r="BE79" s="99">
        <v>3785.9999999999995</v>
      </c>
      <c r="BF79" s="99">
        <v>9</v>
      </c>
      <c r="BG79" s="99">
        <v>6814.7999999999993</v>
      </c>
      <c r="BH79" s="99">
        <v>9</v>
      </c>
      <c r="BI79" s="99">
        <v>6814.7999999999993</v>
      </c>
      <c r="BJ79" s="99">
        <v>9</v>
      </c>
      <c r="BK79" s="99">
        <v>6814.7999999999993</v>
      </c>
      <c r="BL79" s="99">
        <v>11</v>
      </c>
      <c r="BM79" s="99">
        <v>8329.1999999999989</v>
      </c>
      <c r="BN79" s="99">
        <v>7</v>
      </c>
      <c r="BO79" s="99">
        <v>5300.4</v>
      </c>
      <c r="BP79" s="99">
        <v>7</v>
      </c>
      <c r="BQ79" s="99">
        <v>5300.4</v>
      </c>
      <c r="BR79" s="99">
        <v>6</v>
      </c>
      <c r="BS79" s="99">
        <v>4543.2</v>
      </c>
      <c r="BT79" s="99">
        <v>7</v>
      </c>
      <c r="BU79" s="99">
        <v>5300.4</v>
      </c>
      <c r="BV79" s="99">
        <v>9</v>
      </c>
      <c r="BW79" s="99">
        <v>6814.7999999999993</v>
      </c>
      <c r="BX79" s="99">
        <v>10</v>
      </c>
      <c r="BY79" s="99">
        <v>7571.9999999999991</v>
      </c>
      <c r="BZ79" s="99">
        <v>8</v>
      </c>
      <c r="CA79" s="99">
        <v>6057.5999999999995</v>
      </c>
      <c r="CB79" s="99">
        <v>10</v>
      </c>
      <c r="CC79" s="99">
        <v>7571.9999999999991</v>
      </c>
      <c r="CD79" s="99">
        <v>9</v>
      </c>
      <c r="CE79" s="99">
        <v>6814.7999999999993</v>
      </c>
      <c r="CF79" s="99">
        <v>8</v>
      </c>
      <c r="CG79" s="99">
        <v>6057.5999999999995</v>
      </c>
      <c r="CH79" s="99">
        <v>8</v>
      </c>
      <c r="CI79" s="99">
        <v>6057.5999999999995</v>
      </c>
      <c r="CJ79" s="99">
        <v>5</v>
      </c>
      <c r="CK79" s="99">
        <v>3785.9999999999995</v>
      </c>
      <c r="CL79" s="99">
        <v>8</v>
      </c>
      <c r="CM79" s="99">
        <v>6057.5999999999995</v>
      </c>
      <c r="CN79" s="99">
        <v>10</v>
      </c>
      <c r="CO79" s="99">
        <v>7571.9999999999991</v>
      </c>
      <c r="CP79" s="99">
        <v>10</v>
      </c>
      <c r="CQ79" s="99">
        <v>7571.9999999999991</v>
      </c>
      <c r="CR79" s="99">
        <v>8</v>
      </c>
      <c r="CS79" s="99">
        <v>6057.5999999999995</v>
      </c>
      <c r="CT79" s="99">
        <v>8</v>
      </c>
      <c r="CU79" s="99">
        <v>6057.5999999999995</v>
      </c>
    </row>
    <row r="80" spans="2:99">
      <c r="C80" s="98" t="s">
        <v>245</v>
      </c>
      <c r="D80" s="99">
        <v>7</v>
      </c>
      <c r="E80" s="99">
        <v>5636.4</v>
      </c>
      <c r="F80" s="99">
        <v>8</v>
      </c>
      <c r="G80" s="99">
        <v>6441.5999999999995</v>
      </c>
      <c r="H80" s="99">
        <v>6</v>
      </c>
      <c r="I80" s="99">
        <v>4831.2</v>
      </c>
      <c r="J80" s="99">
        <v>4</v>
      </c>
      <c r="K80" s="99">
        <v>3220.7999999999997</v>
      </c>
      <c r="L80" s="99">
        <v>7</v>
      </c>
      <c r="M80" s="99">
        <v>5636.4</v>
      </c>
      <c r="N80" s="99">
        <v>10</v>
      </c>
      <c r="O80" s="99">
        <v>8051.9999999999991</v>
      </c>
      <c r="P80" s="99">
        <v>6</v>
      </c>
      <c r="Q80" s="99">
        <v>4831.2</v>
      </c>
      <c r="R80" s="99">
        <v>9</v>
      </c>
      <c r="S80" s="99">
        <v>7246.7999999999993</v>
      </c>
      <c r="T80" s="99">
        <v>9</v>
      </c>
      <c r="U80" s="99">
        <v>7246.7999999999993</v>
      </c>
      <c r="V80" s="99">
        <v>7</v>
      </c>
      <c r="W80" s="99">
        <v>5636.4</v>
      </c>
      <c r="X80" s="99">
        <v>5</v>
      </c>
      <c r="Y80" s="99">
        <v>4025.9999999999995</v>
      </c>
      <c r="Z80" s="99">
        <v>7</v>
      </c>
      <c r="AA80" s="99">
        <v>5636.4</v>
      </c>
      <c r="AB80" s="99">
        <v>9</v>
      </c>
      <c r="AC80" s="99">
        <v>7246.7999999999993</v>
      </c>
      <c r="AD80" s="99">
        <v>9</v>
      </c>
      <c r="AE80" s="99">
        <v>7246.7999999999993</v>
      </c>
      <c r="AF80" s="99">
        <v>9</v>
      </c>
      <c r="AG80" s="99">
        <v>7246.7999999999993</v>
      </c>
      <c r="AH80" s="99">
        <v>11</v>
      </c>
      <c r="AI80" s="99">
        <v>8857.1999999999989</v>
      </c>
      <c r="AJ80" s="99">
        <v>7</v>
      </c>
      <c r="AK80" s="99">
        <v>5636.4</v>
      </c>
      <c r="AL80" s="99">
        <v>5</v>
      </c>
      <c r="AM80" s="99">
        <v>4025.9999999999995</v>
      </c>
      <c r="AN80" s="99">
        <v>8</v>
      </c>
      <c r="AO80" s="99">
        <v>6441.5999999999995</v>
      </c>
      <c r="AP80" s="99">
        <v>5</v>
      </c>
      <c r="AQ80" s="99">
        <v>4025.9999999999995</v>
      </c>
      <c r="AR80" s="99">
        <v>11</v>
      </c>
      <c r="AS80" s="99">
        <v>8857.1999999999989</v>
      </c>
      <c r="AT80" s="99">
        <v>10</v>
      </c>
      <c r="AU80" s="99">
        <v>8051.9999999999991</v>
      </c>
      <c r="AV80" s="99">
        <v>10</v>
      </c>
      <c r="AW80" s="99">
        <v>8051.9999999999991</v>
      </c>
      <c r="AX80" s="99">
        <v>6</v>
      </c>
      <c r="AY80" s="99">
        <v>4831.2</v>
      </c>
      <c r="AZ80" s="99">
        <v>8</v>
      </c>
      <c r="BA80" s="99">
        <v>6441.5999999999995</v>
      </c>
      <c r="BB80" s="99">
        <v>5</v>
      </c>
      <c r="BC80" s="99">
        <v>4025.9999999999995</v>
      </c>
      <c r="BD80" s="99">
        <v>5</v>
      </c>
      <c r="BE80" s="99">
        <v>4025.9999999999995</v>
      </c>
      <c r="BF80" s="99">
        <v>9</v>
      </c>
      <c r="BG80" s="99">
        <v>7246.7999999999993</v>
      </c>
      <c r="BH80" s="99">
        <v>8</v>
      </c>
      <c r="BI80" s="99">
        <v>6441.5999999999995</v>
      </c>
      <c r="BJ80" s="99">
        <v>8</v>
      </c>
      <c r="BK80" s="99">
        <v>6441.5999999999995</v>
      </c>
      <c r="BL80" s="99">
        <v>11</v>
      </c>
      <c r="BM80" s="99">
        <v>8857.1999999999989</v>
      </c>
      <c r="BN80" s="99">
        <v>7</v>
      </c>
      <c r="BO80" s="99">
        <v>5636.4</v>
      </c>
      <c r="BP80" s="99">
        <v>7</v>
      </c>
      <c r="BQ80" s="99">
        <v>5636.4</v>
      </c>
      <c r="BR80" s="99">
        <v>6</v>
      </c>
      <c r="BS80" s="99">
        <v>4831.2</v>
      </c>
      <c r="BT80" s="99">
        <v>8</v>
      </c>
      <c r="BU80" s="99">
        <v>6441.5999999999995</v>
      </c>
      <c r="BV80" s="99">
        <v>9</v>
      </c>
      <c r="BW80" s="99">
        <v>7246.7999999999993</v>
      </c>
      <c r="BX80" s="99">
        <v>10</v>
      </c>
      <c r="BY80" s="99">
        <v>8051.9999999999991</v>
      </c>
      <c r="BZ80" s="99">
        <v>9</v>
      </c>
      <c r="CA80" s="99">
        <v>7246.7999999999993</v>
      </c>
      <c r="CB80" s="99">
        <v>9</v>
      </c>
      <c r="CC80" s="99">
        <v>7246.7999999999993</v>
      </c>
      <c r="CD80" s="99">
        <v>10</v>
      </c>
      <c r="CE80" s="99">
        <v>8051.9999999999991</v>
      </c>
      <c r="CF80" s="99">
        <v>8</v>
      </c>
      <c r="CG80" s="99">
        <v>6441.5999999999995</v>
      </c>
      <c r="CH80" s="99">
        <v>8</v>
      </c>
      <c r="CI80" s="99">
        <v>6441.5999999999995</v>
      </c>
      <c r="CJ80" s="99">
        <v>6</v>
      </c>
      <c r="CK80" s="99">
        <v>4831.2</v>
      </c>
      <c r="CL80" s="99">
        <v>8</v>
      </c>
      <c r="CM80" s="99">
        <v>6441.5999999999995</v>
      </c>
      <c r="CN80" s="99">
        <v>8</v>
      </c>
      <c r="CO80" s="99">
        <v>6441.5999999999995</v>
      </c>
      <c r="CP80" s="99">
        <v>9</v>
      </c>
      <c r="CQ80" s="99">
        <v>7246.7999999999993</v>
      </c>
      <c r="CR80" s="99">
        <v>8</v>
      </c>
      <c r="CS80" s="99">
        <v>6441.5999999999995</v>
      </c>
      <c r="CT80" s="99">
        <v>8</v>
      </c>
      <c r="CU80" s="99">
        <v>6441.5999999999995</v>
      </c>
    </row>
    <row r="81" spans="2:99">
      <c r="C81" s="98" t="s">
        <v>246</v>
      </c>
      <c r="D81" s="99">
        <v>7</v>
      </c>
      <c r="E81" s="99">
        <v>5275.2</v>
      </c>
      <c r="F81" s="99">
        <v>7</v>
      </c>
      <c r="G81" s="99">
        <v>5275.2</v>
      </c>
      <c r="H81" s="99">
        <v>5</v>
      </c>
      <c r="I81" s="99">
        <v>3768</v>
      </c>
      <c r="J81" s="99">
        <v>4</v>
      </c>
      <c r="K81" s="99">
        <v>3014.4</v>
      </c>
      <c r="L81" s="99">
        <v>7</v>
      </c>
      <c r="M81" s="99">
        <v>5275.2</v>
      </c>
      <c r="N81" s="99">
        <v>11</v>
      </c>
      <c r="O81" s="99">
        <v>8289.6</v>
      </c>
      <c r="P81" s="99">
        <v>6</v>
      </c>
      <c r="Q81" s="99">
        <v>4521.6000000000004</v>
      </c>
      <c r="R81" s="99">
        <v>9</v>
      </c>
      <c r="S81" s="99">
        <v>6782.4000000000005</v>
      </c>
      <c r="T81" s="99">
        <v>8</v>
      </c>
      <c r="U81" s="99">
        <v>6028.8</v>
      </c>
      <c r="V81" s="99">
        <v>8</v>
      </c>
      <c r="W81" s="99">
        <v>6028.8</v>
      </c>
      <c r="X81" s="99">
        <v>5</v>
      </c>
      <c r="Y81" s="99">
        <v>3768</v>
      </c>
      <c r="Z81" s="99">
        <v>7</v>
      </c>
      <c r="AA81" s="99">
        <v>5275.2</v>
      </c>
      <c r="AB81" s="99">
        <v>9</v>
      </c>
      <c r="AC81" s="99">
        <v>6782.4000000000005</v>
      </c>
      <c r="AD81" s="99">
        <v>8</v>
      </c>
      <c r="AE81" s="99">
        <v>6028.8</v>
      </c>
      <c r="AF81" s="99">
        <v>9</v>
      </c>
      <c r="AG81" s="99">
        <v>6782.4000000000005</v>
      </c>
      <c r="AH81" s="99">
        <v>12</v>
      </c>
      <c r="AI81" s="99">
        <v>9043.2000000000007</v>
      </c>
      <c r="AJ81" s="99">
        <v>6</v>
      </c>
      <c r="AK81" s="99">
        <v>4521.6000000000004</v>
      </c>
      <c r="AL81" s="99">
        <v>5</v>
      </c>
      <c r="AM81" s="99">
        <v>3768</v>
      </c>
      <c r="AN81" s="99">
        <v>9</v>
      </c>
      <c r="AO81" s="99">
        <v>6782.4000000000005</v>
      </c>
      <c r="AP81" s="99">
        <v>5</v>
      </c>
      <c r="AQ81" s="99">
        <v>3768</v>
      </c>
      <c r="AR81" s="99">
        <v>11</v>
      </c>
      <c r="AS81" s="99">
        <v>8289.6</v>
      </c>
      <c r="AT81" s="99">
        <v>9</v>
      </c>
      <c r="AU81" s="99">
        <v>6782.4000000000005</v>
      </c>
      <c r="AV81" s="99">
        <v>11</v>
      </c>
      <c r="AW81" s="99">
        <v>8289.6</v>
      </c>
      <c r="AX81" s="99">
        <v>7</v>
      </c>
      <c r="AY81" s="99">
        <v>5275.2</v>
      </c>
      <c r="AZ81" s="99">
        <v>7</v>
      </c>
      <c r="BA81" s="99">
        <v>5275.2</v>
      </c>
      <c r="BB81" s="99">
        <v>5</v>
      </c>
      <c r="BC81" s="99">
        <v>3768</v>
      </c>
      <c r="BD81" s="99">
        <v>5</v>
      </c>
      <c r="BE81" s="99">
        <v>3768</v>
      </c>
      <c r="BF81" s="99">
        <v>8</v>
      </c>
      <c r="BG81" s="99">
        <v>6028.8</v>
      </c>
      <c r="BH81" s="99">
        <v>8</v>
      </c>
      <c r="BI81" s="99">
        <v>6028.8</v>
      </c>
      <c r="BJ81" s="99">
        <v>8</v>
      </c>
      <c r="BK81" s="99">
        <v>6028.8</v>
      </c>
      <c r="BL81" s="99">
        <v>10</v>
      </c>
      <c r="BM81" s="99">
        <v>7536</v>
      </c>
      <c r="BN81" s="99">
        <v>6</v>
      </c>
      <c r="BO81" s="99">
        <v>4521.6000000000004</v>
      </c>
      <c r="BP81" s="99">
        <v>7</v>
      </c>
      <c r="BQ81" s="99">
        <v>5275.2</v>
      </c>
      <c r="BR81" s="99">
        <v>6</v>
      </c>
      <c r="BS81" s="99">
        <v>4521.6000000000004</v>
      </c>
      <c r="BT81" s="99">
        <v>7</v>
      </c>
      <c r="BU81" s="99">
        <v>5275.2</v>
      </c>
      <c r="BV81" s="99">
        <v>8</v>
      </c>
      <c r="BW81" s="99">
        <v>6028.8</v>
      </c>
      <c r="BX81" s="99">
        <v>10</v>
      </c>
      <c r="BY81" s="99">
        <v>7536</v>
      </c>
      <c r="BZ81" s="99">
        <v>8</v>
      </c>
      <c r="CA81" s="99">
        <v>6028.8</v>
      </c>
      <c r="CB81" s="99">
        <v>9</v>
      </c>
      <c r="CC81" s="99">
        <v>6782.4000000000005</v>
      </c>
      <c r="CD81" s="99">
        <v>9</v>
      </c>
      <c r="CE81" s="99">
        <v>6782.4000000000005</v>
      </c>
      <c r="CF81" s="99">
        <v>9</v>
      </c>
      <c r="CG81" s="99">
        <v>6782.4000000000005</v>
      </c>
      <c r="CH81" s="99">
        <v>8</v>
      </c>
      <c r="CI81" s="99">
        <v>6028.8</v>
      </c>
      <c r="CJ81" s="99">
        <v>6</v>
      </c>
      <c r="CK81" s="99">
        <v>4521.6000000000004</v>
      </c>
      <c r="CL81" s="99">
        <v>8</v>
      </c>
      <c r="CM81" s="99">
        <v>6028.8</v>
      </c>
      <c r="CN81" s="99">
        <v>9</v>
      </c>
      <c r="CO81" s="99">
        <v>6782.4000000000005</v>
      </c>
      <c r="CP81" s="99">
        <v>9</v>
      </c>
      <c r="CQ81" s="99">
        <v>6782.4000000000005</v>
      </c>
      <c r="CR81" s="99">
        <v>7</v>
      </c>
      <c r="CS81" s="99">
        <v>5275.2</v>
      </c>
      <c r="CT81" s="99">
        <v>8</v>
      </c>
      <c r="CU81" s="99">
        <v>6028.8</v>
      </c>
    </row>
    <row r="82" spans="2:99">
      <c r="C82" s="98" t="s">
        <v>247</v>
      </c>
      <c r="D82" s="99">
        <v>8</v>
      </c>
      <c r="E82" s="99">
        <v>4070.3999999999992</v>
      </c>
      <c r="F82" s="99">
        <v>8</v>
      </c>
      <c r="G82" s="99">
        <v>4070.3999999999992</v>
      </c>
      <c r="H82" s="99">
        <v>6</v>
      </c>
      <c r="I82" s="99">
        <v>3052.7999999999993</v>
      </c>
      <c r="J82" s="99">
        <v>5</v>
      </c>
      <c r="K82" s="99">
        <v>2543.9999999999995</v>
      </c>
      <c r="L82" s="99">
        <v>8</v>
      </c>
      <c r="M82" s="99">
        <v>4070.3999999999992</v>
      </c>
      <c r="N82" s="99">
        <v>10</v>
      </c>
      <c r="O82" s="99">
        <v>5087.9999999999991</v>
      </c>
      <c r="P82" s="99">
        <v>6</v>
      </c>
      <c r="Q82" s="99">
        <v>3052.7999999999993</v>
      </c>
      <c r="R82" s="99">
        <v>8</v>
      </c>
      <c r="S82" s="99">
        <v>4070.3999999999992</v>
      </c>
      <c r="T82" s="99">
        <v>9</v>
      </c>
      <c r="U82" s="99">
        <v>4579.1999999999989</v>
      </c>
      <c r="V82" s="99">
        <v>8</v>
      </c>
      <c r="W82" s="99">
        <v>4070.3999999999992</v>
      </c>
      <c r="X82" s="99">
        <v>6</v>
      </c>
      <c r="Y82" s="99">
        <v>3052.7999999999993</v>
      </c>
      <c r="Z82" s="99">
        <v>7</v>
      </c>
      <c r="AA82" s="99">
        <v>3561.5999999999995</v>
      </c>
      <c r="AB82" s="99">
        <v>8</v>
      </c>
      <c r="AC82" s="99">
        <v>4070.3999999999992</v>
      </c>
      <c r="AD82" s="99">
        <v>8</v>
      </c>
      <c r="AE82" s="99">
        <v>4070.3999999999992</v>
      </c>
      <c r="AF82" s="99">
        <v>10</v>
      </c>
      <c r="AG82" s="99">
        <v>5087.9999999999991</v>
      </c>
      <c r="AH82" s="99">
        <v>10</v>
      </c>
      <c r="AI82" s="99">
        <v>5087.9999999999991</v>
      </c>
      <c r="AJ82" s="99">
        <v>7</v>
      </c>
      <c r="AK82" s="99">
        <v>3561.5999999999995</v>
      </c>
      <c r="AL82" s="99">
        <v>6</v>
      </c>
      <c r="AM82" s="99">
        <v>3052.7999999999993</v>
      </c>
      <c r="AN82" s="99">
        <v>9</v>
      </c>
      <c r="AO82" s="99">
        <v>4579.1999999999989</v>
      </c>
      <c r="AP82" s="99">
        <v>5</v>
      </c>
      <c r="AQ82" s="99">
        <v>2543.9999999999995</v>
      </c>
      <c r="AR82" s="99">
        <v>12</v>
      </c>
      <c r="AS82" s="99">
        <v>6105.5999999999985</v>
      </c>
      <c r="AT82" s="99">
        <v>9</v>
      </c>
      <c r="AU82" s="99">
        <v>4579.1999999999989</v>
      </c>
      <c r="AV82" s="99">
        <v>10</v>
      </c>
      <c r="AW82" s="99">
        <v>5087.9999999999991</v>
      </c>
      <c r="AX82" s="99">
        <v>7</v>
      </c>
      <c r="AY82" s="99">
        <v>3561.5999999999995</v>
      </c>
      <c r="AZ82" s="99">
        <v>7</v>
      </c>
      <c r="BA82" s="99">
        <v>3561.5999999999995</v>
      </c>
      <c r="BB82" s="99">
        <v>5</v>
      </c>
      <c r="BC82" s="99">
        <v>2543.9999999999995</v>
      </c>
      <c r="BD82" s="99">
        <v>5</v>
      </c>
      <c r="BE82" s="99">
        <v>2543.9999999999995</v>
      </c>
      <c r="BF82" s="99">
        <v>9</v>
      </c>
      <c r="BG82" s="99">
        <v>4579.1999999999989</v>
      </c>
      <c r="BH82" s="99">
        <v>8</v>
      </c>
      <c r="BI82" s="99">
        <v>4070.3999999999992</v>
      </c>
      <c r="BJ82" s="99">
        <v>9</v>
      </c>
      <c r="BK82" s="99">
        <v>4579.1999999999989</v>
      </c>
      <c r="BL82" s="99">
        <v>11</v>
      </c>
      <c r="BM82" s="99">
        <v>5596.7999999999993</v>
      </c>
      <c r="BN82" s="99">
        <v>7</v>
      </c>
      <c r="BO82" s="99">
        <v>3561.5999999999995</v>
      </c>
      <c r="BP82" s="99">
        <v>7</v>
      </c>
      <c r="BQ82" s="99">
        <v>3561.5999999999995</v>
      </c>
      <c r="BR82" s="99">
        <v>6</v>
      </c>
      <c r="BS82" s="99">
        <v>3052.7999999999993</v>
      </c>
      <c r="BT82" s="99">
        <v>8</v>
      </c>
      <c r="BU82" s="99">
        <v>4070.3999999999992</v>
      </c>
      <c r="BV82" s="99">
        <v>8</v>
      </c>
      <c r="BW82" s="99">
        <v>4070.3999999999992</v>
      </c>
      <c r="BX82" s="99">
        <v>9</v>
      </c>
      <c r="BY82" s="99">
        <v>4579.1999999999989</v>
      </c>
      <c r="BZ82" s="99">
        <v>8</v>
      </c>
      <c r="CA82" s="99">
        <v>4070.3999999999992</v>
      </c>
      <c r="CB82" s="99">
        <v>10</v>
      </c>
      <c r="CC82" s="99">
        <v>5087.9999999999991</v>
      </c>
      <c r="CD82" s="99">
        <v>9</v>
      </c>
      <c r="CE82" s="99">
        <v>4579.1999999999989</v>
      </c>
      <c r="CF82" s="99">
        <v>9</v>
      </c>
      <c r="CG82" s="99">
        <v>4579.1999999999989</v>
      </c>
      <c r="CH82" s="99">
        <v>8</v>
      </c>
      <c r="CI82" s="99">
        <v>4070.3999999999992</v>
      </c>
      <c r="CJ82" s="99">
        <v>6</v>
      </c>
      <c r="CK82" s="99">
        <v>3052.7999999999993</v>
      </c>
      <c r="CL82" s="99">
        <v>7</v>
      </c>
      <c r="CM82" s="99">
        <v>3561.5999999999995</v>
      </c>
      <c r="CN82" s="99">
        <v>10</v>
      </c>
      <c r="CO82" s="99">
        <v>5087.9999999999991</v>
      </c>
      <c r="CP82" s="99">
        <v>10</v>
      </c>
      <c r="CQ82" s="99">
        <v>5087.9999999999991</v>
      </c>
      <c r="CR82" s="99">
        <v>8</v>
      </c>
      <c r="CS82" s="99">
        <v>4070.3999999999992</v>
      </c>
      <c r="CT82" s="99">
        <v>8</v>
      </c>
      <c r="CU82" s="99">
        <v>4070.3999999999992</v>
      </c>
    </row>
    <row r="83" spans="2:99">
      <c r="C83" s="98" t="s">
        <v>248</v>
      </c>
      <c r="D83" s="99">
        <v>8</v>
      </c>
      <c r="E83" s="99">
        <v>6883.2</v>
      </c>
      <c r="F83" s="99">
        <v>7</v>
      </c>
      <c r="G83" s="99">
        <v>6022.8</v>
      </c>
      <c r="H83" s="99">
        <v>5</v>
      </c>
      <c r="I83" s="99">
        <v>4302</v>
      </c>
      <c r="J83" s="99">
        <v>5</v>
      </c>
      <c r="K83" s="99">
        <v>4302</v>
      </c>
      <c r="L83" s="99">
        <v>7</v>
      </c>
      <c r="M83" s="99">
        <v>6022.8</v>
      </c>
      <c r="N83" s="99">
        <v>9</v>
      </c>
      <c r="O83" s="99">
        <v>7743.5999999999995</v>
      </c>
      <c r="P83" s="99">
        <v>6</v>
      </c>
      <c r="Q83" s="99">
        <v>5162.3999999999996</v>
      </c>
      <c r="R83" s="99">
        <v>8</v>
      </c>
      <c r="S83" s="99">
        <v>6883.2</v>
      </c>
      <c r="T83" s="99">
        <v>8</v>
      </c>
      <c r="U83" s="99">
        <v>6883.2</v>
      </c>
      <c r="V83" s="99">
        <v>8</v>
      </c>
      <c r="W83" s="99">
        <v>6883.2</v>
      </c>
      <c r="X83" s="99">
        <v>5</v>
      </c>
      <c r="Y83" s="99">
        <v>4302</v>
      </c>
      <c r="Z83" s="99">
        <v>7</v>
      </c>
      <c r="AA83" s="99">
        <v>6022.8</v>
      </c>
      <c r="AB83" s="99">
        <v>10</v>
      </c>
      <c r="AC83" s="99">
        <v>8604</v>
      </c>
      <c r="AD83" s="99">
        <v>8</v>
      </c>
      <c r="AE83" s="99">
        <v>6883.2</v>
      </c>
      <c r="AF83" s="99">
        <v>10</v>
      </c>
      <c r="AG83" s="99">
        <v>8604</v>
      </c>
      <c r="AH83" s="99">
        <v>11</v>
      </c>
      <c r="AI83" s="99">
        <v>9464.4</v>
      </c>
      <c r="AJ83" s="99">
        <v>7</v>
      </c>
      <c r="AK83" s="99">
        <v>6022.8</v>
      </c>
      <c r="AL83" s="99">
        <v>6</v>
      </c>
      <c r="AM83" s="99">
        <v>5162.3999999999996</v>
      </c>
      <c r="AN83" s="99">
        <v>8</v>
      </c>
      <c r="AO83" s="99">
        <v>6883.2</v>
      </c>
      <c r="AP83" s="99">
        <v>5</v>
      </c>
      <c r="AQ83" s="99">
        <v>4302</v>
      </c>
      <c r="AR83" s="99">
        <v>11</v>
      </c>
      <c r="AS83" s="99">
        <v>9464.4</v>
      </c>
      <c r="AT83" s="99">
        <v>9</v>
      </c>
      <c r="AU83" s="99">
        <v>7743.5999999999995</v>
      </c>
      <c r="AV83" s="99">
        <v>11</v>
      </c>
      <c r="AW83" s="99">
        <v>9464.4</v>
      </c>
      <c r="AX83" s="99">
        <v>6</v>
      </c>
      <c r="AY83" s="99">
        <v>5162.3999999999996</v>
      </c>
      <c r="AZ83" s="99">
        <v>8</v>
      </c>
      <c r="BA83" s="99">
        <v>6883.2</v>
      </c>
      <c r="BB83" s="99">
        <v>5</v>
      </c>
      <c r="BC83" s="99">
        <v>4302</v>
      </c>
      <c r="BD83" s="99">
        <v>5</v>
      </c>
      <c r="BE83" s="99">
        <v>4302</v>
      </c>
      <c r="BF83" s="99">
        <v>10</v>
      </c>
      <c r="BG83" s="99">
        <v>8604</v>
      </c>
      <c r="BH83" s="99">
        <v>7</v>
      </c>
      <c r="BI83" s="99">
        <v>6022.8</v>
      </c>
      <c r="BJ83" s="99">
        <v>8</v>
      </c>
      <c r="BK83" s="99">
        <v>6883.2</v>
      </c>
      <c r="BL83" s="99">
        <v>9</v>
      </c>
      <c r="BM83" s="99">
        <v>7743.5999999999995</v>
      </c>
      <c r="BN83" s="99">
        <v>7</v>
      </c>
      <c r="BO83" s="99">
        <v>6022.8</v>
      </c>
      <c r="BP83" s="99">
        <v>6</v>
      </c>
      <c r="BQ83" s="99">
        <v>5162.3999999999996</v>
      </c>
      <c r="BR83" s="99">
        <v>6</v>
      </c>
      <c r="BS83" s="99">
        <v>5162.3999999999996</v>
      </c>
      <c r="BT83" s="99">
        <v>7</v>
      </c>
      <c r="BU83" s="99">
        <v>6022.8</v>
      </c>
      <c r="BV83" s="99">
        <v>9</v>
      </c>
      <c r="BW83" s="99">
        <v>7743.5999999999995</v>
      </c>
      <c r="BX83" s="99">
        <v>10</v>
      </c>
      <c r="BY83" s="99">
        <v>8604</v>
      </c>
      <c r="BZ83" s="99">
        <v>9</v>
      </c>
      <c r="CA83" s="99">
        <v>7743.5999999999995</v>
      </c>
      <c r="CB83" s="99">
        <v>10</v>
      </c>
      <c r="CC83" s="99">
        <v>8604</v>
      </c>
      <c r="CD83" s="99">
        <v>9</v>
      </c>
      <c r="CE83" s="99">
        <v>7743.5999999999995</v>
      </c>
      <c r="CF83" s="99">
        <v>9</v>
      </c>
      <c r="CG83" s="99">
        <v>7743.5999999999995</v>
      </c>
      <c r="CH83" s="99">
        <v>7</v>
      </c>
      <c r="CI83" s="99">
        <v>6022.8</v>
      </c>
      <c r="CJ83" s="99">
        <v>6</v>
      </c>
      <c r="CK83" s="99">
        <v>5162.3999999999996</v>
      </c>
      <c r="CL83" s="99">
        <v>7</v>
      </c>
      <c r="CM83" s="99">
        <v>6022.8</v>
      </c>
      <c r="CN83" s="99">
        <v>10</v>
      </c>
      <c r="CO83" s="99">
        <v>8604</v>
      </c>
      <c r="CP83" s="99">
        <v>8</v>
      </c>
      <c r="CQ83" s="99">
        <v>6883.2</v>
      </c>
      <c r="CR83" s="99">
        <v>7</v>
      </c>
      <c r="CS83" s="99">
        <v>6022.8</v>
      </c>
      <c r="CT83" s="99">
        <v>8</v>
      </c>
      <c r="CU83" s="99">
        <v>6883.2</v>
      </c>
    </row>
    <row r="84" spans="2:99">
      <c r="C84" s="98" t="s">
        <v>249</v>
      </c>
      <c r="D84" s="99">
        <v>8</v>
      </c>
      <c r="E84" s="99">
        <v>6249.5999999999995</v>
      </c>
      <c r="F84" s="99">
        <v>8</v>
      </c>
      <c r="G84" s="99">
        <v>6249.5999999999995</v>
      </c>
      <c r="H84" s="99">
        <v>5</v>
      </c>
      <c r="I84" s="99">
        <v>3905.9999999999995</v>
      </c>
      <c r="J84" s="99">
        <v>4</v>
      </c>
      <c r="K84" s="99">
        <v>3124.7999999999997</v>
      </c>
      <c r="L84" s="99">
        <v>7</v>
      </c>
      <c r="M84" s="99">
        <v>5468.4</v>
      </c>
      <c r="N84" s="99">
        <v>10</v>
      </c>
      <c r="O84" s="99">
        <v>7811.9999999999991</v>
      </c>
      <c r="P84" s="99">
        <v>6</v>
      </c>
      <c r="Q84" s="99">
        <v>4687.2</v>
      </c>
      <c r="R84" s="99">
        <v>8</v>
      </c>
      <c r="S84" s="99">
        <v>6249.5999999999995</v>
      </c>
      <c r="T84" s="99">
        <v>8</v>
      </c>
      <c r="U84" s="99">
        <v>6249.5999999999995</v>
      </c>
      <c r="V84" s="99">
        <v>8</v>
      </c>
      <c r="W84" s="99">
        <v>6249.5999999999995</v>
      </c>
      <c r="X84" s="99">
        <v>5</v>
      </c>
      <c r="Y84" s="99">
        <v>3905.9999999999995</v>
      </c>
      <c r="Z84" s="99">
        <v>7</v>
      </c>
      <c r="AA84" s="99">
        <v>5468.4</v>
      </c>
      <c r="AB84" s="99">
        <v>9</v>
      </c>
      <c r="AC84" s="99">
        <v>7030.7999999999993</v>
      </c>
      <c r="AD84" s="99">
        <v>9</v>
      </c>
      <c r="AE84" s="99">
        <v>7030.7999999999993</v>
      </c>
      <c r="AF84" s="99">
        <v>10</v>
      </c>
      <c r="AG84" s="99">
        <v>7811.9999999999991</v>
      </c>
      <c r="AH84" s="99">
        <v>12</v>
      </c>
      <c r="AI84" s="99">
        <v>9374.4</v>
      </c>
      <c r="AJ84" s="99">
        <v>7</v>
      </c>
      <c r="AK84" s="99">
        <v>5468.4</v>
      </c>
      <c r="AL84" s="99">
        <v>6</v>
      </c>
      <c r="AM84" s="99">
        <v>4687.2</v>
      </c>
      <c r="AN84" s="99">
        <v>9</v>
      </c>
      <c r="AO84" s="99">
        <v>7030.7999999999993</v>
      </c>
      <c r="AP84" s="99">
        <v>5</v>
      </c>
      <c r="AQ84" s="99">
        <v>3905.9999999999995</v>
      </c>
      <c r="AR84" s="99">
        <v>11</v>
      </c>
      <c r="AS84" s="99">
        <v>8593.1999999999989</v>
      </c>
      <c r="AT84" s="99">
        <v>9</v>
      </c>
      <c r="AU84" s="99">
        <v>7030.7999999999993</v>
      </c>
      <c r="AV84" s="99">
        <v>11</v>
      </c>
      <c r="AW84" s="99">
        <v>8593.1999999999989</v>
      </c>
      <c r="AX84" s="99">
        <v>6</v>
      </c>
      <c r="AY84" s="99">
        <v>4687.2</v>
      </c>
      <c r="AZ84" s="99">
        <v>7</v>
      </c>
      <c r="BA84" s="99">
        <v>5468.4</v>
      </c>
      <c r="BB84" s="99">
        <v>5</v>
      </c>
      <c r="BC84" s="99">
        <v>3905.9999999999995</v>
      </c>
      <c r="BD84" s="99">
        <v>5</v>
      </c>
      <c r="BE84" s="99">
        <v>3905.9999999999995</v>
      </c>
      <c r="BF84" s="99">
        <v>9</v>
      </c>
      <c r="BG84" s="99">
        <v>7030.7999999999993</v>
      </c>
      <c r="BH84" s="99">
        <v>7</v>
      </c>
      <c r="BI84" s="99">
        <v>5468.4</v>
      </c>
      <c r="BJ84" s="99">
        <v>8</v>
      </c>
      <c r="BK84" s="99">
        <v>6249.5999999999995</v>
      </c>
      <c r="BL84" s="99">
        <v>9</v>
      </c>
      <c r="BM84" s="99">
        <v>7030.7999999999993</v>
      </c>
      <c r="BN84" s="99">
        <v>7</v>
      </c>
      <c r="BO84" s="99">
        <v>5468.4</v>
      </c>
      <c r="BP84" s="99">
        <v>7</v>
      </c>
      <c r="BQ84" s="99">
        <v>5468.4</v>
      </c>
      <c r="BR84" s="99">
        <v>6</v>
      </c>
      <c r="BS84" s="99">
        <v>4687.2</v>
      </c>
      <c r="BT84" s="99">
        <v>7</v>
      </c>
      <c r="BU84" s="99">
        <v>5468.4</v>
      </c>
      <c r="BV84" s="99">
        <v>9</v>
      </c>
      <c r="BW84" s="99">
        <v>7030.7999999999993</v>
      </c>
      <c r="BX84" s="99">
        <v>9</v>
      </c>
      <c r="BY84" s="99">
        <v>7030.7999999999993</v>
      </c>
      <c r="BZ84" s="99">
        <v>8</v>
      </c>
      <c r="CA84" s="99">
        <v>6249.5999999999995</v>
      </c>
      <c r="CB84" s="99">
        <v>10</v>
      </c>
      <c r="CC84" s="99">
        <v>7811.9999999999991</v>
      </c>
      <c r="CD84" s="99">
        <v>9</v>
      </c>
      <c r="CE84" s="99">
        <v>7030.7999999999993</v>
      </c>
      <c r="CF84" s="99">
        <v>9</v>
      </c>
      <c r="CG84" s="99">
        <v>7030.7999999999993</v>
      </c>
      <c r="CH84" s="99">
        <v>8</v>
      </c>
      <c r="CI84" s="99">
        <v>6249.5999999999995</v>
      </c>
      <c r="CJ84" s="99">
        <v>5</v>
      </c>
      <c r="CK84" s="99">
        <v>3905.9999999999995</v>
      </c>
      <c r="CL84" s="99">
        <v>8</v>
      </c>
      <c r="CM84" s="99">
        <v>6249.5999999999995</v>
      </c>
      <c r="CN84" s="99">
        <v>8</v>
      </c>
      <c r="CO84" s="99">
        <v>6249.5999999999995</v>
      </c>
      <c r="CP84" s="99">
        <v>10</v>
      </c>
      <c r="CQ84" s="99">
        <v>7811.9999999999991</v>
      </c>
      <c r="CR84" s="99">
        <v>8</v>
      </c>
      <c r="CS84" s="99">
        <v>6249.5999999999995</v>
      </c>
      <c r="CT84" s="99">
        <v>7</v>
      </c>
      <c r="CU84" s="99">
        <v>5468.4</v>
      </c>
    </row>
    <row r="85" spans="2:99">
      <c r="C85" s="98" t="s">
        <v>250</v>
      </c>
      <c r="D85" s="99">
        <v>7</v>
      </c>
      <c r="E85" s="99">
        <v>1050</v>
      </c>
      <c r="F85" s="99">
        <v>9</v>
      </c>
      <c r="G85" s="99">
        <v>1350</v>
      </c>
      <c r="H85" s="99">
        <v>6</v>
      </c>
      <c r="I85" s="99">
        <v>900</v>
      </c>
      <c r="J85" s="99">
        <v>5</v>
      </c>
      <c r="K85" s="99">
        <v>750</v>
      </c>
      <c r="L85" s="99">
        <v>7</v>
      </c>
      <c r="M85" s="99">
        <v>1050</v>
      </c>
      <c r="N85" s="99">
        <v>11</v>
      </c>
      <c r="O85" s="99">
        <v>1650</v>
      </c>
      <c r="P85" s="99">
        <v>6</v>
      </c>
      <c r="Q85" s="99">
        <v>900</v>
      </c>
      <c r="R85" s="99">
        <v>10</v>
      </c>
      <c r="S85" s="99">
        <v>1500</v>
      </c>
      <c r="T85" s="99">
        <v>8</v>
      </c>
      <c r="U85" s="99">
        <v>1200</v>
      </c>
      <c r="V85" s="99">
        <v>8</v>
      </c>
      <c r="W85" s="99">
        <v>1200</v>
      </c>
      <c r="X85" s="99">
        <v>5</v>
      </c>
      <c r="Y85" s="99">
        <v>750</v>
      </c>
      <c r="Z85" s="99">
        <v>8</v>
      </c>
      <c r="AA85" s="99">
        <v>1200</v>
      </c>
      <c r="AB85" s="99">
        <v>10</v>
      </c>
      <c r="AC85" s="99">
        <v>1500</v>
      </c>
      <c r="AD85" s="99">
        <v>10</v>
      </c>
      <c r="AE85" s="99">
        <v>1500</v>
      </c>
      <c r="AF85" s="99">
        <v>11</v>
      </c>
      <c r="AG85" s="99">
        <v>1650</v>
      </c>
      <c r="AH85" s="99">
        <v>12</v>
      </c>
      <c r="AI85" s="99">
        <v>1800</v>
      </c>
      <c r="AJ85" s="99">
        <v>7</v>
      </c>
      <c r="AK85" s="99">
        <v>1050</v>
      </c>
      <c r="AL85" s="99">
        <v>6</v>
      </c>
      <c r="AM85" s="99">
        <v>900</v>
      </c>
      <c r="AN85" s="99">
        <v>9</v>
      </c>
      <c r="AO85" s="99">
        <v>1350</v>
      </c>
      <c r="AP85" s="99">
        <v>5</v>
      </c>
      <c r="AQ85" s="99">
        <v>750</v>
      </c>
      <c r="AR85" s="99">
        <v>12</v>
      </c>
      <c r="AS85" s="99">
        <v>1800</v>
      </c>
      <c r="AT85" s="99">
        <v>10</v>
      </c>
      <c r="AU85" s="99">
        <v>1500</v>
      </c>
      <c r="AV85" s="99">
        <v>12</v>
      </c>
      <c r="AW85" s="99">
        <v>1800</v>
      </c>
      <c r="AX85" s="99">
        <v>7</v>
      </c>
      <c r="AY85" s="99">
        <v>1050</v>
      </c>
      <c r="AZ85" s="99">
        <v>7</v>
      </c>
      <c r="BA85" s="99">
        <v>1050</v>
      </c>
      <c r="BB85" s="99">
        <v>5</v>
      </c>
      <c r="BC85" s="99">
        <v>750</v>
      </c>
      <c r="BD85" s="99">
        <v>5</v>
      </c>
      <c r="BE85" s="99">
        <v>750</v>
      </c>
      <c r="BF85" s="99">
        <v>9</v>
      </c>
      <c r="BG85" s="99">
        <v>1350</v>
      </c>
      <c r="BH85" s="99">
        <v>9</v>
      </c>
      <c r="BI85" s="99">
        <v>1350</v>
      </c>
      <c r="BJ85" s="99">
        <v>9</v>
      </c>
      <c r="BK85" s="99">
        <v>1350</v>
      </c>
      <c r="BL85" s="99">
        <v>11</v>
      </c>
      <c r="BM85" s="99">
        <v>1650</v>
      </c>
      <c r="BN85" s="99">
        <v>7</v>
      </c>
      <c r="BO85" s="99">
        <v>1050</v>
      </c>
      <c r="BP85" s="99">
        <v>8</v>
      </c>
      <c r="BQ85" s="99">
        <v>1200</v>
      </c>
      <c r="BR85" s="99">
        <v>7</v>
      </c>
      <c r="BS85" s="99">
        <v>1050</v>
      </c>
      <c r="BT85" s="99">
        <v>8</v>
      </c>
      <c r="BU85" s="99">
        <v>1200</v>
      </c>
      <c r="BV85" s="99">
        <v>9</v>
      </c>
      <c r="BW85" s="99">
        <v>1350</v>
      </c>
      <c r="BX85" s="99">
        <v>11</v>
      </c>
      <c r="BY85" s="99">
        <v>1650</v>
      </c>
      <c r="BZ85" s="99">
        <v>9</v>
      </c>
      <c r="CA85" s="99">
        <v>1350</v>
      </c>
      <c r="CB85" s="99">
        <v>9</v>
      </c>
      <c r="CC85" s="99">
        <v>1350</v>
      </c>
      <c r="CD85" s="99">
        <v>9</v>
      </c>
      <c r="CE85" s="99">
        <v>1350</v>
      </c>
      <c r="CF85" s="99">
        <v>8</v>
      </c>
      <c r="CG85" s="99">
        <v>1200</v>
      </c>
      <c r="CH85" s="99">
        <v>8</v>
      </c>
      <c r="CI85" s="99">
        <v>1200</v>
      </c>
      <c r="CJ85" s="99">
        <v>6</v>
      </c>
      <c r="CK85" s="99">
        <v>900</v>
      </c>
      <c r="CL85" s="99">
        <v>9</v>
      </c>
      <c r="CM85" s="99">
        <v>1350</v>
      </c>
      <c r="CN85" s="99">
        <v>10</v>
      </c>
      <c r="CO85" s="99">
        <v>1500</v>
      </c>
      <c r="CP85" s="99">
        <v>9</v>
      </c>
      <c r="CQ85" s="99">
        <v>1350</v>
      </c>
      <c r="CR85" s="99">
        <v>7</v>
      </c>
      <c r="CS85" s="99">
        <v>1050</v>
      </c>
      <c r="CT85" s="99">
        <v>8</v>
      </c>
      <c r="CU85" s="99">
        <v>1200</v>
      </c>
    </row>
    <row r="86" spans="2:99">
      <c r="C86" s="98" t="s">
        <v>251</v>
      </c>
      <c r="D86" s="99">
        <v>8</v>
      </c>
      <c r="E86" s="99">
        <v>4320</v>
      </c>
      <c r="F86" s="99">
        <v>9</v>
      </c>
      <c r="G86" s="99">
        <v>4860</v>
      </c>
      <c r="H86" s="99">
        <v>6</v>
      </c>
      <c r="I86" s="99">
        <v>3240</v>
      </c>
      <c r="J86" s="99">
        <v>4</v>
      </c>
      <c r="K86" s="99">
        <v>2160</v>
      </c>
      <c r="L86" s="99">
        <v>7</v>
      </c>
      <c r="M86" s="99">
        <v>3780</v>
      </c>
      <c r="N86" s="99">
        <v>11</v>
      </c>
      <c r="O86" s="99">
        <v>5940</v>
      </c>
      <c r="P86" s="99">
        <v>7</v>
      </c>
      <c r="Q86" s="99">
        <v>3780</v>
      </c>
      <c r="R86" s="99">
        <v>9</v>
      </c>
      <c r="S86" s="99">
        <v>4860</v>
      </c>
      <c r="T86" s="99">
        <v>8</v>
      </c>
      <c r="U86" s="99">
        <v>4320</v>
      </c>
      <c r="V86" s="99">
        <v>8</v>
      </c>
      <c r="W86" s="99">
        <v>4320</v>
      </c>
      <c r="X86" s="99">
        <v>5</v>
      </c>
      <c r="Y86" s="99">
        <v>2700</v>
      </c>
      <c r="Z86" s="99">
        <v>8</v>
      </c>
      <c r="AA86" s="99">
        <v>4320</v>
      </c>
      <c r="AB86" s="99">
        <v>9</v>
      </c>
      <c r="AC86" s="99">
        <v>4860</v>
      </c>
      <c r="AD86" s="99">
        <v>9</v>
      </c>
      <c r="AE86" s="99">
        <v>4860</v>
      </c>
      <c r="AF86" s="99">
        <v>10</v>
      </c>
      <c r="AG86" s="99">
        <v>5400</v>
      </c>
      <c r="AH86" s="99">
        <v>10</v>
      </c>
      <c r="AI86" s="99">
        <v>5400</v>
      </c>
      <c r="AJ86" s="99">
        <v>7</v>
      </c>
      <c r="AK86" s="99">
        <v>3780</v>
      </c>
      <c r="AL86" s="99">
        <v>6</v>
      </c>
      <c r="AM86" s="99">
        <v>3240</v>
      </c>
      <c r="AN86" s="99">
        <v>7</v>
      </c>
      <c r="AO86" s="99">
        <v>3780</v>
      </c>
      <c r="AP86" s="99">
        <v>5</v>
      </c>
      <c r="AQ86" s="99">
        <v>2700</v>
      </c>
      <c r="AR86" s="99">
        <v>11</v>
      </c>
      <c r="AS86" s="99">
        <v>5940</v>
      </c>
      <c r="AT86" s="99">
        <v>9</v>
      </c>
      <c r="AU86" s="99">
        <v>4860</v>
      </c>
      <c r="AV86" s="99">
        <v>11</v>
      </c>
      <c r="AW86" s="99">
        <v>5940</v>
      </c>
      <c r="AX86" s="99">
        <v>6</v>
      </c>
      <c r="AY86" s="99">
        <v>3240</v>
      </c>
      <c r="AZ86" s="99">
        <v>7</v>
      </c>
      <c r="BA86" s="99">
        <v>3780</v>
      </c>
      <c r="BB86" s="99">
        <v>5</v>
      </c>
      <c r="BC86" s="99">
        <v>2700</v>
      </c>
      <c r="BD86" s="99">
        <v>5</v>
      </c>
      <c r="BE86" s="99">
        <v>2700</v>
      </c>
      <c r="BF86" s="99">
        <v>8</v>
      </c>
      <c r="BG86" s="99">
        <v>4320</v>
      </c>
      <c r="BH86" s="99">
        <v>9</v>
      </c>
      <c r="BI86" s="99">
        <v>4860</v>
      </c>
      <c r="BJ86" s="99">
        <v>8</v>
      </c>
      <c r="BK86" s="99">
        <v>4320</v>
      </c>
      <c r="BL86" s="99">
        <v>10</v>
      </c>
      <c r="BM86" s="99">
        <v>5400</v>
      </c>
      <c r="BN86" s="99">
        <v>7</v>
      </c>
      <c r="BO86" s="99">
        <v>3780</v>
      </c>
      <c r="BP86" s="99">
        <v>7</v>
      </c>
      <c r="BQ86" s="99">
        <v>3780</v>
      </c>
      <c r="BR86" s="99">
        <v>7</v>
      </c>
      <c r="BS86" s="99">
        <v>3780</v>
      </c>
      <c r="BT86" s="99">
        <v>8</v>
      </c>
      <c r="BU86" s="99">
        <v>4320</v>
      </c>
      <c r="BV86" s="99">
        <v>9</v>
      </c>
      <c r="BW86" s="99">
        <v>4860</v>
      </c>
      <c r="BX86" s="99">
        <v>10</v>
      </c>
      <c r="BY86" s="99">
        <v>5400</v>
      </c>
      <c r="BZ86" s="99">
        <v>8</v>
      </c>
      <c r="CA86" s="99">
        <v>4320</v>
      </c>
      <c r="CB86" s="99">
        <v>10</v>
      </c>
      <c r="CC86" s="99">
        <v>5400</v>
      </c>
      <c r="CD86" s="99">
        <v>10</v>
      </c>
      <c r="CE86" s="99">
        <v>5400</v>
      </c>
      <c r="CF86" s="99">
        <v>8</v>
      </c>
      <c r="CG86" s="99">
        <v>4320</v>
      </c>
      <c r="CH86" s="99">
        <v>8</v>
      </c>
      <c r="CI86" s="99">
        <v>4320</v>
      </c>
      <c r="CJ86" s="99">
        <v>6</v>
      </c>
      <c r="CK86" s="99">
        <v>3240</v>
      </c>
      <c r="CL86" s="99">
        <v>8</v>
      </c>
      <c r="CM86" s="99">
        <v>4320</v>
      </c>
      <c r="CN86" s="99">
        <v>10</v>
      </c>
      <c r="CO86" s="99">
        <v>5400</v>
      </c>
      <c r="CP86" s="99">
        <v>10</v>
      </c>
      <c r="CQ86" s="99">
        <v>5400</v>
      </c>
      <c r="CR86" s="99">
        <v>7</v>
      </c>
      <c r="CS86" s="99">
        <v>3780</v>
      </c>
      <c r="CT86" s="99">
        <v>7</v>
      </c>
      <c r="CU86" s="99">
        <v>3780</v>
      </c>
    </row>
    <row r="87" spans="2:99">
      <c r="B87" s="98" t="s">
        <v>131</v>
      </c>
      <c r="C87" s="98" t="s">
        <v>252</v>
      </c>
      <c r="D87" s="99">
        <v>15</v>
      </c>
      <c r="E87" s="99">
        <v>29322</v>
      </c>
      <c r="F87" s="99">
        <v>10</v>
      </c>
      <c r="G87" s="99">
        <v>19548</v>
      </c>
      <c r="H87" s="99">
        <v>16</v>
      </c>
      <c r="I87" s="99">
        <v>31276.799999999999</v>
      </c>
      <c r="J87" s="99">
        <v>11</v>
      </c>
      <c r="K87" s="99">
        <v>21502.799999999999</v>
      </c>
      <c r="L87" s="99">
        <v>4</v>
      </c>
      <c r="M87" s="99">
        <v>7819.2</v>
      </c>
      <c r="N87" s="99">
        <v>7</v>
      </c>
      <c r="O87" s="99">
        <v>13683.6</v>
      </c>
      <c r="P87" s="99">
        <v>5</v>
      </c>
      <c r="Q87" s="99">
        <v>9774</v>
      </c>
      <c r="R87" s="99">
        <v>8</v>
      </c>
      <c r="S87" s="99">
        <v>15638.4</v>
      </c>
      <c r="T87" s="99">
        <v>12</v>
      </c>
      <c r="U87" s="99">
        <v>23457.599999999999</v>
      </c>
      <c r="V87" s="99">
        <v>8</v>
      </c>
      <c r="W87" s="99">
        <v>15638.4</v>
      </c>
      <c r="X87" s="99">
        <v>11</v>
      </c>
      <c r="Y87" s="99">
        <v>21502.799999999999</v>
      </c>
      <c r="Z87" s="99">
        <v>14</v>
      </c>
      <c r="AA87" s="99">
        <v>27367.200000000001</v>
      </c>
      <c r="AB87" s="99">
        <v>6</v>
      </c>
      <c r="AC87" s="99">
        <v>11728.8</v>
      </c>
      <c r="AD87" s="99">
        <v>7</v>
      </c>
      <c r="AE87" s="99">
        <v>13683.6</v>
      </c>
      <c r="AF87" s="99">
        <v>7</v>
      </c>
      <c r="AG87" s="99">
        <v>13683.6</v>
      </c>
      <c r="AH87" s="99">
        <v>8</v>
      </c>
      <c r="AI87" s="99">
        <v>15638.4</v>
      </c>
      <c r="AJ87" s="99">
        <v>9</v>
      </c>
      <c r="AK87" s="99">
        <v>17593.2</v>
      </c>
      <c r="AL87" s="99">
        <v>10</v>
      </c>
      <c r="AM87" s="99">
        <v>19548</v>
      </c>
      <c r="AN87" s="99">
        <v>12</v>
      </c>
      <c r="AO87" s="99">
        <v>23457.599999999999</v>
      </c>
      <c r="AP87" s="99">
        <v>15</v>
      </c>
      <c r="AQ87" s="99">
        <v>29322</v>
      </c>
      <c r="AR87" s="99">
        <v>9</v>
      </c>
      <c r="AS87" s="99">
        <v>17593.2</v>
      </c>
      <c r="AT87" s="99">
        <v>10</v>
      </c>
      <c r="AU87" s="99">
        <v>19548</v>
      </c>
      <c r="AV87" s="99">
        <v>8</v>
      </c>
      <c r="AW87" s="99">
        <v>15638.4</v>
      </c>
      <c r="AX87" s="99">
        <v>7</v>
      </c>
      <c r="AY87" s="99">
        <v>13683.6</v>
      </c>
      <c r="AZ87" s="99">
        <v>12</v>
      </c>
      <c r="BA87" s="99">
        <v>23457.599999999999</v>
      </c>
      <c r="BB87" s="99">
        <v>11</v>
      </c>
      <c r="BC87" s="99">
        <v>21502.799999999999</v>
      </c>
      <c r="BD87" s="99">
        <v>18</v>
      </c>
      <c r="BE87" s="99">
        <v>35186.400000000001</v>
      </c>
      <c r="BF87" s="99">
        <v>14</v>
      </c>
      <c r="BG87" s="99">
        <v>27367.200000000001</v>
      </c>
      <c r="BH87" s="99">
        <v>6</v>
      </c>
      <c r="BI87" s="99">
        <v>11728.8</v>
      </c>
      <c r="BJ87" s="99">
        <v>6</v>
      </c>
      <c r="BK87" s="99">
        <v>11728.8</v>
      </c>
      <c r="BL87" s="99">
        <v>7</v>
      </c>
      <c r="BM87" s="99">
        <v>13683.6</v>
      </c>
      <c r="BN87" s="99">
        <v>7</v>
      </c>
      <c r="BO87" s="99">
        <v>13683.6</v>
      </c>
      <c r="BP87" s="99">
        <v>18</v>
      </c>
      <c r="BQ87" s="99">
        <v>35186.400000000001</v>
      </c>
      <c r="BR87" s="99">
        <v>13</v>
      </c>
      <c r="BS87" s="99">
        <v>25412.399999999998</v>
      </c>
      <c r="BT87" s="99">
        <v>10</v>
      </c>
      <c r="BU87" s="99">
        <v>19548</v>
      </c>
      <c r="BV87" s="99">
        <v>15</v>
      </c>
      <c r="BW87" s="99">
        <v>29322</v>
      </c>
      <c r="BX87" s="99">
        <v>9</v>
      </c>
      <c r="BY87" s="99">
        <v>17593.2</v>
      </c>
      <c r="BZ87" s="99">
        <v>10</v>
      </c>
      <c r="CA87" s="99">
        <v>19548</v>
      </c>
      <c r="CB87" s="99">
        <v>8</v>
      </c>
      <c r="CC87" s="99">
        <v>15638.4</v>
      </c>
      <c r="CD87" s="99">
        <v>10</v>
      </c>
      <c r="CE87" s="99">
        <v>19548</v>
      </c>
      <c r="CF87" s="99">
        <v>14</v>
      </c>
      <c r="CG87" s="99">
        <v>27367.200000000001</v>
      </c>
      <c r="CH87" s="99">
        <v>15</v>
      </c>
      <c r="CI87" s="99">
        <v>29322</v>
      </c>
      <c r="CJ87" s="99">
        <v>11</v>
      </c>
      <c r="CK87" s="99">
        <v>21502.799999999999</v>
      </c>
      <c r="CL87" s="99">
        <v>17</v>
      </c>
      <c r="CM87" s="99">
        <v>33231.599999999999</v>
      </c>
      <c r="CN87" s="99">
        <v>9</v>
      </c>
      <c r="CO87" s="99">
        <v>17593.2</v>
      </c>
      <c r="CP87" s="99">
        <v>7</v>
      </c>
      <c r="CQ87" s="99">
        <v>13683.6</v>
      </c>
      <c r="CR87" s="99">
        <v>8</v>
      </c>
      <c r="CS87" s="99">
        <v>15638.4</v>
      </c>
      <c r="CT87" s="99">
        <v>9</v>
      </c>
      <c r="CU87" s="99">
        <v>17593.2</v>
      </c>
    </row>
    <row r="88" spans="2:99">
      <c r="C88" s="98" t="s">
        <v>253</v>
      </c>
      <c r="D88" s="99">
        <v>16</v>
      </c>
      <c r="E88" s="99">
        <v>30278.399999999998</v>
      </c>
      <c r="F88" s="99">
        <v>10</v>
      </c>
      <c r="G88" s="99">
        <v>18924</v>
      </c>
      <c r="H88" s="99">
        <v>16</v>
      </c>
      <c r="I88" s="99">
        <v>30278.399999999998</v>
      </c>
      <c r="J88" s="99">
        <v>12</v>
      </c>
      <c r="K88" s="99">
        <v>22708.799999999999</v>
      </c>
      <c r="L88" s="99">
        <v>5</v>
      </c>
      <c r="M88" s="99">
        <v>9462</v>
      </c>
      <c r="N88" s="99">
        <v>7</v>
      </c>
      <c r="O88" s="99">
        <v>13246.8</v>
      </c>
      <c r="P88" s="99">
        <v>5</v>
      </c>
      <c r="Q88" s="99">
        <v>9462</v>
      </c>
      <c r="R88" s="99">
        <v>8</v>
      </c>
      <c r="S88" s="99">
        <v>15139.199999999999</v>
      </c>
      <c r="T88" s="99">
        <v>13</v>
      </c>
      <c r="U88" s="99">
        <v>24601.199999999997</v>
      </c>
      <c r="V88" s="99">
        <v>9</v>
      </c>
      <c r="W88" s="99">
        <v>17031.599999999999</v>
      </c>
      <c r="X88" s="99">
        <v>12</v>
      </c>
      <c r="Y88" s="99">
        <v>22708.799999999999</v>
      </c>
      <c r="Z88" s="99">
        <v>16</v>
      </c>
      <c r="AA88" s="99">
        <v>30278.399999999998</v>
      </c>
      <c r="AB88" s="99">
        <v>6</v>
      </c>
      <c r="AC88" s="99">
        <v>11354.4</v>
      </c>
      <c r="AD88" s="99">
        <v>8</v>
      </c>
      <c r="AE88" s="99">
        <v>15139.199999999999</v>
      </c>
      <c r="AF88" s="99">
        <v>7</v>
      </c>
      <c r="AG88" s="99">
        <v>13246.8</v>
      </c>
      <c r="AH88" s="99">
        <v>8</v>
      </c>
      <c r="AI88" s="99">
        <v>15139.199999999999</v>
      </c>
      <c r="AJ88" s="99">
        <v>10</v>
      </c>
      <c r="AK88" s="99">
        <v>18924</v>
      </c>
      <c r="AL88" s="99">
        <v>11</v>
      </c>
      <c r="AM88" s="99">
        <v>20816.399999999998</v>
      </c>
      <c r="AN88" s="99">
        <v>11</v>
      </c>
      <c r="AO88" s="99">
        <v>20816.399999999998</v>
      </c>
      <c r="AP88" s="99">
        <v>14</v>
      </c>
      <c r="AQ88" s="99">
        <v>26493.599999999999</v>
      </c>
      <c r="AR88" s="99">
        <v>9</v>
      </c>
      <c r="AS88" s="99">
        <v>17031.599999999999</v>
      </c>
      <c r="AT88" s="99">
        <v>10</v>
      </c>
      <c r="AU88" s="99">
        <v>18924</v>
      </c>
      <c r="AV88" s="99">
        <v>9</v>
      </c>
      <c r="AW88" s="99">
        <v>17031.599999999999</v>
      </c>
      <c r="AX88" s="99">
        <v>8</v>
      </c>
      <c r="AY88" s="99">
        <v>15139.199999999999</v>
      </c>
      <c r="AZ88" s="99">
        <v>11</v>
      </c>
      <c r="BA88" s="99">
        <v>20816.399999999998</v>
      </c>
      <c r="BB88" s="99">
        <v>11</v>
      </c>
      <c r="BC88" s="99">
        <v>20816.399999999998</v>
      </c>
      <c r="BD88" s="99">
        <v>19</v>
      </c>
      <c r="BE88" s="99">
        <v>35955.599999999999</v>
      </c>
      <c r="BF88" s="99">
        <v>14</v>
      </c>
      <c r="BG88" s="99">
        <v>26493.599999999999</v>
      </c>
      <c r="BH88" s="99">
        <v>6</v>
      </c>
      <c r="BI88" s="99">
        <v>11354.4</v>
      </c>
      <c r="BJ88" s="99">
        <v>6</v>
      </c>
      <c r="BK88" s="99">
        <v>11354.4</v>
      </c>
      <c r="BL88" s="99">
        <v>7</v>
      </c>
      <c r="BM88" s="99">
        <v>13246.8</v>
      </c>
      <c r="BN88" s="99">
        <v>7</v>
      </c>
      <c r="BO88" s="99">
        <v>13246.8</v>
      </c>
      <c r="BP88" s="99">
        <v>18</v>
      </c>
      <c r="BQ88" s="99">
        <v>34063.199999999997</v>
      </c>
      <c r="BR88" s="99">
        <v>16</v>
      </c>
      <c r="BS88" s="99">
        <v>30278.399999999998</v>
      </c>
      <c r="BT88" s="99">
        <v>9</v>
      </c>
      <c r="BU88" s="99">
        <v>17031.599999999999</v>
      </c>
      <c r="BV88" s="99">
        <v>15</v>
      </c>
      <c r="BW88" s="99">
        <v>28385.999999999996</v>
      </c>
      <c r="BX88" s="99">
        <v>9</v>
      </c>
      <c r="BY88" s="99">
        <v>17031.599999999999</v>
      </c>
      <c r="BZ88" s="99">
        <v>9</v>
      </c>
      <c r="CA88" s="99">
        <v>17031.599999999999</v>
      </c>
      <c r="CB88" s="99">
        <v>9</v>
      </c>
      <c r="CC88" s="99">
        <v>17031.599999999999</v>
      </c>
      <c r="CD88" s="99">
        <v>9</v>
      </c>
      <c r="CE88" s="99">
        <v>17031.599999999999</v>
      </c>
      <c r="CF88" s="99">
        <v>13</v>
      </c>
      <c r="CG88" s="99">
        <v>24601.199999999997</v>
      </c>
      <c r="CH88" s="99">
        <v>16</v>
      </c>
      <c r="CI88" s="99">
        <v>30278.399999999998</v>
      </c>
      <c r="CJ88" s="99">
        <v>12</v>
      </c>
      <c r="CK88" s="99">
        <v>22708.799999999999</v>
      </c>
      <c r="CL88" s="99">
        <v>18</v>
      </c>
      <c r="CM88" s="99">
        <v>34063.199999999997</v>
      </c>
      <c r="CN88" s="99">
        <v>10</v>
      </c>
      <c r="CO88" s="99">
        <v>18924</v>
      </c>
      <c r="CP88" s="99">
        <v>7</v>
      </c>
      <c r="CQ88" s="99">
        <v>13246.8</v>
      </c>
      <c r="CR88" s="99">
        <v>9</v>
      </c>
      <c r="CS88" s="99">
        <v>17031.599999999999</v>
      </c>
      <c r="CT88" s="99">
        <v>9</v>
      </c>
      <c r="CU88" s="99">
        <v>17031.599999999999</v>
      </c>
    </row>
    <row r="89" spans="2:99">
      <c r="C89" s="98" t="s">
        <v>254</v>
      </c>
      <c r="D89" s="99">
        <v>14</v>
      </c>
      <c r="E89" s="99">
        <v>33566.400000000001</v>
      </c>
      <c r="F89" s="99">
        <v>9</v>
      </c>
      <c r="G89" s="99">
        <v>21578.399999999998</v>
      </c>
      <c r="H89" s="99">
        <v>14</v>
      </c>
      <c r="I89" s="99">
        <v>33566.400000000001</v>
      </c>
      <c r="J89" s="99">
        <v>12</v>
      </c>
      <c r="K89" s="99">
        <v>28771.199999999997</v>
      </c>
      <c r="L89" s="99">
        <v>5</v>
      </c>
      <c r="M89" s="99">
        <v>11988</v>
      </c>
      <c r="N89" s="99">
        <v>8</v>
      </c>
      <c r="O89" s="99">
        <v>19180.8</v>
      </c>
      <c r="P89" s="99">
        <v>5</v>
      </c>
      <c r="Q89" s="99">
        <v>11988</v>
      </c>
      <c r="R89" s="99">
        <v>7</v>
      </c>
      <c r="S89" s="99">
        <v>16783.2</v>
      </c>
      <c r="T89" s="99">
        <v>12</v>
      </c>
      <c r="U89" s="99">
        <v>28771.199999999997</v>
      </c>
      <c r="V89" s="99">
        <v>8</v>
      </c>
      <c r="W89" s="99">
        <v>19180.8</v>
      </c>
      <c r="X89" s="99">
        <v>12</v>
      </c>
      <c r="Y89" s="99">
        <v>28771.199999999997</v>
      </c>
      <c r="Z89" s="99">
        <v>16</v>
      </c>
      <c r="AA89" s="99">
        <v>38361.599999999999</v>
      </c>
      <c r="AB89" s="99">
        <v>6</v>
      </c>
      <c r="AC89" s="99">
        <v>14385.599999999999</v>
      </c>
      <c r="AD89" s="99">
        <v>7</v>
      </c>
      <c r="AE89" s="99">
        <v>16783.2</v>
      </c>
      <c r="AF89" s="99">
        <v>7</v>
      </c>
      <c r="AG89" s="99">
        <v>16783.2</v>
      </c>
      <c r="AH89" s="99">
        <v>8</v>
      </c>
      <c r="AI89" s="99">
        <v>19180.8</v>
      </c>
      <c r="AJ89" s="99">
        <v>9</v>
      </c>
      <c r="AK89" s="99">
        <v>21578.399999999998</v>
      </c>
      <c r="AL89" s="99">
        <v>9</v>
      </c>
      <c r="AM89" s="99">
        <v>21578.399999999998</v>
      </c>
      <c r="AN89" s="99">
        <v>10</v>
      </c>
      <c r="AO89" s="99">
        <v>23976</v>
      </c>
      <c r="AP89" s="99">
        <v>13</v>
      </c>
      <c r="AQ89" s="99">
        <v>31168.799999999999</v>
      </c>
      <c r="AR89" s="99">
        <v>10</v>
      </c>
      <c r="AS89" s="99">
        <v>23976</v>
      </c>
      <c r="AT89" s="99">
        <v>9</v>
      </c>
      <c r="AU89" s="99">
        <v>21578.399999999998</v>
      </c>
      <c r="AV89" s="99">
        <v>9</v>
      </c>
      <c r="AW89" s="99">
        <v>21578.399999999998</v>
      </c>
      <c r="AX89" s="99">
        <v>7</v>
      </c>
      <c r="AY89" s="99">
        <v>16783.2</v>
      </c>
      <c r="AZ89" s="99">
        <v>11</v>
      </c>
      <c r="BA89" s="99">
        <v>26373.599999999999</v>
      </c>
      <c r="BB89" s="99">
        <v>12</v>
      </c>
      <c r="BC89" s="99">
        <v>28771.199999999997</v>
      </c>
      <c r="BD89" s="99">
        <v>17</v>
      </c>
      <c r="BE89" s="99">
        <v>40759.199999999997</v>
      </c>
      <c r="BF89" s="99">
        <v>14</v>
      </c>
      <c r="BG89" s="99">
        <v>33566.400000000001</v>
      </c>
      <c r="BH89" s="99">
        <v>6</v>
      </c>
      <c r="BI89" s="99">
        <v>14385.599999999999</v>
      </c>
      <c r="BJ89" s="99">
        <v>5</v>
      </c>
      <c r="BK89" s="99">
        <v>11988</v>
      </c>
      <c r="BL89" s="99">
        <v>6</v>
      </c>
      <c r="BM89" s="99">
        <v>14385.599999999999</v>
      </c>
      <c r="BN89" s="99">
        <v>7</v>
      </c>
      <c r="BO89" s="99">
        <v>16783.2</v>
      </c>
      <c r="BP89" s="99">
        <v>17</v>
      </c>
      <c r="BQ89" s="99">
        <v>40759.199999999997</v>
      </c>
      <c r="BR89" s="99">
        <v>15</v>
      </c>
      <c r="BS89" s="99">
        <v>35964</v>
      </c>
      <c r="BT89" s="99">
        <v>9</v>
      </c>
      <c r="BU89" s="99">
        <v>21578.399999999998</v>
      </c>
      <c r="BV89" s="99">
        <v>14</v>
      </c>
      <c r="BW89" s="99">
        <v>33566.400000000001</v>
      </c>
      <c r="BX89" s="99">
        <v>9</v>
      </c>
      <c r="BY89" s="99">
        <v>21578.399999999998</v>
      </c>
      <c r="BZ89" s="99">
        <v>10</v>
      </c>
      <c r="CA89" s="99">
        <v>23976</v>
      </c>
      <c r="CB89" s="99">
        <v>8</v>
      </c>
      <c r="CC89" s="99">
        <v>19180.8</v>
      </c>
      <c r="CD89" s="99">
        <v>9</v>
      </c>
      <c r="CE89" s="99">
        <v>21578.399999999998</v>
      </c>
      <c r="CF89" s="99">
        <v>12</v>
      </c>
      <c r="CG89" s="99">
        <v>28771.199999999997</v>
      </c>
      <c r="CH89" s="99">
        <v>13</v>
      </c>
      <c r="CI89" s="99">
        <v>31168.799999999999</v>
      </c>
      <c r="CJ89" s="99">
        <v>11</v>
      </c>
      <c r="CK89" s="99">
        <v>26373.599999999999</v>
      </c>
      <c r="CL89" s="99">
        <v>15</v>
      </c>
      <c r="CM89" s="99">
        <v>35964</v>
      </c>
      <c r="CN89" s="99">
        <v>9</v>
      </c>
      <c r="CO89" s="99">
        <v>21578.399999999998</v>
      </c>
      <c r="CP89" s="99">
        <v>8</v>
      </c>
      <c r="CQ89" s="99">
        <v>19180.8</v>
      </c>
      <c r="CR89" s="99">
        <v>8</v>
      </c>
      <c r="CS89" s="99">
        <v>19180.8</v>
      </c>
      <c r="CT89" s="99">
        <v>9</v>
      </c>
      <c r="CU89" s="99">
        <v>21578.399999999998</v>
      </c>
    </row>
    <row r="90" spans="2:99">
      <c r="C90" s="98" t="s">
        <v>255</v>
      </c>
      <c r="D90" s="99">
        <v>14</v>
      </c>
      <c r="E90" s="99">
        <v>30760.799999999996</v>
      </c>
      <c r="F90" s="99">
        <v>10</v>
      </c>
      <c r="G90" s="99">
        <v>21972</v>
      </c>
      <c r="H90" s="99">
        <v>15</v>
      </c>
      <c r="I90" s="99">
        <v>32958</v>
      </c>
      <c r="J90" s="99">
        <v>10</v>
      </c>
      <c r="K90" s="99">
        <v>21972</v>
      </c>
      <c r="L90" s="99">
        <v>4</v>
      </c>
      <c r="M90" s="99">
        <v>8788.7999999999993</v>
      </c>
      <c r="N90" s="99">
        <v>7</v>
      </c>
      <c r="O90" s="99">
        <v>15380.399999999998</v>
      </c>
      <c r="P90" s="99">
        <v>5</v>
      </c>
      <c r="Q90" s="99">
        <v>10986</v>
      </c>
      <c r="R90" s="99">
        <v>7</v>
      </c>
      <c r="S90" s="99">
        <v>15380.399999999998</v>
      </c>
      <c r="T90" s="99">
        <v>13</v>
      </c>
      <c r="U90" s="99">
        <v>28563.599999999999</v>
      </c>
      <c r="V90" s="99">
        <v>8</v>
      </c>
      <c r="W90" s="99">
        <v>17577.599999999999</v>
      </c>
      <c r="X90" s="99">
        <v>10</v>
      </c>
      <c r="Y90" s="99">
        <v>21972</v>
      </c>
      <c r="Z90" s="99">
        <v>15</v>
      </c>
      <c r="AA90" s="99">
        <v>32958</v>
      </c>
      <c r="AB90" s="99">
        <v>6</v>
      </c>
      <c r="AC90" s="99">
        <v>13183.199999999999</v>
      </c>
      <c r="AD90" s="99">
        <v>7</v>
      </c>
      <c r="AE90" s="99">
        <v>15380.399999999998</v>
      </c>
      <c r="AF90" s="99">
        <v>7</v>
      </c>
      <c r="AG90" s="99">
        <v>15380.399999999998</v>
      </c>
      <c r="AH90" s="99">
        <v>9</v>
      </c>
      <c r="AI90" s="99">
        <v>19774.8</v>
      </c>
      <c r="AJ90" s="99">
        <v>10</v>
      </c>
      <c r="AK90" s="99">
        <v>21972</v>
      </c>
      <c r="AL90" s="99">
        <v>10</v>
      </c>
      <c r="AM90" s="99">
        <v>21972</v>
      </c>
      <c r="AN90" s="99">
        <v>11</v>
      </c>
      <c r="AO90" s="99">
        <v>24169.199999999997</v>
      </c>
      <c r="AP90" s="99">
        <v>14</v>
      </c>
      <c r="AQ90" s="99">
        <v>30760.799999999996</v>
      </c>
      <c r="AR90" s="99">
        <v>8</v>
      </c>
      <c r="AS90" s="99">
        <v>17577.599999999999</v>
      </c>
      <c r="AT90" s="99">
        <v>8</v>
      </c>
      <c r="AU90" s="99">
        <v>17577.599999999999</v>
      </c>
      <c r="AV90" s="99">
        <v>8</v>
      </c>
      <c r="AW90" s="99">
        <v>17577.599999999999</v>
      </c>
      <c r="AX90" s="99">
        <v>7</v>
      </c>
      <c r="AY90" s="99">
        <v>15380.399999999998</v>
      </c>
      <c r="AZ90" s="99">
        <v>13</v>
      </c>
      <c r="BA90" s="99">
        <v>28563.599999999999</v>
      </c>
      <c r="BB90" s="99">
        <v>11</v>
      </c>
      <c r="BC90" s="99">
        <v>24169.199999999997</v>
      </c>
      <c r="BD90" s="99">
        <v>19</v>
      </c>
      <c r="BE90" s="99">
        <v>41746.799999999996</v>
      </c>
      <c r="BF90" s="99">
        <v>14</v>
      </c>
      <c r="BG90" s="99">
        <v>30760.799999999996</v>
      </c>
      <c r="BH90" s="99">
        <v>6</v>
      </c>
      <c r="BI90" s="99">
        <v>13183.199999999999</v>
      </c>
      <c r="BJ90" s="99">
        <v>5</v>
      </c>
      <c r="BK90" s="99">
        <v>10986</v>
      </c>
      <c r="BL90" s="99">
        <v>7</v>
      </c>
      <c r="BM90" s="99">
        <v>15380.399999999998</v>
      </c>
      <c r="BN90" s="99">
        <v>7</v>
      </c>
      <c r="BO90" s="99">
        <v>15380.399999999998</v>
      </c>
      <c r="BP90" s="99">
        <v>17</v>
      </c>
      <c r="BQ90" s="99">
        <v>37352.399999999994</v>
      </c>
      <c r="BR90" s="99">
        <v>14</v>
      </c>
      <c r="BS90" s="99">
        <v>30760.799999999996</v>
      </c>
      <c r="BT90" s="99">
        <v>9</v>
      </c>
      <c r="BU90" s="99">
        <v>19774.8</v>
      </c>
      <c r="BV90" s="99">
        <v>16</v>
      </c>
      <c r="BW90" s="99">
        <v>35155.199999999997</v>
      </c>
      <c r="BX90" s="99">
        <v>9</v>
      </c>
      <c r="BY90" s="99">
        <v>19774.8</v>
      </c>
      <c r="BZ90" s="99">
        <v>10</v>
      </c>
      <c r="CA90" s="99">
        <v>21972</v>
      </c>
      <c r="CB90" s="99">
        <v>8</v>
      </c>
      <c r="CC90" s="99">
        <v>17577.599999999999</v>
      </c>
      <c r="CD90" s="99">
        <v>8</v>
      </c>
      <c r="CE90" s="99">
        <v>17577.599999999999</v>
      </c>
      <c r="CF90" s="99">
        <v>13</v>
      </c>
      <c r="CG90" s="99">
        <v>28563.599999999999</v>
      </c>
      <c r="CH90" s="99">
        <v>14</v>
      </c>
      <c r="CI90" s="99">
        <v>30760.799999999996</v>
      </c>
      <c r="CJ90" s="99">
        <v>9</v>
      </c>
      <c r="CK90" s="99">
        <v>19774.8</v>
      </c>
      <c r="CL90" s="99">
        <v>16</v>
      </c>
      <c r="CM90" s="99">
        <v>35155.199999999997</v>
      </c>
      <c r="CN90" s="99">
        <v>8</v>
      </c>
      <c r="CO90" s="99">
        <v>17577.599999999999</v>
      </c>
      <c r="CP90" s="99">
        <v>8</v>
      </c>
      <c r="CQ90" s="99">
        <v>17577.599999999999</v>
      </c>
      <c r="CR90" s="99">
        <v>9</v>
      </c>
      <c r="CS90" s="99">
        <v>19774.8</v>
      </c>
      <c r="CT90" s="99">
        <v>9</v>
      </c>
      <c r="CU90" s="99">
        <v>19774.8</v>
      </c>
    </row>
    <row r="91" spans="2:99">
      <c r="C91" s="98" t="s">
        <v>256</v>
      </c>
      <c r="D91" s="99">
        <v>13</v>
      </c>
      <c r="E91" s="99">
        <v>29858.399999999998</v>
      </c>
      <c r="F91" s="99">
        <v>9</v>
      </c>
      <c r="G91" s="99">
        <v>20671.199999999997</v>
      </c>
      <c r="H91" s="99">
        <v>15</v>
      </c>
      <c r="I91" s="99">
        <v>34451.999999999993</v>
      </c>
      <c r="J91" s="99">
        <v>10</v>
      </c>
      <c r="K91" s="99">
        <v>22967.999999999996</v>
      </c>
      <c r="L91" s="99">
        <v>5</v>
      </c>
      <c r="M91" s="99">
        <v>11483.999999999998</v>
      </c>
      <c r="N91" s="99">
        <v>6</v>
      </c>
      <c r="O91" s="99">
        <v>13780.8</v>
      </c>
      <c r="P91" s="99">
        <v>5</v>
      </c>
      <c r="Q91" s="99">
        <v>11483.999999999998</v>
      </c>
      <c r="R91" s="99">
        <v>7</v>
      </c>
      <c r="S91" s="99">
        <v>16077.599999999999</v>
      </c>
      <c r="T91" s="99">
        <v>13</v>
      </c>
      <c r="U91" s="99">
        <v>29858.399999999998</v>
      </c>
      <c r="V91" s="99">
        <v>9</v>
      </c>
      <c r="W91" s="99">
        <v>20671.199999999997</v>
      </c>
      <c r="X91" s="99">
        <v>11</v>
      </c>
      <c r="Y91" s="99">
        <v>25264.799999999996</v>
      </c>
      <c r="Z91" s="99">
        <v>14</v>
      </c>
      <c r="AA91" s="99">
        <v>32155.199999999997</v>
      </c>
      <c r="AB91" s="99">
        <v>7</v>
      </c>
      <c r="AC91" s="99">
        <v>16077.599999999999</v>
      </c>
      <c r="AD91" s="99">
        <v>7</v>
      </c>
      <c r="AE91" s="99">
        <v>16077.599999999999</v>
      </c>
      <c r="AF91" s="99">
        <v>7</v>
      </c>
      <c r="AG91" s="99">
        <v>16077.599999999999</v>
      </c>
      <c r="AH91" s="99">
        <v>9</v>
      </c>
      <c r="AI91" s="99">
        <v>20671.199999999997</v>
      </c>
      <c r="AJ91" s="99">
        <v>9</v>
      </c>
      <c r="AK91" s="99">
        <v>20671.199999999997</v>
      </c>
      <c r="AL91" s="99">
        <v>9</v>
      </c>
      <c r="AM91" s="99">
        <v>20671.199999999997</v>
      </c>
      <c r="AN91" s="99">
        <v>11</v>
      </c>
      <c r="AO91" s="99">
        <v>25264.799999999996</v>
      </c>
      <c r="AP91" s="99">
        <v>12</v>
      </c>
      <c r="AQ91" s="99">
        <v>27561.599999999999</v>
      </c>
      <c r="AR91" s="99">
        <v>9</v>
      </c>
      <c r="AS91" s="99">
        <v>20671.199999999997</v>
      </c>
      <c r="AT91" s="99">
        <v>10</v>
      </c>
      <c r="AU91" s="99">
        <v>22967.999999999996</v>
      </c>
      <c r="AV91" s="99">
        <v>8</v>
      </c>
      <c r="AW91" s="99">
        <v>18374.399999999998</v>
      </c>
      <c r="AX91" s="99">
        <v>7</v>
      </c>
      <c r="AY91" s="99">
        <v>16077.599999999999</v>
      </c>
      <c r="AZ91" s="99">
        <v>13</v>
      </c>
      <c r="BA91" s="99">
        <v>29858.399999999998</v>
      </c>
      <c r="BB91" s="99">
        <v>10</v>
      </c>
      <c r="BC91" s="99">
        <v>22967.999999999996</v>
      </c>
      <c r="BD91" s="99">
        <v>19</v>
      </c>
      <c r="BE91" s="99">
        <v>43639.199999999997</v>
      </c>
      <c r="BF91" s="99">
        <v>15</v>
      </c>
      <c r="BG91" s="99">
        <v>34451.999999999993</v>
      </c>
      <c r="BH91" s="99">
        <v>6</v>
      </c>
      <c r="BI91" s="99">
        <v>13780.8</v>
      </c>
      <c r="BJ91" s="99">
        <v>6</v>
      </c>
      <c r="BK91" s="99">
        <v>13780.8</v>
      </c>
      <c r="BL91" s="99">
        <v>7</v>
      </c>
      <c r="BM91" s="99">
        <v>16077.599999999999</v>
      </c>
      <c r="BN91" s="99">
        <v>7</v>
      </c>
      <c r="BO91" s="99">
        <v>16077.599999999999</v>
      </c>
      <c r="BP91" s="99">
        <v>16</v>
      </c>
      <c r="BQ91" s="99">
        <v>36748.799999999996</v>
      </c>
      <c r="BR91" s="99">
        <v>14</v>
      </c>
      <c r="BS91" s="99">
        <v>32155.199999999997</v>
      </c>
      <c r="BT91" s="99">
        <v>10</v>
      </c>
      <c r="BU91" s="99">
        <v>22967.999999999996</v>
      </c>
      <c r="BV91" s="99">
        <v>14</v>
      </c>
      <c r="BW91" s="99">
        <v>32155.199999999997</v>
      </c>
      <c r="BX91" s="99">
        <v>8</v>
      </c>
      <c r="BY91" s="99">
        <v>18374.399999999998</v>
      </c>
      <c r="BZ91" s="99">
        <v>8</v>
      </c>
      <c r="CA91" s="99">
        <v>18374.399999999998</v>
      </c>
      <c r="CB91" s="99">
        <v>8</v>
      </c>
      <c r="CC91" s="99">
        <v>18374.399999999998</v>
      </c>
      <c r="CD91" s="99">
        <v>8</v>
      </c>
      <c r="CE91" s="99">
        <v>18374.399999999998</v>
      </c>
      <c r="CF91" s="99">
        <v>13</v>
      </c>
      <c r="CG91" s="99">
        <v>29858.399999999998</v>
      </c>
      <c r="CH91" s="99">
        <v>14</v>
      </c>
      <c r="CI91" s="99">
        <v>32155.199999999997</v>
      </c>
      <c r="CJ91" s="99">
        <v>10</v>
      </c>
      <c r="CK91" s="99">
        <v>22967.999999999996</v>
      </c>
      <c r="CL91" s="99">
        <v>16</v>
      </c>
      <c r="CM91" s="99">
        <v>36748.799999999996</v>
      </c>
      <c r="CN91" s="99">
        <v>8</v>
      </c>
      <c r="CO91" s="99">
        <v>18374.399999999998</v>
      </c>
      <c r="CP91" s="99">
        <v>7</v>
      </c>
      <c r="CQ91" s="99">
        <v>16077.599999999999</v>
      </c>
      <c r="CR91" s="99">
        <v>9</v>
      </c>
      <c r="CS91" s="99">
        <v>20671.199999999997</v>
      </c>
      <c r="CT91" s="99">
        <v>8</v>
      </c>
      <c r="CU91" s="99">
        <v>18374.399999999998</v>
      </c>
    </row>
    <row r="92" spans="2:99">
      <c r="C92" s="98" t="s">
        <v>257</v>
      </c>
      <c r="D92" s="99">
        <v>17</v>
      </c>
      <c r="E92" s="99">
        <v>24153.599999999999</v>
      </c>
      <c r="F92" s="99">
        <v>11</v>
      </c>
      <c r="G92" s="99">
        <v>15628.8</v>
      </c>
      <c r="H92" s="99">
        <v>17</v>
      </c>
      <c r="I92" s="99">
        <v>24153.599999999999</v>
      </c>
      <c r="J92" s="99">
        <v>13</v>
      </c>
      <c r="K92" s="99">
        <v>18470.399999999998</v>
      </c>
      <c r="L92" s="99">
        <v>5</v>
      </c>
      <c r="M92" s="99">
        <v>7104</v>
      </c>
      <c r="N92" s="99">
        <v>8</v>
      </c>
      <c r="O92" s="99">
        <v>11366.4</v>
      </c>
      <c r="P92" s="99">
        <v>5</v>
      </c>
      <c r="Q92" s="99">
        <v>7104</v>
      </c>
      <c r="R92" s="99">
        <v>8</v>
      </c>
      <c r="S92" s="99">
        <v>11366.4</v>
      </c>
      <c r="T92" s="99">
        <v>13</v>
      </c>
      <c r="U92" s="99">
        <v>18470.399999999998</v>
      </c>
      <c r="V92" s="99">
        <v>9</v>
      </c>
      <c r="W92" s="99">
        <v>12787.199999999999</v>
      </c>
      <c r="X92" s="99">
        <v>12</v>
      </c>
      <c r="Y92" s="99">
        <v>17049.599999999999</v>
      </c>
      <c r="Z92" s="99">
        <v>15</v>
      </c>
      <c r="AA92" s="99">
        <v>21312</v>
      </c>
      <c r="AB92" s="99">
        <v>6</v>
      </c>
      <c r="AC92" s="99">
        <v>8524.7999999999993</v>
      </c>
      <c r="AD92" s="99">
        <v>8</v>
      </c>
      <c r="AE92" s="99">
        <v>11366.4</v>
      </c>
      <c r="AF92" s="99">
        <v>7</v>
      </c>
      <c r="AG92" s="99">
        <v>9945.6</v>
      </c>
      <c r="AH92" s="99">
        <v>9</v>
      </c>
      <c r="AI92" s="99">
        <v>12787.199999999999</v>
      </c>
      <c r="AJ92" s="99">
        <v>10</v>
      </c>
      <c r="AK92" s="99">
        <v>14208</v>
      </c>
      <c r="AL92" s="99">
        <v>10</v>
      </c>
      <c r="AM92" s="99">
        <v>14208</v>
      </c>
      <c r="AN92" s="99">
        <v>11</v>
      </c>
      <c r="AO92" s="99">
        <v>15628.8</v>
      </c>
      <c r="AP92" s="99">
        <v>13</v>
      </c>
      <c r="AQ92" s="99">
        <v>18470.399999999998</v>
      </c>
      <c r="AR92" s="99">
        <v>9</v>
      </c>
      <c r="AS92" s="99">
        <v>12787.199999999999</v>
      </c>
      <c r="AT92" s="99">
        <v>9</v>
      </c>
      <c r="AU92" s="99">
        <v>12787.199999999999</v>
      </c>
      <c r="AV92" s="99">
        <v>8</v>
      </c>
      <c r="AW92" s="99">
        <v>11366.4</v>
      </c>
      <c r="AX92" s="99">
        <v>7</v>
      </c>
      <c r="AY92" s="99">
        <v>9945.6</v>
      </c>
      <c r="AZ92" s="99">
        <v>14</v>
      </c>
      <c r="BA92" s="99">
        <v>19891.2</v>
      </c>
      <c r="BB92" s="99">
        <v>12</v>
      </c>
      <c r="BC92" s="99">
        <v>17049.599999999999</v>
      </c>
      <c r="BD92" s="99">
        <v>20</v>
      </c>
      <c r="BE92" s="99">
        <v>28416</v>
      </c>
      <c r="BF92" s="99">
        <v>17</v>
      </c>
      <c r="BG92" s="99">
        <v>24153.599999999999</v>
      </c>
      <c r="BH92" s="99">
        <v>6</v>
      </c>
      <c r="BI92" s="99">
        <v>8524.7999999999993</v>
      </c>
      <c r="BJ92" s="99">
        <v>6</v>
      </c>
      <c r="BK92" s="99">
        <v>8524.7999999999993</v>
      </c>
      <c r="BL92" s="99">
        <v>7</v>
      </c>
      <c r="BM92" s="99">
        <v>9945.6</v>
      </c>
      <c r="BN92" s="99">
        <v>8</v>
      </c>
      <c r="BO92" s="99">
        <v>11366.4</v>
      </c>
      <c r="BP92" s="99">
        <v>20</v>
      </c>
      <c r="BQ92" s="99">
        <v>28416</v>
      </c>
      <c r="BR92" s="99">
        <v>16</v>
      </c>
      <c r="BS92" s="99">
        <v>22732.799999999999</v>
      </c>
      <c r="BT92" s="99">
        <v>9</v>
      </c>
      <c r="BU92" s="99">
        <v>12787.199999999999</v>
      </c>
      <c r="BV92" s="99">
        <v>17</v>
      </c>
      <c r="BW92" s="99">
        <v>24153.599999999999</v>
      </c>
      <c r="BX92" s="99">
        <v>9</v>
      </c>
      <c r="BY92" s="99">
        <v>12787.199999999999</v>
      </c>
      <c r="BZ92" s="99">
        <v>10</v>
      </c>
      <c r="CA92" s="99">
        <v>14208</v>
      </c>
      <c r="CB92" s="99">
        <v>9</v>
      </c>
      <c r="CC92" s="99">
        <v>12787.199999999999</v>
      </c>
      <c r="CD92" s="99">
        <v>9</v>
      </c>
      <c r="CE92" s="99">
        <v>12787.199999999999</v>
      </c>
      <c r="CF92" s="99">
        <v>13</v>
      </c>
      <c r="CG92" s="99">
        <v>18470.399999999998</v>
      </c>
      <c r="CH92" s="99">
        <v>17</v>
      </c>
      <c r="CI92" s="99">
        <v>24153.599999999999</v>
      </c>
      <c r="CJ92" s="99">
        <v>11</v>
      </c>
      <c r="CK92" s="99">
        <v>15628.8</v>
      </c>
      <c r="CL92" s="99">
        <v>17</v>
      </c>
      <c r="CM92" s="99">
        <v>24153.599999999999</v>
      </c>
      <c r="CN92" s="99">
        <v>10</v>
      </c>
      <c r="CO92" s="99">
        <v>14208</v>
      </c>
      <c r="CP92" s="99">
        <v>8</v>
      </c>
      <c r="CQ92" s="99">
        <v>11366.4</v>
      </c>
      <c r="CR92" s="99">
        <v>8</v>
      </c>
      <c r="CS92" s="99">
        <v>11366.4</v>
      </c>
      <c r="CT92" s="99">
        <v>8</v>
      </c>
      <c r="CU92" s="99">
        <v>11366.4</v>
      </c>
    </row>
    <row r="93" spans="2:99">
      <c r="C93" s="98" t="s">
        <v>258</v>
      </c>
      <c r="D93" s="99">
        <v>15</v>
      </c>
      <c r="E93" s="99">
        <v>26585.999999999996</v>
      </c>
      <c r="F93" s="99">
        <v>10</v>
      </c>
      <c r="G93" s="99">
        <v>17724</v>
      </c>
      <c r="H93" s="99">
        <v>15</v>
      </c>
      <c r="I93" s="99">
        <v>26585.999999999996</v>
      </c>
      <c r="J93" s="99">
        <v>12</v>
      </c>
      <c r="K93" s="99">
        <v>21268.799999999999</v>
      </c>
      <c r="L93" s="99">
        <v>5</v>
      </c>
      <c r="M93" s="99">
        <v>8862</v>
      </c>
      <c r="N93" s="99">
        <v>8</v>
      </c>
      <c r="O93" s="99">
        <v>14179.199999999999</v>
      </c>
      <c r="P93" s="99">
        <v>5</v>
      </c>
      <c r="Q93" s="99">
        <v>8862</v>
      </c>
      <c r="R93" s="99">
        <v>8</v>
      </c>
      <c r="S93" s="99">
        <v>14179.199999999999</v>
      </c>
      <c r="T93" s="99">
        <v>14</v>
      </c>
      <c r="U93" s="99">
        <v>24813.599999999999</v>
      </c>
      <c r="V93" s="99">
        <v>8</v>
      </c>
      <c r="W93" s="99">
        <v>14179.199999999999</v>
      </c>
      <c r="X93" s="99">
        <v>13</v>
      </c>
      <c r="Y93" s="99">
        <v>23041.199999999997</v>
      </c>
      <c r="Z93" s="99">
        <v>15</v>
      </c>
      <c r="AA93" s="99">
        <v>26585.999999999996</v>
      </c>
      <c r="AB93" s="99">
        <v>6</v>
      </c>
      <c r="AC93" s="99">
        <v>10634.4</v>
      </c>
      <c r="AD93" s="99">
        <v>7</v>
      </c>
      <c r="AE93" s="99">
        <v>12406.8</v>
      </c>
      <c r="AF93" s="99">
        <v>7</v>
      </c>
      <c r="AG93" s="99">
        <v>12406.8</v>
      </c>
      <c r="AH93" s="99">
        <v>9</v>
      </c>
      <c r="AI93" s="99">
        <v>15951.599999999999</v>
      </c>
      <c r="AJ93" s="99">
        <v>9</v>
      </c>
      <c r="AK93" s="99">
        <v>15951.599999999999</v>
      </c>
      <c r="AL93" s="99">
        <v>10</v>
      </c>
      <c r="AM93" s="99">
        <v>17724</v>
      </c>
      <c r="AN93" s="99">
        <v>11</v>
      </c>
      <c r="AO93" s="99">
        <v>19496.399999999998</v>
      </c>
      <c r="AP93" s="99">
        <v>13</v>
      </c>
      <c r="AQ93" s="99">
        <v>23041.199999999997</v>
      </c>
      <c r="AR93" s="99">
        <v>9</v>
      </c>
      <c r="AS93" s="99">
        <v>15951.599999999999</v>
      </c>
      <c r="AT93" s="99">
        <v>10</v>
      </c>
      <c r="AU93" s="99">
        <v>17724</v>
      </c>
      <c r="AV93" s="99">
        <v>9</v>
      </c>
      <c r="AW93" s="99">
        <v>15951.599999999999</v>
      </c>
      <c r="AX93" s="99">
        <v>7</v>
      </c>
      <c r="AY93" s="99">
        <v>12406.8</v>
      </c>
      <c r="AZ93" s="99">
        <v>13</v>
      </c>
      <c r="BA93" s="99">
        <v>23041.199999999997</v>
      </c>
      <c r="BB93" s="99">
        <v>11</v>
      </c>
      <c r="BC93" s="99">
        <v>19496.399999999998</v>
      </c>
      <c r="BD93" s="99">
        <v>18</v>
      </c>
      <c r="BE93" s="99">
        <v>31903.199999999997</v>
      </c>
      <c r="BF93" s="99">
        <v>16</v>
      </c>
      <c r="BG93" s="99">
        <v>28358.399999999998</v>
      </c>
      <c r="BH93" s="99">
        <v>6</v>
      </c>
      <c r="BI93" s="99">
        <v>10634.4</v>
      </c>
      <c r="BJ93" s="99">
        <v>6</v>
      </c>
      <c r="BK93" s="99">
        <v>10634.4</v>
      </c>
      <c r="BL93" s="99">
        <v>7</v>
      </c>
      <c r="BM93" s="99">
        <v>12406.8</v>
      </c>
      <c r="BN93" s="99">
        <v>8</v>
      </c>
      <c r="BO93" s="99">
        <v>14179.199999999999</v>
      </c>
      <c r="BP93" s="99">
        <v>20</v>
      </c>
      <c r="BQ93" s="99">
        <v>35448</v>
      </c>
      <c r="BR93" s="99">
        <v>15</v>
      </c>
      <c r="BS93" s="99">
        <v>26585.999999999996</v>
      </c>
      <c r="BT93" s="99">
        <v>9</v>
      </c>
      <c r="BU93" s="99">
        <v>15951.599999999999</v>
      </c>
      <c r="BV93" s="99">
        <v>14</v>
      </c>
      <c r="BW93" s="99">
        <v>24813.599999999999</v>
      </c>
      <c r="BX93" s="99">
        <v>8</v>
      </c>
      <c r="BY93" s="99">
        <v>14179.199999999999</v>
      </c>
      <c r="BZ93" s="99">
        <v>10</v>
      </c>
      <c r="CA93" s="99">
        <v>17724</v>
      </c>
      <c r="CB93" s="99">
        <v>9</v>
      </c>
      <c r="CC93" s="99">
        <v>15951.599999999999</v>
      </c>
      <c r="CD93" s="99">
        <v>9</v>
      </c>
      <c r="CE93" s="99">
        <v>15951.599999999999</v>
      </c>
      <c r="CF93" s="99">
        <v>15</v>
      </c>
      <c r="CG93" s="99">
        <v>26585.999999999996</v>
      </c>
      <c r="CH93" s="99">
        <v>15</v>
      </c>
      <c r="CI93" s="99">
        <v>26585.999999999996</v>
      </c>
      <c r="CJ93" s="99">
        <v>11</v>
      </c>
      <c r="CK93" s="99">
        <v>19496.399999999998</v>
      </c>
      <c r="CL93" s="99">
        <v>19</v>
      </c>
      <c r="CM93" s="99">
        <v>33675.599999999999</v>
      </c>
      <c r="CN93" s="99">
        <v>9</v>
      </c>
      <c r="CO93" s="99">
        <v>15951.599999999999</v>
      </c>
      <c r="CP93" s="99">
        <v>8</v>
      </c>
      <c r="CQ93" s="99">
        <v>14179.199999999999</v>
      </c>
      <c r="CR93" s="99">
        <v>8</v>
      </c>
      <c r="CS93" s="99">
        <v>14179.199999999999</v>
      </c>
      <c r="CT93" s="99">
        <v>9</v>
      </c>
      <c r="CU93" s="99">
        <v>15951.599999999999</v>
      </c>
    </row>
    <row r="94" spans="2:99">
      <c r="C94" s="98" t="s">
        <v>259</v>
      </c>
      <c r="D94" s="99">
        <v>15</v>
      </c>
      <c r="E94" s="99">
        <v>35928</v>
      </c>
      <c r="F94" s="99">
        <v>9</v>
      </c>
      <c r="G94" s="99">
        <v>21556.799999999999</v>
      </c>
      <c r="H94" s="99">
        <v>14</v>
      </c>
      <c r="I94" s="99">
        <v>33532.799999999996</v>
      </c>
      <c r="J94" s="99">
        <v>12</v>
      </c>
      <c r="K94" s="99">
        <v>28742.399999999998</v>
      </c>
      <c r="L94" s="99">
        <v>5</v>
      </c>
      <c r="M94" s="99">
        <v>11976</v>
      </c>
      <c r="N94" s="99">
        <v>6</v>
      </c>
      <c r="O94" s="99">
        <v>14371.199999999999</v>
      </c>
      <c r="P94" s="99">
        <v>5</v>
      </c>
      <c r="Q94" s="99">
        <v>11976</v>
      </c>
      <c r="R94" s="99">
        <v>7</v>
      </c>
      <c r="S94" s="99">
        <v>16766.399999999998</v>
      </c>
      <c r="T94" s="99">
        <v>12</v>
      </c>
      <c r="U94" s="99">
        <v>28742.399999999998</v>
      </c>
      <c r="V94" s="99">
        <v>9</v>
      </c>
      <c r="W94" s="99">
        <v>21556.799999999999</v>
      </c>
      <c r="X94" s="99">
        <v>12</v>
      </c>
      <c r="Y94" s="99">
        <v>28742.399999999998</v>
      </c>
      <c r="Z94" s="99">
        <v>15</v>
      </c>
      <c r="AA94" s="99">
        <v>35928</v>
      </c>
      <c r="AB94" s="99">
        <v>6</v>
      </c>
      <c r="AC94" s="99">
        <v>14371.199999999999</v>
      </c>
      <c r="AD94" s="99">
        <v>6</v>
      </c>
      <c r="AE94" s="99">
        <v>14371.199999999999</v>
      </c>
      <c r="AF94" s="99">
        <v>6</v>
      </c>
      <c r="AG94" s="99">
        <v>14371.199999999999</v>
      </c>
      <c r="AH94" s="99">
        <v>8</v>
      </c>
      <c r="AI94" s="99">
        <v>19161.599999999999</v>
      </c>
      <c r="AJ94" s="99">
        <v>9</v>
      </c>
      <c r="AK94" s="99">
        <v>21556.799999999999</v>
      </c>
      <c r="AL94" s="99">
        <v>9</v>
      </c>
      <c r="AM94" s="99">
        <v>21556.799999999999</v>
      </c>
      <c r="AN94" s="99">
        <v>11</v>
      </c>
      <c r="AO94" s="99">
        <v>26347.199999999997</v>
      </c>
      <c r="AP94" s="99">
        <v>12</v>
      </c>
      <c r="AQ94" s="99">
        <v>28742.399999999998</v>
      </c>
      <c r="AR94" s="99">
        <v>8</v>
      </c>
      <c r="AS94" s="99">
        <v>19161.599999999999</v>
      </c>
      <c r="AT94" s="99">
        <v>10</v>
      </c>
      <c r="AU94" s="99">
        <v>23952</v>
      </c>
      <c r="AV94" s="99">
        <v>9</v>
      </c>
      <c r="AW94" s="99">
        <v>21556.799999999999</v>
      </c>
      <c r="AX94" s="99">
        <v>7</v>
      </c>
      <c r="AY94" s="99">
        <v>16766.399999999998</v>
      </c>
      <c r="AZ94" s="99">
        <v>13</v>
      </c>
      <c r="BA94" s="99">
        <v>31137.599999999999</v>
      </c>
      <c r="BB94" s="99">
        <v>11</v>
      </c>
      <c r="BC94" s="99">
        <v>26347.199999999997</v>
      </c>
      <c r="BD94" s="99">
        <v>17</v>
      </c>
      <c r="BE94" s="99">
        <v>40718.399999999994</v>
      </c>
      <c r="BF94" s="99">
        <v>14</v>
      </c>
      <c r="BG94" s="99">
        <v>33532.799999999996</v>
      </c>
      <c r="BH94" s="99">
        <v>6</v>
      </c>
      <c r="BI94" s="99">
        <v>14371.199999999999</v>
      </c>
      <c r="BJ94" s="99">
        <v>5</v>
      </c>
      <c r="BK94" s="99">
        <v>11976</v>
      </c>
      <c r="BL94" s="99">
        <v>7</v>
      </c>
      <c r="BM94" s="99">
        <v>16766.399999999998</v>
      </c>
      <c r="BN94" s="99">
        <v>7</v>
      </c>
      <c r="BO94" s="99">
        <v>16766.399999999998</v>
      </c>
      <c r="BP94" s="99">
        <v>16</v>
      </c>
      <c r="BQ94" s="99">
        <v>38323.199999999997</v>
      </c>
      <c r="BR94" s="99">
        <v>13</v>
      </c>
      <c r="BS94" s="99">
        <v>31137.599999999999</v>
      </c>
      <c r="BT94" s="99">
        <v>9</v>
      </c>
      <c r="BU94" s="99">
        <v>21556.799999999999</v>
      </c>
      <c r="BV94" s="99">
        <v>15</v>
      </c>
      <c r="BW94" s="99">
        <v>35928</v>
      </c>
      <c r="BX94" s="99">
        <v>8</v>
      </c>
      <c r="BY94" s="99">
        <v>19161.599999999999</v>
      </c>
      <c r="BZ94" s="99">
        <v>9</v>
      </c>
      <c r="CA94" s="99">
        <v>21556.799999999999</v>
      </c>
      <c r="CB94" s="99">
        <v>8</v>
      </c>
      <c r="CC94" s="99">
        <v>19161.599999999999</v>
      </c>
      <c r="CD94" s="99">
        <v>10</v>
      </c>
      <c r="CE94" s="99">
        <v>23952</v>
      </c>
      <c r="CF94" s="99">
        <v>12</v>
      </c>
      <c r="CG94" s="99">
        <v>28742.399999999998</v>
      </c>
      <c r="CH94" s="99">
        <v>15</v>
      </c>
      <c r="CI94" s="99">
        <v>35928</v>
      </c>
      <c r="CJ94" s="99">
        <v>10</v>
      </c>
      <c r="CK94" s="99">
        <v>23952</v>
      </c>
      <c r="CL94" s="99">
        <v>17</v>
      </c>
      <c r="CM94" s="99">
        <v>40718.399999999994</v>
      </c>
      <c r="CN94" s="99">
        <v>9</v>
      </c>
      <c r="CO94" s="99">
        <v>21556.799999999999</v>
      </c>
      <c r="CP94" s="99">
        <v>7</v>
      </c>
      <c r="CQ94" s="99">
        <v>16766.399999999998</v>
      </c>
      <c r="CR94" s="99">
        <v>8</v>
      </c>
      <c r="CS94" s="99">
        <v>19161.599999999999</v>
      </c>
      <c r="CT94" s="99">
        <v>8</v>
      </c>
      <c r="CU94" s="99">
        <v>19161.599999999999</v>
      </c>
    </row>
    <row r="95" spans="2:99">
      <c r="B95" s="98" t="s">
        <v>132</v>
      </c>
      <c r="C95" s="98" t="s">
        <v>260</v>
      </c>
      <c r="D95" s="99">
        <v>7</v>
      </c>
      <c r="E95" s="99">
        <v>12129.6</v>
      </c>
      <c r="F95" s="99">
        <v>11</v>
      </c>
      <c r="G95" s="99">
        <v>19060.8</v>
      </c>
      <c r="H95" s="99">
        <v>10</v>
      </c>
      <c r="I95" s="99">
        <v>17328</v>
      </c>
      <c r="J95" s="99">
        <v>6</v>
      </c>
      <c r="K95" s="99">
        <v>10396.799999999999</v>
      </c>
      <c r="L95" s="99">
        <v>5</v>
      </c>
      <c r="M95" s="99">
        <v>8664</v>
      </c>
      <c r="N95" s="99">
        <v>6</v>
      </c>
      <c r="O95" s="99">
        <v>10396.799999999999</v>
      </c>
      <c r="P95" s="99">
        <v>7</v>
      </c>
      <c r="Q95" s="99">
        <v>12129.6</v>
      </c>
      <c r="R95" s="99">
        <v>8</v>
      </c>
      <c r="S95" s="99">
        <v>13862.4</v>
      </c>
      <c r="T95" s="99">
        <v>10</v>
      </c>
      <c r="U95" s="99">
        <v>17328</v>
      </c>
      <c r="V95" s="99">
        <v>10</v>
      </c>
      <c r="W95" s="99">
        <v>17328</v>
      </c>
      <c r="X95" s="99">
        <v>11</v>
      </c>
      <c r="Y95" s="99">
        <v>19060.8</v>
      </c>
      <c r="Z95" s="99">
        <v>10</v>
      </c>
      <c r="AA95" s="99">
        <v>17328</v>
      </c>
      <c r="AB95" s="99">
        <v>8</v>
      </c>
      <c r="AC95" s="99">
        <v>13862.4</v>
      </c>
      <c r="AD95" s="99">
        <v>4</v>
      </c>
      <c r="AE95" s="99">
        <v>6931.2</v>
      </c>
      <c r="AF95" s="99">
        <v>5</v>
      </c>
      <c r="AG95" s="99">
        <v>8664</v>
      </c>
      <c r="AH95" s="99">
        <v>4</v>
      </c>
      <c r="AI95" s="99">
        <v>6931.2</v>
      </c>
      <c r="AJ95" s="99">
        <v>9</v>
      </c>
      <c r="AK95" s="99">
        <v>15595.199999999999</v>
      </c>
      <c r="AL95" s="99">
        <v>8</v>
      </c>
      <c r="AM95" s="99">
        <v>13862.4</v>
      </c>
      <c r="AN95" s="99">
        <v>11</v>
      </c>
      <c r="AO95" s="99">
        <v>19060.8</v>
      </c>
      <c r="AP95" s="99">
        <v>9</v>
      </c>
      <c r="AQ95" s="99">
        <v>15595.199999999999</v>
      </c>
      <c r="AR95" s="99">
        <v>7</v>
      </c>
      <c r="AS95" s="99">
        <v>12129.6</v>
      </c>
      <c r="AT95" s="99">
        <v>6</v>
      </c>
      <c r="AU95" s="99">
        <v>10396.799999999999</v>
      </c>
      <c r="AV95" s="99">
        <v>4</v>
      </c>
      <c r="AW95" s="99">
        <v>6931.2</v>
      </c>
      <c r="AX95" s="99">
        <v>5</v>
      </c>
      <c r="AY95" s="99">
        <v>8664</v>
      </c>
      <c r="AZ95" s="99">
        <v>10</v>
      </c>
      <c r="BA95" s="99">
        <v>17328</v>
      </c>
      <c r="BB95" s="99">
        <v>10</v>
      </c>
      <c r="BC95" s="99">
        <v>17328</v>
      </c>
      <c r="BD95" s="99">
        <v>7</v>
      </c>
      <c r="BE95" s="99">
        <v>12129.6</v>
      </c>
      <c r="BF95" s="99">
        <v>11</v>
      </c>
      <c r="BG95" s="99">
        <v>19060.8</v>
      </c>
      <c r="BH95" s="99">
        <v>6</v>
      </c>
      <c r="BI95" s="99">
        <v>10396.799999999999</v>
      </c>
      <c r="BJ95" s="99">
        <v>4</v>
      </c>
      <c r="BK95" s="99">
        <v>6931.2</v>
      </c>
      <c r="BL95" s="99">
        <v>6</v>
      </c>
      <c r="BM95" s="99">
        <v>10396.799999999999</v>
      </c>
      <c r="BN95" s="99">
        <v>6</v>
      </c>
      <c r="BO95" s="99">
        <v>10396.799999999999</v>
      </c>
      <c r="BP95" s="99">
        <v>8</v>
      </c>
      <c r="BQ95" s="99">
        <v>13862.4</v>
      </c>
      <c r="BR95" s="99">
        <v>10</v>
      </c>
      <c r="BS95" s="99">
        <v>17328</v>
      </c>
      <c r="BT95" s="99">
        <v>11</v>
      </c>
      <c r="BU95" s="99">
        <v>19060.8</v>
      </c>
      <c r="BV95" s="99">
        <v>12</v>
      </c>
      <c r="BW95" s="99">
        <v>20793.599999999999</v>
      </c>
      <c r="BX95" s="99">
        <v>4</v>
      </c>
      <c r="BY95" s="99">
        <v>6931.2</v>
      </c>
      <c r="BZ95" s="99">
        <v>7</v>
      </c>
      <c r="CA95" s="99">
        <v>12129.6</v>
      </c>
      <c r="CB95" s="99">
        <v>5</v>
      </c>
      <c r="CC95" s="99">
        <v>8664</v>
      </c>
      <c r="CD95" s="99">
        <v>4</v>
      </c>
      <c r="CE95" s="99">
        <v>6931.2</v>
      </c>
      <c r="CF95" s="99">
        <v>11</v>
      </c>
      <c r="CG95" s="99">
        <v>19060.8</v>
      </c>
      <c r="CH95" s="99">
        <v>7</v>
      </c>
      <c r="CI95" s="99">
        <v>12129.6</v>
      </c>
      <c r="CJ95" s="99">
        <v>7</v>
      </c>
      <c r="CK95" s="99">
        <v>12129.6</v>
      </c>
      <c r="CL95" s="99">
        <v>11</v>
      </c>
      <c r="CM95" s="99">
        <v>19060.8</v>
      </c>
      <c r="CN95" s="99">
        <v>6</v>
      </c>
      <c r="CO95" s="99">
        <v>10396.799999999999</v>
      </c>
      <c r="CP95" s="99">
        <v>7</v>
      </c>
      <c r="CQ95" s="99">
        <v>12129.6</v>
      </c>
      <c r="CR95" s="99">
        <v>7</v>
      </c>
      <c r="CS95" s="99">
        <v>12129.6</v>
      </c>
      <c r="CT95" s="99">
        <v>6</v>
      </c>
      <c r="CU95" s="99">
        <v>10396.799999999999</v>
      </c>
    </row>
    <row r="96" spans="2:99">
      <c r="C96" s="98" t="s">
        <v>261</v>
      </c>
      <c r="D96" s="99">
        <v>6</v>
      </c>
      <c r="E96" s="99">
        <v>4939.2</v>
      </c>
      <c r="F96" s="99">
        <v>11</v>
      </c>
      <c r="G96" s="99">
        <v>9055.1999999999989</v>
      </c>
      <c r="H96" s="99">
        <v>9</v>
      </c>
      <c r="I96" s="99">
        <v>7408.7999999999993</v>
      </c>
      <c r="J96" s="99">
        <v>7</v>
      </c>
      <c r="K96" s="99">
        <v>5762.4</v>
      </c>
      <c r="L96" s="99">
        <v>5</v>
      </c>
      <c r="M96" s="99">
        <v>4116</v>
      </c>
      <c r="N96" s="99">
        <v>6</v>
      </c>
      <c r="O96" s="99">
        <v>4939.2</v>
      </c>
      <c r="P96" s="99">
        <v>7</v>
      </c>
      <c r="Q96" s="99">
        <v>5762.4</v>
      </c>
      <c r="R96" s="99">
        <v>8</v>
      </c>
      <c r="S96" s="99">
        <v>6585.5999999999995</v>
      </c>
      <c r="T96" s="99">
        <v>13</v>
      </c>
      <c r="U96" s="99">
        <v>10701.599999999999</v>
      </c>
      <c r="V96" s="99">
        <v>11</v>
      </c>
      <c r="W96" s="99">
        <v>9055.1999999999989</v>
      </c>
      <c r="X96" s="99">
        <v>13</v>
      </c>
      <c r="Y96" s="99">
        <v>10701.599999999999</v>
      </c>
      <c r="Z96" s="99">
        <v>9</v>
      </c>
      <c r="AA96" s="99">
        <v>7408.7999999999993</v>
      </c>
      <c r="AB96" s="99">
        <v>7</v>
      </c>
      <c r="AC96" s="99">
        <v>5762.4</v>
      </c>
      <c r="AD96" s="99">
        <v>5</v>
      </c>
      <c r="AE96" s="99">
        <v>4116</v>
      </c>
      <c r="AF96" s="99">
        <v>5</v>
      </c>
      <c r="AG96" s="99">
        <v>4116</v>
      </c>
      <c r="AH96" s="99">
        <v>5</v>
      </c>
      <c r="AI96" s="99">
        <v>4116</v>
      </c>
      <c r="AJ96" s="99">
        <v>11</v>
      </c>
      <c r="AK96" s="99">
        <v>9055.1999999999989</v>
      </c>
      <c r="AL96" s="99">
        <v>8</v>
      </c>
      <c r="AM96" s="99">
        <v>6585.5999999999995</v>
      </c>
      <c r="AN96" s="99">
        <v>13</v>
      </c>
      <c r="AO96" s="99">
        <v>10701.599999999999</v>
      </c>
      <c r="AP96" s="99">
        <v>9</v>
      </c>
      <c r="AQ96" s="99">
        <v>7408.7999999999993</v>
      </c>
      <c r="AR96" s="99">
        <v>8</v>
      </c>
      <c r="AS96" s="99">
        <v>6585.5999999999995</v>
      </c>
      <c r="AT96" s="99">
        <v>6</v>
      </c>
      <c r="AU96" s="99">
        <v>4939.2</v>
      </c>
      <c r="AV96" s="99">
        <v>5</v>
      </c>
      <c r="AW96" s="99">
        <v>4116</v>
      </c>
      <c r="AX96" s="99">
        <v>5</v>
      </c>
      <c r="AY96" s="99">
        <v>4116</v>
      </c>
      <c r="AZ96" s="99">
        <v>10</v>
      </c>
      <c r="BA96" s="99">
        <v>8232</v>
      </c>
      <c r="BB96" s="99">
        <v>12</v>
      </c>
      <c r="BC96" s="99">
        <v>9878.4</v>
      </c>
      <c r="BD96" s="99">
        <v>8</v>
      </c>
      <c r="BE96" s="99">
        <v>6585.5999999999995</v>
      </c>
      <c r="BF96" s="99">
        <v>12</v>
      </c>
      <c r="BG96" s="99">
        <v>9878.4</v>
      </c>
      <c r="BH96" s="99">
        <v>5</v>
      </c>
      <c r="BI96" s="99">
        <v>4116</v>
      </c>
      <c r="BJ96" s="99">
        <v>5</v>
      </c>
      <c r="BK96" s="99">
        <v>4116</v>
      </c>
      <c r="BL96" s="99">
        <v>7</v>
      </c>
      <c r="BM96" s="99">
        <v>5762.4</v>
      </c>
      <c r="BN96" s="99">
        <v>6</v>
      </c>
      <c r="BO96" s="99">
        <v>4939.2</v>
      </c>
      <c r="BP96" s="99">
        <v>9</v>
      </c>
      <c r="BQ96" s="99">
        <v>7408.7999999999993</v>
      </c>
      <c r="BR96" s="99">
        <v>10</v>
      </c>
      <c r="BS96" s="99">
        <v>8232</v>
      </c>
      <c r="BT96" s="99">
        <v>13</v>
      </c>
      <c r="BU96" s="99">
        <v>10701.599999999999</v>
      </c>
      <c r="BV96" s="99">
        <v>13</v>
      </c>
      <c r="BW96" s="99">
        <v>10701.599999999999</v>
      </c>
      <c r="BX96" s="99">
        <v>4</v>
      </c>
      <c r="BY96" s="99">
        <v>3292.7999999999997</v>
      </c>
      <c r="BZ96" s="99">
        <v>8</v>
      </c>
      <c r="CA96" s="99">
        <v>6585.5999999999995</v>
      </c>
      <c r="CB96" s="99">
        <v>6</v>
      </c>
      <c r="CC96" s="99">
        <v>4939.2</v>
      </c>
      <c r="CD96" s="99">
        <v>4</v>
      </c>
      <c r="CE96" s="99">
        <v>3292.7999999999997</v>
      </c>
      <c r="CF96" s="99">
        <v>14</v>
      </c>
      <c r="CG96" s="99">
        <v>11524.8</v>
      </c>
      <c r="CH96" s="99">
        <v>7</v>
      </c>
      <c r="CI96" s="99">
        <v>5762.4</v>
      </c>
      <c r="CJ96" s="99">
        <v>9</v>
      </c>
      <c r="CK96" s="99">
        <v>7408.7999999999993</v>
      </c>
      <c r="CL96" s="99">
        <v>13</v>
      </c>
      <c r="CM96" s="99">
        <v>10701.599999999999</v>
      </c>
      <c r="CN96" s="99">
        <v>6</v>
      </c>
      <c r="CO96" s="99">
        <v>4939.2</v>
      </c>
      <c r="CP96" s="99">
        <v>7</v>
      </c>
      <c r="CQ96" s="99">
        <v>5762.4</v>
      </c>
      <c r="CR96" s="99">
        <v>7</v>
      </c>
      <c r="CS96" s="99">
        <v>5762.4</v>
      </c>
      <c r="CT96" s="99">
        <v>6</v>
      </c>
      <c r="CU96" s="99">
        <v>4939.2</v>
      </c>
    </row>
    <row r="97" spans="2:99">
      <c r="C97" s="98" t="s">
        <v>262</v>
      </c>
      <c r="D97" s="99">
        <v>6</v>
      </c>
      <c r="E97" s="99">
        <v>10972.8</v>
      </c>
      <c r="F97" s="99">
        <v>10</v>
      </c>
      <c r="G97" s="99">
        <v>18288</v>
      </c>
      <c r="H97" s="99">
        <v>9</v>
      </c>
      <c r="I97" s="99">
        <v>16459.2</v>
      </c>
      <c r="J97" s="99">
        <v>6</v>
      </c>
      <c r="K97" s="99">
        <v>10972.8</v>
      </c>
      <c r="L97" s="99">
        <v>4</v>
      </c>
      <c r="M97" s="99">
        <v>7315.2</v>
      </c>
      <c r="N97" s="99">
        <v>5</v>
      </c>
      <c r="O97" s="99">
        <v>9144</v>
      </c>
      <c r="P97" s="99">
        <v>7</v>
      </c>
      <c r="Q97" s="99">
        <v>12801.6</v>
      </c>
      <c r="R97" s="99">
        <v>7</v>
      </c>
      <c r="S97" s="99">
        <v>12801.6</v>
      </c>
      <c r="T97" s="99">
        <v>10</v>
      </c>
      <c r="U97" s="99">
        <v>18288</v>
      </c>
      <c r="V97" s="99">
        <v>9</v>
      </c>
      <c r="W97" s="99">
        <v>16459.2</v>
      </c>
      <c r="X97" s="99">
        <v>10</v>
      </c>
      <c r="Y97" s="99">
        <v>18288</v>
      </c>
      <c r="Z97" s="99">
        <v>10</v>
      </c>
      <c r="AA97" s="99">
        <v>18288</v>
      </c>
      <c r="AB97" s="99">
        <v>8</v>
      </c>
      <c r="AC97" s="99">
        <v>14630.4</v>
      </c>
      <c r="AD97" s="99">
        <v>5</v>
      </c>
      <c r="AE97" s="99">
        <v>9144</v>
      </c>
      <c r="AF97" s="99">
        <v>5</v>
      </c>
      <c r="AG97" s="99">
        <v>9144</v>
      </c>
      <c r="AH97" s="99">
        <v>4</v>
      </c>
      <c r="AI97" s="99">
        <v>7315.2</v>
      </c>
      <c r="AJ97" s="99">
        <v>10</v>
      </c>
      <c r="AK97" s="99">
        <v>18288</v>
      </c>
      <c r="AL97" s="99">
        <v>8</v>
      </c>
      <c r="AM97" s="99">
        <v>14630.4</v>
      </c>
      <c r="AN97" s="99">
        <v>12</v>
      </c>
      <c r="AO97" s="99">
        <v>21945.599999999999</v>
      </c>
      <c r="AP97" s="99">
        <v>9</v>
      </c>
      <c r="AQ97" s="99">
        <v>16459.2</v>
      </c>
      <c r="AR97" s="99">
        <v>7</v>
      </c>
      <c r="AS97" s="99">
        <v>12801.6</v>
      </c>
      <c r="AT97" s="99">
        <v>6</v>
      </c>
      <c r="AU97" s="99">
        <v>10972.8</v>
      </c>
      <c r="AV97" s="99">
        <v>5</v>
      </c>
      <c r="AW97" s="99">
        <v>9144</v>
      </c>
      <c r="AX97" s="99">
        <v>4</v>
      </c>
      <c r="AY97" s="99">
        <v>7315.2</v>
      </c>
      <c r="AZ97" s="99">
        <v>10</v>
      </c>
      <c r="BA97" s="99">
        <v>18288</v>
      </c>
      <c r="BB97" s="99">
        <v>11</v>
      </c>
      <c r="BC97" s="99">
        <v>20116.8</v>
      </c>
      <c r="BD97" s="99">
        <v>8</v>
      </c>
      <c r="BE97" s="99">
        <v>14630.4</v>
      </c>
      <c r="BF97" s="99">
        <v>11</v>
      </c>
      <c r="BG97" s="99">
        <v>20116.8</v>
      </c>
      <c r="BH97" s="99">
        <v>5</v>
      </c>
      <c r="BI97" s="99">
        <v>9144</v>
      </c>
      <c r="BJ97" s="99">
        <v>4</v>
      </c>
      <c r="BK97" s="99">
        <v>7315.2</v>
      </c>
      <c r="BL97" s="99">
        <v>6</v>
      </c>
      <c r="BM97" s="99">
        <v>10972.8</v>
      </c>
      <c r="BN97" s="99">
        <v>6</v>
      </c>
      <c r="BO97" s="99">
        <v>10972.8</v>
      </c>
      <c r="BP97" s="99">
        <v>10</v>
      </c>
      <c r="BQ97" s="99">
        <v>18288</v>
      </c>
      <c r="BR97" s="99">
        <v>8</v>
      </c>
      <c r="BS97" s="99">
        <v>14630.4</v>
      </c>
      <c r="BT97" s="99">
        <v>10</v>
      </c>
      <c r="BU97" s="99">
        <v>18288</v>
      </c>
      <c r="BV97" s="99">
        <v>13</v>
      </c>
      <c r="BW97" s="99">
        <v>23774.399999999998</v>
      </c>
      <c r="BX97" s="99">
        <v>4</v>
      </c>
      <c r="BY97" s="99">
        <v>7315.2</v>
      </c>
      <c r="BZ97" s="99">
        <v>8</v>
      </c>
      <c r="CA97" s="99">
        <v>14630.4</v>
      </c>
      <c r="CB97" s="99">
        <v>5</v>
      </c>
      <c r="CC97" s="99">
        <v>9144</v>
      </c>
      <c r="CD97" s="99">
        <v>4</v>
      </c>
      <c r="CE97" s="99">
        <v>7315.2</v>
      </c>
      <c r="CF97" s="99">
        <v>12</v>
      </c>
      <c r="CG97" s="99">
        <v>21945.599999999999</v>
      </c>
      <c r="CH97" s="99">
        <v>7</v>
      </c>
      <c r="CI97" s="99">
        <v>12801.6</v>
      </c>
      <c r="CJ97" s="99">
        <v>8</v>
      </c>
      <c r="CK97" s="99">
        <v>14630.4</v>
      </c>
      <c r="CL97" s="99">
        <v>11</v>
      </c>
      <c r="CM97" s="99">
        <v>20116.8</v>
      </c>
      <c r="CN97" s="99">
        <v>5</v>
      </c>
      <c r="CO97" s="99">
        <v>9144</v>
      </c>
      <c r="CP97" s="99">
        <v>7</v>
      </c>
      <c r="CQ97" s="99">
        <v>12801.6</v>
      </c>
      <c r="CR97" s="99">
        <v>7</v>
      </c>
      <c r="CS97" s="99">
        <v>12801.6</v>
      </c>
      <c r="CT97" s="99">
        <v>6</v>
      </c>
      <c r="CU97" s="99">
        <v>10972.8</v>
      </c>
    </row>
    <row r="98" spans="2:99">
      <c r="C98" s="98" t="s">
        <v>263</v>
      </c>
      <c r="D98" s="99">
        <v>7</v>
      </c>
      <c r="E98" s="99">
        <v>8845.1999999999989</v>
      </c>
      <c r="F98" s="99">
        <v>11</v>
      </c>
      <c r="G98" s="99">
        <v>13899.599999999999</v>
      </c>
      <c r="H98" s="99">
        <v>9</v>
      </c>
      <c r="I98" s="99">
        <v>11372.4</v>
      </c>
      <c r="J98" s="99">
        <v>7</v>
      </c>
      <c r="K98" s="99">
        <v>8845.1999999999989</v>
      </c>
      <c r="L98" s="99">
        <v>4</v>
      </c>
      <c r="M98" s="99">
        <v>5054.3999999999996</v>
      </c>
      <c r="N98" s="99">
        <v>6</v>
      </c>
      <c r="O98" s="99">
        <v>7581.5999999999995</v>
      </c>
      <c r="P98" s="99">
        <v>8</v>
      </c>
      <c r="Q98" s="99">
        <v>10108.799999999999</v>
      </c>
      <c r="R98" s="99">
        <v>8</v>
      </c>
      <c r="S98" s="99">
        <v>10108.799999999999</v>
      </c>
      <c r="T98" s="99">
        <v>12</v>
      </c>
      <c r="U98" s="99">
        <v>15163.199999999999</v>
      </c>
      <c r="V98" s="99">
        <v>9</v>
      </c>
      <c r="W98" s="99">
        <v>11372.4</v>
      </c>
      <c r="X98" s="99">
        <v>12</v>
      </c>
      <c r="Y98" s="99">
        <v>15163.199999999999</v>
      </c>
      <c r="Z98" s="99">
        <v>10</v>
      </c>
      <c r="AA98" s="99">
        <v>12636</v>
      </c>
      <c r="AB98" s="99">
        <v>8</v>
      </c>
      <c r="AC98" s="99">
        <v>10108.799999999999</v>
      </c>
      <c r="AD98" s="99">
        <v>5</v>
      </c>
      <c r="AE98" s="99">
        <v>6318</v>
      </c>
      <c r="AF98" s="99">
        <v>5</v>
      </c>
      <c r="AG98" s="99">
        <v>6318</v>
      </c>
      <c r="AH98" s="99">
        <v>5</v>
      </c>
      <c r="AI98" s="99">
        <v>6318</v>
      </c>
      <c r="AJ98" s="99">
        <v>9</v>
      </c>
      <c r="AK98" s="99">
        <v>11372.4</v>
      </c>
      <c r="AL98" s="99">
        <v>8</v>
      </c>
      <c r="AM98" s="99">
        <v>10108.799999999999</v>
      </c>
      <c r="AN98" s="99">
        <v>12</v>
      </c>
      <c r="AO98" s="99">
        <v>15163.199999999999</v>
      </c>
      <c r="AP98" s="99">
        <v>8</v>
      </c>
      <c r="AQ98" s="99">
        <v>10108.799999999999</v>
      </c>
      <c r="AR98" s="99">
        <v>7</v>
      </c>
      <c r="AS98" s="99">
        <v>8845.1999999999989</v>
      </c>
      <c r="AT98" s="99">
        <v>6</v>
      </c>
      <c r="AU98" s="99">
        <v>7581.5999999999995</v>
      </c>
      <c r="AV98" s="99">
        <v>5</v>
      </c>
      <c r="AW98" s="99">
        <v>6318</v>
      </c>
      <c r="AX98" s="99">
        <v>4</v>
      </c>
      <c r="AY98" s="99">
        <v>5054.3999999999996</v>
      </c>
      <c r="AZ98" s="99">
        <v>10</v>
      </c>
      <c r="BA98" s="99">
        <v>12636</v>
      </c>
      <c r="BB98" s="99">
        <v>12</v>
      </c>
      <c r="BC98" s="99">
        <v>15163.199999999999</v>
      </c>
      <c r="BD98" s="99">
        <v>8</v>
      </c>
      <c r="BE98" s="99">
        <v>10108.799999999999</v>
      </c>
      <c r="BF98" s="99">
        <v>10</v>
      </c>
      <c r="BG98" s="99">
        <v>12636</v>
      </c>
      <c r="BH98" s="99">
        <v>5</v>
      </c>
      <c r="BI98" s="99">
        <v>6318</v>
      </c>
      <c r="BJ98" s="99">
        <v>4</v>
      </c>
      <c r="BK98" s="99">
        <v>5054.3999999999996</v>
      </c>
      <c r="BL98" s="99">
        <v>7</v>
      </c>
      <c r="BM98" s="99">
        <v>8845.1999999999989</v>
      </c>
      <c r="BN98" s="99">
        <v>6</v>
      </c>
      <c r="BO98" s="99">
        <v>7581.5999999999995</v>
      </c>
      <c r="BP98" s="99">
        <v>9</v>
      </c>
      <c r="BQ98" s="99">
        <v>11372.4</v>
      </c>
      <c r="BR98" s="99">
        <v>10</v>
      </c>
      <c r="BS98" s="99">
        <v>12636</v>
      </c>
      <c r="BT98" s="99">
        <v>11</v>
      </c>
      <c r="BU98" s="99">
        <v>13899.599999999999</v>
      </c>
      <c r="BV98" s="99">
        <v>14</v>
      </c>
      <c r="BW98" s="99">
        <v>17690.399999999998</v>
      </c>
      <c r="BX98" s="99">
        <v>4</v>
      </c>
      <c r="BY98" s="99">
        <v>5054.3999999999996</v>
      </c>
      <c r="BZ98" s="99">
        <v>9</v>
      </c>
      <c r="CA98" s="99">
        <v>11372.4</v>
      </c>
      <c r="CB98" s="99">
        <v>5</v>
      </c>
      <c r="CC98" s="99">
        <v>6318</v>
      </c>
      <c r="CD98" s="99">
        <v>4</v>
      </c>
      <c r="CE98" s="99">
        <v>5054.3999999999996</v>
      </c>
      <c r="CF98" s="99">
        <v>12</v>
      </c>
      <c r="CG98" s="99">
        <v>15163.199999999999</v>
      </c>
      <c r="CH98" s="99">
        <v>6</v>
      </c>
      <c r="CI98" s="99">
        <v>7581.5999999999995</v>
      </c>
      <c r="CJ98" s="99">
        <v>8</v>
      </c>
      <c r="CK98" s="99">
        <v>10108.799999999999</v>
      </c>
      <c r="CL98" s="99">
        <v>13</v>
      </c>
      <c r="CM98" s="99">
        <v>16426.8</v>
      </c>
      <c r="CN98" s="99">
        <v>6</v>
      </c>
      <c r="CO98" s="99">
        <v>7581.5999999999995</v>
      </c>
      <c r="CP98" s="99">
        <v>7</v>
      </c>
      <c r="CQ98" s="99">
        <v>8845.1999999999989</v>
      </c>
      <c r="CR98" s="99">
        <v>8</v>
      </c>
      <c r="CS98" s="99">
        <v>10108.799999999999</v>
      </c>
      <c r="CT98" s="99">
        <v>6</v>
      </c>
      <c r="CU98" s="99">
        <v>7581.5999999999995</v>
      </c>
    </row>
    <row r="99" spans="2:99">
      <c r="C99" s="98" t="s">
        <v>264</v>
      </c>
      <c r="D99" s="99">
        <v>4</v>
      </c>
      <c r="E99" s="99">
        <v>21926.399999999998</v>
      </c>
      <c r="F99" s="99">
        <v>7</v>
      </c>
      <c r="G99" s="99">
        <v>38371.199999999997</v>
      </c>
      <c r="H99" s="99">
        <v>7</v>
      </c>
      <c r="I99" s="99">
        <v>38371.199999999997</v>
      </c>
      <c r="J99" s="99">
        <v>4</v>
      </c>
      <c r="K99" s="99">
        <v>21926.399999999998</v>
      </c>
      <c r="L99" s="99">
        <v>3</v>
      </c>
      <c r="M99" s="99">
        <v>16444.8</v>
      </c>
      <c r="N99" s="99">
        <v>5</v>
      </c>
      <c r="O99" s="99">
        <v>27407.999999999996</v>
      </c>
      <c r="P99" s="99">
        <v>5</v>
      </c>
      <c r="Q99" s="99">
        <v>27407.999999999996</v>
      </c>
      <c r="R99" s="99">
        <v>6</v>
      </c>
      <c r="S99" s="99">
        <v>32889.599999999999</v>
      </c>
      <c r="T99" s="99">
        <v>8</v>
      </c>
      <c r="U99" s="99">
        <v>43852.799999999996</v>
      </c>
      <c r="V99" s="99">
        <v>7</v>
      </c>
      <c r="W99" s="99">
        <v>38371.199999999997</v>
      </c>
      <c r="X99" s="99">
        <v>8</v>
      </c>
      <c r="Y99" s="99">
        <v>43852.799999999996</v>
      </c>
      <c r="Z99" s="99">
        <v>7</v>
      </c>
      <c r="AA99" s="99">
        <v>38371.199999999997</v>
      </c>
      <c r="AB99" s="99">
        <v>6</v>
      </c>
      <c r="AC99" s="99">
        <v>32889.599999999999</v>
      </c>
      <c r="AD99" s="99">
        <v>4</v>
      </c>
      <c r="AE99" s="99">
        <v>21926.399999999998</v>
      </c>
      <c r="AF99" s="99">
        <v>4</v>
      </c>
      <c r="AG99" s="99">
        <v>21926.399999999998</v>
      </c>
      <c r="AH99" s="99">
        <v>3</v>
      </c>
      <c r="AI99" s="99">
        <v>16444.8</v>
      </c>
      <c r="AJ99" s="99">
        <v>7</v>
      </c>
      <c r="AK99" s="99">
        <v>38371.199999999997</v>
      </c>
      <c r="AL99" s="99">
        <v>6</v>
      </c>
      <c r="AM99" s="99">
        <v>32889.599999999999</v>
      </c>
      <c r="AN99" s="99">
        <v>8</v>
      </c>
      <c r="AO99" s="99">
        <v>43852.799999999996</v>
      </c>
      <c r="AP99" s="99">
        <v>6</v>
      </c>
      <c r="AQ99" s="99">
        <v>32889.599999999999</v>
      </c>
      <c r="AR99" s="99">
        <v>5</v>
      </c>
      <c r="AS99" s="99">
        <v>27407.999999999996</v>
      </c>
      <c r="AT99" s="99">
        <v>4</v>
      </c>
      <c r="AU99" s="99">
        <v>21926.399999999998</v>
      </c>
      <c r="AV99" s="99">
        <v>4</v>
      </c>
      <c r="AW99" s="99">
        <v>21926.399999999998</v>
      </c>
      <c r="AX99" s="99">
        <v>4</v>
      </c>
      <c r="AY99" s="99">
        <v>21926.399999999998</v>
      </c>
      <c r="AZ99" s="99">
        <v>8</v>
      </c>
      <c r="BA99" s="99">
        <v>43852.799999999996</v>
      </c>
      <c r="BB99" s="99">
        <v>8</v>
      </c>
      <c r="BC99" s="99">
        <v>43852.799999999996</v>
      </c>
      <c r="BD99" s="99">
        <v>5</v>
      </c>
      <c r="BE99" s="99">
        <v>27407.999999999996</v>
      </c>
      <c r="BF99" s="99">
        <v>9</v>
      </c>
      <c r="BG99" s="99">
        <v>49334.399999999994</v>
      </c>
      <c r="BH99" s="99">
        <v>4</v>
      </c>
      <c r="BI99" s="99">
        <v>21926.399999999998</v>
      </c>
      <c r="BJ99" s="99">
        <v>3</v>
      </c>
      <c r="BK99" s="99">
        <v>16444.8</v>
      </c>
      <c r="BL99" s="99">
        <v>5</v>
      </c>
      <c r="BM99" s="99">
        <v>27407.999999999996</v>
      </c>
      <c r="BN99" s="99">
        <v>4</v>
      </c>
      <c r="BO99" s="99">
        <v>21926.399999999998</v>
      </c>
      <c r="BP99" s="99">
        <v>7</v>
      </c>
      <c r="BQ99" s="99">
        <v>38371.199999999997</v>
      </c>
      <c r="BR99" s="99">
        <v>7</v>
      </c>
      <c r="BS99" s="99">
        <v>38371.199999999997</v>
      </c>
      <c r="BT99" s="99">
        <v>8</v>
      </c>
      <c r="BU99" s="99">
        <v>43852.799999999996</v>
      </c>
      <c r="BV99" s="99">
        <v>10</v>
      </c>
      <c r="BW99" s="99">
        <v>54815.999999999993</v>
      </c>
      <c r="BX99" s="99">
        <v>3</v>
      </c>
      <c r="BY99" s="99">
        <v>16444.8</v>
      </c>
      <c r="BZ99" s="99">
        <v>6</v>
      </c>
      <c r="CA99" s="99">
        <v>32889.599999999999</v>
      </c>
      <c r="CB99" s="99">
        <v>4</v>
      </c>
      <c r="CC99" s="99">
        <v>21926.399999999998</v>
      </c>
      <c r="CD99" s="99">
        <v>3</v>
      </c>
      <c r="CE99" s="99">
        <v>16444.8</v>
      </c>
      <c r="CF99" s="99">
        <v>10</v>
      </c>
      <c r="CG99" s="99">
        <v>54815.999999999993</v>
      </c>
      <c r="CH99" s="99">
        <v>5</v>
      </c>
      <c r="CI99" s="99">
        <v>27407.999999999996</v>
      </c>
      <c r="CJ99" s="99">
        <v>5</v>
      </c>
      <c r="CK99" s="99">
        <v>27407.999999999996</v>
      </c>
      <c r="CL99" s="99">
        <v>8</v>
      </c>
      <c r="CM99" s="99">
        <v>43852.799999999996</v>
      </c>
      <c r="CN99" s="99">
        <v>5</v>
      </c>
      <c r="CO99" s="99">
        <v>27407.999999999996</v>
      </c>
      <c r="CP99" s="99">
        <v>6</v>
      </c>
      <c r="CQ99" s="99">
        <v>32889.599999999999</v>
      </c>
      <c r="CR99" s="99">
        <v>5</v>
      </c>
      <c r="CS99" s="99">
        <v>27407.999999999996</v>
      </c>
      <c r="CT99" s="99">
        <v>4</v>
      </c>
      <c r="CU99" s="99">
        <v>21926.399999999998</v>
      </c>
    </row>
    <row r="100" spans="2:99">
      <c r="C100" s="98" t="s">
        <v>265</v>
      </c>
      <c r="D100" s="99">
        <v>7</v>
      </c>
      <c r="E100" s="99">
        <v>11356.8</v>
      </c>
      <c r="F100" s="99">
        <v>11</v>
      </c>
      <c r="G100" s="99">
        <v>17846.399999999998</v>
      </c>
      <c r="H100" s="99">
        <v>9</v>
      </c>
      <c r="I100" s="99">
        <v>14601.599999999999</v>
      </c>
      <c r="J100" s="99">
        <v>7</v>
      </c>
      <c r="K100" s="99">
        <v>11356.8</v>
      </c>
      <c r="L100" s="99">
        <v>4</v>
      </c>
      <c r="M100" s="99">
        <v>6489.5999999999995</v>
      </c>
      <c r="N100" s="99">
        <v>6</v>
      </c>
      <c r="O100" s="99">
        <v>9734.4</v>
      </c>
      <c r="P100" s="99">
        <v>8</v>
      </c>
      <c r="Q100" s="99">
        <v>12979.199999999999</v>
      </c>
      <c r="R100" s="99">
        <v>8</v>
      </c>
      <c r="S100" s="99">
        <v>12979.199999999999</v>
      </c>
      <c r="T100" s="99">
        <v>11</v>
      </c>
      <c r="U100" s="99">
        <v>17846.399999999998</v>
      </c>
      <c r="V100" s="99">
        <v>9</v>
      </c>
      <c r="W100" s="99">
        <v>14601.599999999999</v>
      </c>
      <c r="X100" s="99">
        <v>12</v>
      </c>
      <c r="Y100" s="99">
        <v>19468.8</v>
      </c>
      <c r="Z100" s="99">
        <v>9</v>
      </c>
      <c r="AA100" s="99">
        <v>14601.599999999999</v>
      </c>
      <c r="AB100" s="99">
        <v>8</v>
      </c>
      <c r="AC100" s="99">
        <v>12979.199999999999</v>
      </c>
      <c r="AD100" s="99">
        <v>5</v>
      </c>
      <c r="AE100" s="99">
        <v>8111.9999999999991</v>
      </c>
      <c r="AF100" s="99">
        <v>5</v>
      </c>
      <c r="AG100" s="99">
        <v>8111.9999999999991</v>
      </c>
      <c r="AH100" s="99">
        <v>4</v>
      </c>
      <c r="AI100" s="99">
        <v>6489.5999999999995</v>
      </c>
      <c r="AJ100" s="99">
        <v>9</v>
      </c>
      <c r="AK100" s="99">
        <v>14601.599999999999</v>
      </c>
      <c r="AL100" s="99">
        <v>8</v>
      </c>
      <c r="AM100" s="99">
        <v>12979.199999999999</v>
      </c>
      <c r="AN100" s="99">
        <v>12</v>
      </c>
      <c r="AO100" s="99">
        <v>19468.8</v>
      </c>
      <c r="AP100" s="99">
        <v>8</v>
      </c>
      <c r="AQ100" s="99">
        <v>12979.199999999999</v>
      </c>
      <c r="AR100" s="99">
        <v>7</v>
      </c>
      <c r="AS100" s="99">
        <v>11356.8</v>
      </c>
      <c r="AT100" s="99">
        <v>5</v>
      </c>
      <c r="AU100" s="99">
        <v>8111.9999999999991</v>
      </c>
      <c r="AV100" s="99">
        <v>5</v>
      </c>
      <c r="AW100" s="99">
        <v>8111.9999999999991</v>
      </c>
      <c r="AX100" s="99">
        <v>5</v>
      </c>
      <c r="AY100" s="99">
        <v>8111.9999999999991</v>
      </c>
      <c r="AZ100" s="99">
        <v>10</v>
      </c>
      <c r="BA100" s="99">
        <v>16223.999999999998</v>
      </c>
      <c r="BB100" s="99">
        <v>11</v>
      </c>
      <c r="BC100" s="99">
        <v>17846.399999999998</v>
      </c>
      <c r="BD100" s="99">
        <v>7</v>
      </c>
      <c r="BE100" s="99">
        <v>11356.8</v>
      </c>
      <c r="BF100" s="99">
        <v>12</v>
      </c>
      <c r="BG100" s="99">
        <v>19468.8</v>
      </c>
      <c r="BH100" s="99">
        <v>5</v>
      </c>
      <c r="BI100" s="99">
        <v>8111.9999999999991</v>
      </c>
      <c r="BJ100" s="99">
        <v>4</v>
      </c>
      <c r="BK100" s="99">
        <v>6489.5999999999995</v>
      </c>
      <c r="BL100" s="99">
        <v>6</v>
      </c>
      <c r="BM100" s="99">
        <v>9734.4</v>
      </c>
      <c r="BN100" s="99">
        <v>6</v>
      </c>
      <c r="BO100" s="99">
        <v>9734.4</v>
      </c>
      <c r="BP100" s="99">
        <v>9</v>
      </c>
      <c r="BQ100" s="99">
        <v>14601.599999999999</v>
      </c>
      <c r="BR100" s="99">
        <v>9</v>
      </c>
      <c r="BS100" s="99">
        <v>14601.599999999999</v>
      </c>
      <c r="BT100" s="99">
        <v>12</v>
      </c>
      <c r="BU100" s="99">
        <v>19468.8</v>
      </c>
      <c r="BV100" s="99">
        <v>13</v>
      </c>
      <c r="BW100" s="99">
        <v>21091.199999999997</v>
      </c>
      <c r="BX100" s="99">
        <v>4</v>
      </c>
      <c r="BY100" s="99">
        <v>6489.5999999999995</v>
      </c>
      <c r="BZ100" s="99">
        <v>8</v>
      </c>
      <c r="CA100" s="99">
        <v>12979.199999999999</v>
      </c>
      <c r="CB100" s="99">
        <v>6</v>
      </c>
      <c r="CC100" s="99">
        <v>9734.4</v>
      </c>
      <c r="CD100" s="99">
        <v>4</v>
      </c>
      <c r="CE100" s="99">
        <v>6489.5999999999995</v>
      </c>
      <c r="CF100" s="99">
        <v>11</v>
      </c>
      <c r="CG100" s="99">
        <v>17846.399999999998</v>
      </c>
      <c r="CH100" s="99">
        <v>7</v>
      </c>
      <c r="CI100" s="99">
        <v>11356.8</v>
      </c>
      <c r="CJ100" s="99">
        <v>8</v>
      </c>
      <c r="CK100" s="99">
        <v>12979.199999999999</v>
      </c>
      <c r="CL100" s="99">
        <v>13</v>
      </c>
      <c r="CM100" s="99">
        <v>21091.199999999997</v>
      </c>
      <c r="CN100" s="99">
        <v>6</v>
      </c>
      <c r="CO100" s="99">
        <v>9734.4</v>
      </c>
      <c r="CP100" s="99">
        <v>6</v>
      </c>
      <c r="CQ100" s="99">
        <v>9734.4</v>
      </c>
      <c r="CR100" s="99">
        <v>7</v>
      </c>
      <c r="CS100" s="99">
        <v>11356.8</v>
      </c>
      <c r="CT100" s="99">
        <v>5</v>
      </c>
      <c r="CU100" s="99">
        <v>8111.9999999999991</v>
      </c>
    </row>
    <row r="101" spans="2:99">
      <c r="C101" s="98" t="s">
        <v>266</v>
      </c>
      <c r="D101" s="99">
        <v>6</v>
      </c>
      <c r="E101" s="99">
        <v>7142.4</v>
      </c>
      <c r="F101" s="99">
        <v>11</v>
      </c>
      <c r="G101" s="99">
        <v>13094.399999999998</v>
      </c>
      <c r="H101" s="99">
        <v>10</v>
      </c>
      <c r="I101" s="99">
        <v>11903.999999999998</v>
      </c>
      <c r="J101" s="99">
        <v>7</v>
      </c>
      <c r="K101" s="99">
        <v>8332.7999999999993</v>
      </c>
      <c r="L101" s="99">
        <v>4</v>
      </c>
      <c r="M101" s="99">
        <v>4761.5999999999995</v>
      </c>
      <c r="N101" s="99">
        <v>6</v>
      </c>
      <c r="O101" s="99">
        <v>7142.4</v>
      </c>
      <c r="P101" s="99">
        <v>8</v>
      </c>
      <c r="Q101" s="99">
        <v>9523.1999999999989</v>
      </c>
      <c r="R101" s="99">
        <v>8</v>
      </c>
      <c r="S101" s="99">
        <v>9523.1999999999989</v>
      </c>
      <c r="T101" s="99">
        <v>12</v>
      </c>
      <c r="U101" s="99">
        <v>14284.8</v>
      </c>
      <c r="V101" s="99">
        <v>9</v>
      </c>
      <c r="W101" s="99">
        <v>10713.599999999999</v>
      </c>
      <c r="X101" s="99">
        <v>11</v>
      </c>
      <c r="Y101" s="99">
        <v>13094.399999999998</v>
      </c>
      <c r="Z101" s="99">
        <v>10</v>
      </c>
      <c r="AA101" s="99">
        <v>11903.999999999998</v>
      </c>
      <c r="AB101" s="99">
        <v>8</v>
      </c>
      <c r="AC101" s="99">
        <v>9523.1999999999989</v>
      </c>
      <c r="AD101" s="99">
        <v>4</v>
      </c>
      <c r="AE101" s="99">
        <v>4761.5999999999995</v>
      </c>
      <c r="AF101" s="99">
        <v>5</v>
      </c>
      <c r="AG101" s="99">
        <v>5951.9999999999991</v>
      </c>
      <c r="AH101" s="99">
        <v>5</v>
      </c>
      <c r="AI101" s="99">
        <v>5951.9999999999991</v>
      </c>
      <c r="AJ101" s="99">
        <v>10</v>
      </c>
      <c r="AK101" s="99">
        <v>11903.999999999998</v>
      </c>
      <c r="AL101" s="99">
        <v>9</v>
      </c>
      <c r="AM101" s="99">
        <v>10713.599999999999</v>
      </c>
      <c r="AN101" s="99">
        <v>12</v>
      </c>
      <c r="AO101" s="99">
        <v>14284.8</v>
      </c>
      <c r="AP101" s="99">
        <v>8</v>
      </c>
      <c r="AQ101" s="99">
        <v>9523.1999999999989</v>
      </c>
      <c r="AR101" s="99">
        <v>8</v>
      </c>
      <c r="AS101" s="99">
        <v>9523.1999999999989</v>
      </c>
      <c r="AT101" s="99">
        <v>5</v>
      </c>
      <c r="AU101" s="99">
        <v>5951.9999999999991</v>
      </c>
      <c r="AV101" s="99">
        <v>4</v>
      </c>
      <c r="AW101" s="99">
        <v>4761.5999999999995</v>
      </c>
      <c r="AX101" s="99">
        <v>5</v>
      </c>
      <c r="AY101" s="99">
        <v>5951.9999999999991</v>
      </c>
      <c r="AZ101" s="99">
        <v>10</v>
      </c>
      <c r="BA101" s="99">
        <v>11903.999999999998</v>
      </c>
      <c r="BB101" s="99">
        <v>12</v>
      </c>
      <c r="BC101" s="99">
        <v>14284.8</v>
      </c>
      <c r="BD101" s="99">
        <v>8</v>
      </c>
      <c r="BE101" s="99">
        <v>9523.1999999999989</v>
      </c>
      <c r="BF101" s="99">
        <v>12</v>
      </c>
      <c r="BG101" s="99">
        <v>14284.8</v>
      </c>
      <c r="BH101" s="99">
        <v>5</v>
      </c>
      <c r="BI101" s="99">
        <v>5951.9999999999991</v>
      </c>
      <c r="BJ101" s="99">
        <v>4</v>
      </c>
      <c r="BK101" s="99">
        <v>4761.5999999999995</v>
      </c>
      <c r="BL101" s="99">
        <v>6</v>
      </c>
      <c r="BM101" s="99">
        <v>7142.4</v>
      </c>
      <c r="BN101" s="99">
        <v>6</v>
      </c>
      <c r="BO101" s="99">
        <v>7142.4</v>
      </c>
      <c r="BP101" s="99">
        <v>10</v>
      </c>
      <c r="BQ101" s="99">
        <v>11903.999999999998</v>
      </c>
      <c r="BR101" s="99">
        <v>9</v>
      </c>
      <c r="BS101" s="99">
        <v>10713.599999999999</v>
      </c>
      <c r="BT101" s="99">
        <v>11</v>
      </c>
      <c r="BU101" s="99">
        <v>13094.399999999998</v>
      </c>
      <c r="BV101" s="99">
        <v>12</v>
      </c>
      <c r="BW101" s="99">
        <v>14284.8</v>
      </c>
      <c r="BX101" s="99">
        <v>4</v>
      </c>
      <c r="BY101" s="99">
        <v>4761.5999999999995</v>
      </c>
      <c r="BZ101" s="99">
        <v>9</v>
      </c>
      <c r="CA101" s="99">
        <v>10713.599999999999</v>
      </c>
      <c r="CB101" s="99">
        <v>6</v>
      </c>
      <c r="CC101" s="99">
        <v>7142.4</v>
      </c>
      <c r="CD101" s="99">
        <v>5</v>
      </c>
      <c r="CE101" s="99">
        <v>5951.9999999999991</v>
      </c>
      <c r="CF101" s="99">
        <v>13</v>
      </c>
      <c r="CG101" s="99">
        <v>15475.199999999999</v>
      </c>
      <c r="CH101" s="99">
        <v>8</v>
      </c>
      <c r="CI101" s="99">
        <v>9523.1999999999989</v>
      </c>
      <c r="CJ101" s="99">
        <v>8</v>
      </c>
      <c r="CK101" s="99">
        <v>9523.1999999999989</v>
      </c>
      <c r="CL101" s="99">
        <v>11</v>
      </c>
      <c r="CM101" s="99">
        <v>13094.399999999998</v>
      </c>
      <c r="CN101" s="99">
        <v>6</v>
      </c>
      <c r="CO101" s="99">
        <v>7142.4</v>
      </c>
      <c r="CP101" s="99">
        <v>7</v>
      </c>
      <c r="CQ101" s="99">
        <v>8332.7999999999993</v>
      </c>
      <c r="CR101" s="99">
        <v>8</v>
      </c>
      <c r="CS101" s="99">
        <v>9523.1999999999989</v>
      </c>
      <c r="CT101" s="99">
        <v>6</v>
      </c>
      <c r="CU101" s="99">
        <v>7142.4</v>
      </c>
    </row>
    <row r="102" spans="2:99">
      <c r="C102" s="98" t="s">
        <v>267</v>
      </c>
      <c r="D102" s="99">
        <v>7</v>
      </c>
      <c r="E102" s="99">
        <v>13574.399999999998</v>
      </c>
      <c r="F102" s="99">
        <v>10</v>
      </c>
      <c r="G102" s="99">
        <v>19392</v>
      </c>
      <c r="H102" s="99">
        <v>9</v>
      </c>
      <c r="I102" s="99">
        <v>17452.8</v>
      </c>
      <c r="J102" s="99">
        <v>7</v>
      </c>
      <c r="K102" s="99">
        <v>13574.399999999998</v>
      </c>
      <c r="L102" s="99">
        <v>4</v>
      </c>
      <c r="M102" s="99">
        <v>7756.7999999999993</v>
      </c>
      <c r="N102" s="99">
        <v>5</v>
      </c>
      <c r="O102" s="99">
        <v>9696</v>
      </c>
      <c r="P102" s="99">
        <v>7</v>
      </c>
      <c r="Q102" s="99">
        <v>13574.399999999998</v>
      </c>
      <c r="R102" s="99">
        <v>8</v>
      </c>
      <c r="S102" s="99">
        <v>15513.599999999999</v>
      </c>
      <c r="T102" s="99">
        <v>10</v>
      </c>
      <c r="U102" s="99">
        <v>19392</v>
      </c>
      <c r="V102" s="99">
        <v>8</v>
      </c>
      <c r="W102" s="99">
        <v>15513.599999999999</v>
      </c>
      <c r="X102" s="99">
        <v>11</v>
      </c>
      <c r="Y102" s="99">
        <v>21331.199999999997</v>
      </c>
      <c r="Z102" s="99">
        <v>9</v>
      </c>
      <c r="AA102" s="99">
        <v>17452.8</v>
      </c>
      <c r="AB102" s="99">
        <v>7</v>
      </c>
      <c r="AC102" s="99">
        <v>13574.399999999998</v>
      </c>
      <c r="AD102" s="99">
        <v>5</v>
      </c>
      <c r="AE102" s="99">
        <v>9696</v>
      </c>
      <c r="AF102" s="99">
        <v>5</v>
      </c>
      <c r="AG102" s="99">
        <v>9696</v>
      </c>
      <c r="AH102" s="99">
        <v>4</v>
      </c>
      <c r="AI102" s="99">
        <v>7756.7999999999993</v>
      </c>
      <c r="AJ102" s="99">
        <v>10</v>
      </c>
      <c r="AK102" s="99">
        <v>19392</v>
      </c>
      <c r="AL102" s="99">
        <v>8</v>
      </c>
      <c r="AM102" s="99">
        <v>15513.599999999999</v>
      </c>
      <c r="AN102" s="99">
        <v>12</v>
      </c>
      <c r="AO102" s="99">
        <v>23270.399999999998</v>
      </c>
      <c r="AP102" s="99">
        <v>9</v>
      </c>
      <c r="AQ102" s="99">
        <v>17452.8</v>
      </c>
      <c r="AR102" s="99">
        <v>7</v>
      </c>
      <c r="AS102" s="99">
        <v>13574.399999999998</v>
      </c>
      <c r="AT102" s="99">
        <v>5</v>
      </c>
      <c r="AU102" s="99">
        <v>9696</v>
      </c>
      <c r="AV102" s="99">
        <v>4</v>
      </c>
      <c r="AW102" s="99">
        <v>7756.7999999999993</v>
      </c>
      <c r="AX102" s="99">
        <v>4</v>
      </c>
      <c r="AY102" s="99">
        <v>7756.7999999999993</v>
      </c>
      <c r="AZ102" s="99">
        <v>9</v>
      </c>
      <c r="BA102" s="99">
        <v>17452.8</v>
      </c>
      <c r="BB102" s="99">
        <v>12</v>
      </c>
      <c r="BC102" s="99">
        <v>23270.399999999998</v>
      </c>
      <c r="BD102" s="99">
        <v>7</v>
      </c>
      <c r="BE102" s="99">
        <v>13574.399999999998</v>
      </c>
      <c r="BF102" s="99">
        <v>11</v>
      </c>
      <c r="BG102" s="99">
        <v>21331.199999999997</v>
      </c>
      <c r="BH102" s="99">
        <v>5</v>
      </c>
      <c r="BI102" s="99">
        <v>9696</v>
      </c>
      <c r="BJ102" s="99">
        <v>4</v>
      </c>
      <c r="BK102" s="99">
        <v>7756.7999999999993</v>
      </c>
      <c r="BL102" s="99">
        <v>6</v>
      </c>
      <c r="BM102" s="99">
        <v>11635.199999999999</v>
      </c>
      <c r="BN102" s="99">
        <v>5</v>
      </c>
      <c r="BO102" s="99">
        <v>9696</v>
      </c>
      <c r="BP102" s="99">
        <v>10</v>
      </c>
      <c r="BQ102" s="99">
        <v>19392</v>
      </c>
      <c r="BR102" s="99">
        <v>8</v>
      </c>
      <c r="BS102" s="99">
        <v>15513.599999999999</v>
      </c>
      <c r="BT102" s="99">
        <v>11</v>
      </c>
      <c r="BU102" s="99">
        <v>21331.199999999997</v>
      </c>
      <c r="BV102" s="99">
        <v>11</v>
      </c>
      <c r="BW102" s="99">
        <v>21331.199999999997</v>
      </c>
      <c r="BX102" s="99">
        <v>4</v>
      </c>
      <c r="BY102" s="99">
        <v>7756.7999999999993</v>
      </c>
      <c r="BZ102" s="99">
        <v>8</v>
      </c>
      <c r="CA102" s="99">
        <v>15513.599999999999</v>
      </c>
      <c r="CB102" s="99">
        <v>5</v>
      </c>
      <c r="CC102" s="99">
        <v>9696</v>
      </c>
      <c r="CD102" s="99">
        <v>4</v>
      </c>
      <c r="CE102" s="99">
        <v>7756.7999999999993</v>
      </c>
      <c r="CF102" s="99">
        <v>13</v>
      </c>
      <c r="CG102" s="99">
        <v>25209.599999999999</v>
      </c>
      <c r="CH102" s="99">
        <v>6</v>
      </c>
      <c r="CI102" s="99">
        <v>11635.199999999999</v>
      </c>
      <c r="CJ102" s="99">
        <v>8</v>
      </c>
      <c r="CK102" s="99">
        <v>15513.599999999999</v>
      </c>
      <c r="CL102" s="99">
        <v>12</v>
      </c>
      <c r="CM102" s="99">
        <v>23270.399999999998</v>
      </c>
      <c r="CN102" s="99">
        <v>6</v>
      </c>
      <c r="CO102" s="99">
        <v>11635.199999999999</v>
      </c>
      <c r="CP102" s="99">
        <v>6</v>
      </c>
      <c r="CQ102" s="99">
        <v>11635.199999999999</v>
      </c>
      <c r="CR102" s="99">
        <v>7</v>
      </c>
      <c r="CS102" s="99">
        <v>13574.399999999998</v>
      </c>
      <c r="CT102" s="99">
        <v>6</v>
      </c>
      <c r="CU102" s="99">
        <v>11635.199999999999</v>
      </c>
    </row>
    <row r="103" spans="2:99">
      <c r="C103" s="98" t="s">
        <v>268</v>
      </c>
      <c r="D103" s="99">
        <v>6</v>
      </c>
      <c r="E103" s="99">
        <v>12168</v>
      </c>
      <c r="F103" s="99">
        <v>10</v>
      </c>
      <c r="G103" s="99">
        <v>20280</v>
      </c>
      <c r="H103" s="99">
        <v>9</v>
      </c>
      <c r="I103" s="99">
        <v>18252</v>
      </c>
      <c r="J103" s="99">
        <v>6</v>
      </c>
      <c r="K103" s="99">
        <v>12168</v>
      </c>
      <c r="L103" s="99">
        <v>4</v>
      </c>
      <c r="M103" s="99">
        <v>8112</v>
      </c>
      <c r="N103" s="99">
        <v>5</v>
      </c>
      <c r="O103" s="99">
        <v>10140</v>
      </c>
      <c r="P103" s="99">
        <v>8</v>
      </c>
      <c r="Q103" s="99">
        <v>16224</v>
      </c>
      <c r="R103" s="99">
        <v>7</v>
      </c>
      <c r="S103" s="99">
        <v>14196</v>
      </c>
      <c r="T103" s="99">
        <v>11</v>
      </c>
      <c r="U103" s="99">
        <v>22308</v>
      </c>
      <c r="V103" s="99">
        <v>8</v>
      </c>
      <c r="W103" s="99">
        <v>16224</v>
      </c>
      <c r="X103" s="99">
        <v>12</v>
      </c>
      <c r="Y103" s="99">
        <v>24336</v>
      </c>
      <c r="Z103" s="99">
        <v>9</v>
      </c>
      <c r="AA103" s="99">
        <v>18252</v>
      </c>
      <c r="AB103" s="99">
        <v>8</v>
      </c>
      <c r="AC103" s="99">
        <v>16224</v>
      </c>
      <c r="AD103" s="99">
        <v>4</v>
      </c>
      <c r="AE103" s="99">
        <v>8112</v>
      </c>
      <c r="AF103" s="99">
        <v>5</v>
      </c>
      <c r="AG103" s="99">
        <v>10140</v>
      </c>
      <c r="AH103" s="99">
        <v>4</v>
      </c>
      <c r="AI103" s="99">
        <v>8112</v>
      </c>
      <c r="AJ103" s="99">
        <v>10</v>
      </c>
      <c r="AK103" s="99">
        <v>20280</v>
      </c>
      <c r="AL103" s="99">
        <v>8</v>
      </c>
      <c r="AM103" s="99">
        <v>16224</v>
      </c>
      <c r="AN103" s="99">
        <v>12</v>
      </c>
      <c r="AO103" s="99">
        <v>24336</v>
      </c>
      <c r="AP103" s="99">
        <v>8</v>
      </c>
      <c r="AQ103" s="99">
        <v>16224</v>
      </c>
      <c r="AR103" s="99">
        <v>6</v>
      </c>
      <c r="AS103" s="99">
        <v>12168</v>
      </c>
      <c r="AT103" s="99">
        <v>5</v>
      </c>
      <c r="AU103" s="99">
        <v>10140</v>
      </c>
      <c r="AV103" s="99">
        <v>5</v>
      </c>
      <c r="AW103" s="99">
        <v>10140</v>
      </c>
      <c r="AX103" s="99">
        <v>5</v>
      </c>
      <c r="AY103" s="99">
        <v>10140</v>
      </c>
      <c r="AZ103" s="99">
        <v>10</v>
      </c>
      <c r="BA103" s="99">
        <v>20280</v>
      </c>
      <c r="BB103" s="99">
        <v>11</v>
      </c>
      <c r="BC103" s="99">
        <v>22308</v>
      </c>
      <c r="BD103" s="99">
        <v>8</v>
      </c>
      <c r="BE103" s="99">
        <v>16224</v>
      </c>
      <c r="BF103" s="99">
        <v>10</v>
      </c>
      <c r="BG103" s="99">
        <v>20280</v>
      </c>
      <c r="BH103" s="99">
        <v>5</v>
      </c>
      <c r="BI103" s="99">
        <v>10140</v>
      </c>
      <c r="BJ103" s="99">
        <v>4</v>
      </c>
      <c r="BK103" s="99">
        <v>8112</v>
      </c>
      <c r="BL103" s="99">
        <v>5</v>
      </c>
      <c r="BM103" s="99">
        <v>10140</v>
      </c>
      <c r="BN103" s="99">
        <v>5</v>
      </c>
      <c r="BO103" s="99">
        <v>10140</v>
      </c>
      <c r="BP103" s="99">
        <v>10</v>
      </c>
      <c r="BQ103" s="99">
        <v>20280</v>
      </c>
      <c r="BR103" s="99">
        <v>9</v>
      </c>
      <c r="BS103" s="99">
        <v>18252</v>
      </c>
      <c r="BT103" s="99">
        <v>11</v>
      </c>
      <c r="BU103" s="99">
        <v>22308</v>
      </c>
      <c r="BV103" s="99">
        <v>12</v>
      </c>
      <c r="BW103" s="99">
        <v>24336</v>
      </c>
      <c r="BX103" s="99">
        <v>4</v>
      </c>
      <c r="BY103" s="99">
        <v>8112</v>
      </c>
      <c r="BZ103" s="99">
        <v>8</v>
      </c>
      <c r="CA103" s="99">
        <v>16224</v>
      </c>
      <c r="CB103" s="99">
        <v>4</v>
      </c>
      <c r="CC103" s="99">
        <v>8112</v>
      </c>
      <c r="CD103" s="99">
        <v>4</v>
      </c>
      <c r="CE103" s="99">
        <v>8112</v>
      </c>
      <c r="CF103" s="99">
        <v>12</v>
      </c>
      <c r="CG103" s="99">
        <v>24336</v>
      </c>
      <c r="CH103" s="99">
        <v>6</v>
      </c>
      <c r="CI103" s="99">
        <v>12168</v>
      </c>
      <c r="CJ103" s="99">
        <v>7</v>
      </c>
      <c r="CK103" s="99">
        <v>14196</v>
      </c>
      <c r="CL103" s="99">
        <v>11</v>
      </c>
      <c r="CM103" s="99">
        <v>22308</v>
      </c>
      <c r="CN103" s="99">
        <v>6</v>
      </c>
      <c r="CO103" s="99">
        <v>12168</v>
      </c>
      <c r="CP103" s="99">
        <v>6</v>
      </c>
      <c r="CQ103" s="99">
        <v>12168</v>
      </c>
      <c r="CR103" s="99">
        <v>8</v>
      </c>
      <c r="CS103" s="99">
        <v>16224</v>
      </c>
      <c r="CT103" s="99">
        <v>5</v>
      </c>
      <c r="CU103" s="99">
        <v>10140</v>
      </c>
    </row>
    <row r="104" spans="2:99">
      <c r="C104" s="98" t="s">
        <v>269</v>
      </c>
      <c r="D104" s="99">
        <v>7</v>
      </c>
      <c r="E104" s="99">
        <v>14506.800000000001</v>
      </c>
      <c r="F104" s="99">
        <v>11</v>
      </c>
      <c r="G104" s="99">
        <v>22796.400000000001</v>
      </c>
      <c r="H104" s="99">
        <v>8</v>
      </c>
      <c r="I104" s="99">
        <v>16579.2</v>
      </c>
      <c r="J104" s="99">
        <v>7</v>
      </c>
      <c r="K104" s="99">
        <v>14506.800000000001</v>
      </c>
      <c r="L104" s="99">
        <v>4</v>
      </c>
      <c r="M104" s="99">
        <v>8289.6</v>
      </c>
      <c r="N104" s="99">
        <v>5</v>
      </c>
      <c r="O104" s="99">
        <v>10362</v>
      </c>
      <c r="P104" s="99">
        <v>7</v>
      </c>
      <c r="Q104" s="99">
        <v>14506.800000000001</v>
      </c>
      <c r="R104" s="99">
        <v>8</v>
      </c>
      <c r="S104" s="99">
        <v>16579.2</v>
      </c>
      <c r="T104" s="99">
        <v>11</v>
      </c>
      <c r="U104" s="99">
        <v>22796.400000000001</v>
      </c>
      <c r="V104" s="99">
        <v>9</v>
      </c>
      <c r="W104" s="99">
        <v>18651.600000000002</v>
      </c>
      <c r="X104" s="99">
        <v>12</v>
      </c>
      <c r="Y104" s="99">
        <v>24868.800000000003</v>
      </c>
      <c r="Z104" s="99">
        <v>8</v>
      </c>
      <c r="AA104" s="99">
        <v>16579.2</v>
      </c>
      <c r="AB104" s="99">
        <v>7</v>
      </c>
      <c r="AC104" s="99">
        <v>14506.800000000001</v>
      </c>
      <c r="AD104" s="99">
        <v>5</v>
      </c>
      <c r="AE104" s="99">
        <v>10362</v>
      </c>
      <c r="AF104" s="99">
        <v>4</v>
      </c>
      <c r="AG104" s="99">
        <v>8289.6</v>
      </c>
      <c r="AH104" s="99">
        <v>4</v>
      </c>
      <c r="AI104" s="99">
        <v>8289.6</v>
      </c>
      <c r="AJ104" s="99">
        <v>10</v>
      </c>
      <c r="AK104" s="99">
        <v>20724</v>
      </c>
      <c r="AL104" s="99">
        <v>7</v>
      </c>
      <c r="AM104" s="99">
        <v>14506.800000000001</v>
      </c>
      <c r="AN104" s="99">
        <v>12</v>
      </c>
      <c r="AO104" s="99">
        <v>24868.800000000003</v>
      </c>
      <c r="AP104" s="99">
        <v>9</v>
      </c>
      <c r="AQ104" s="99">
        <v>18651.600000000002</v>
      </c>
      <c r="AR104" s="99">
        <v>6</v>
      </c>
      <c r="AS104" s="99">
        <v>12434.400000000001</v>
      </c>
      <c r="AT104" s="99">
        <v>5</v>
      </c>
      <c r="AU104" s="99">
        <v>10362</v>
      </c>
      <c r="AV104" s="99">
        <v>5</v>
      </c>
      <c r="AW104" s="99">
        <v>10362</v>
      </c>
      <c r="AX104" s="99">
        <v>4</v>
      </c>
      <c r="AY104" s="99">
        <v>8289.6</v>
      </c>
      <c r="AZ104" s="99">
        <v>10</v>
      </c>
      <c r="BA104" s="99">
        <v>20724</v>
      </c>
      <c r="BB104" s="99">
        <v>10</v>
      </c>
      <c r="BC104" s="99">
        <v>20724</v>
      </c>
      <c r="BD104" s="99">
        <v>7</v>
      </c>
      <c r="BE104" s="99">
        <v>14506.800000000001</v>
      </c>
      <c r="BF104" s="99">
        <v>10</v>
      </c>
      <c r="BG104" s="99">
        <v>20724</v>
      </c>
      <c r="BH104" s="99">
        <v>5</v>
      </c>
      <c r="BI104" s="99">
        <v>10362</v>
      </c>
      <c r="BJ104" s="99">
        <v>4</v>
      </c>
      <c r="BK104" s="99">
        <v>8289.6</v>
      </c>
      <c r="BL104" s="99">
        <v>6</v>
      </c>
      <c r="BM104" s="99">
        <v>12434.400000000001</v>
      </c>
      <c r="BN104" s="99">
        <v>6</v>
      </c>
      <c r="BO104" s="99">
        <v>12434.400000000001</v>
      </c>
      <c r="BP104" s="99">
        <v>8</v>
      </c>
      <c r="BQ104" s="99">
        <v>16579.2</v>
      </c>
      <c r="BR104" s="99">
        <v>9</v>
      </c>
      <c r="BS104" s="99">
        <v>18651.600000000002</v>
      </c>
      <c r="BT104" s="99">
        <v>11</v>
      </c>
      <c r="BU104" s="99">
        <v>22796.400000000001</v>
      </c>
      <c r="BV104" s="99">
        <v>12</v>
      </c>
      <c r="BW104" s="99">
        <v>24868.800000000003</v>
      </c>
      <c r="BX104" s="99">
        <v>4</v>
      </c>
      <c r="BY104" s="99">
        <v>8289.6</v>
      </c>
      <c r="BZ104" s="99">
        <v>7</v>
      </c>
      <c r="CA104" s="99">
        <v>14506.800000000001</v>
      </c>
      <c r="CB104" s="99">
        <v>5</v>
      </c>
      <c r="CC104" s="99">
        <v>10362</v>
      </c>
      <c r="CD104" s="99">
        <v>4</v>
      </c>
      <c r="CE104" s="99">
        <v>8289.6</v>
      </c>
      <c r="CF104" s="99">
        <v>11</v>
      </c>
      <c r="CG104" s="99">
        <v>22796.400000000001</v>
      </c>
      <c r="CH104" s="99">
        <v>7</v>
      </c>
      <c r="CI104" s="99">
        <v>14506.800000000001</v>
      </c>
      <c r="CJ104" s="99">
        <v>7</v>
      </c>
      <c r="CK104" s="99">
        <v>14506.800000000001</v>
      </c>
      <c r="CL104" s="99">
        <v>11</v>
      </c>
      <c r="CM104" s="99">
        <v>22796.400000000001</v>
      </c>
      <c r="CN104" s="99">
        <v>6</v>
      </c>
      <c r="CO104" s="99">
        <v>12434.400000000001</v>
      </c>
      <c r="CP104" s="99">
        <v>7</v>
      </c>
      <c r="CQ104" s="99">
        <v>14506.800000000001</v>
      </c>
      <c r="CR104" s="99">
        <v>8</v>
      </c>
      <c r="CS104" s="99">
        <v>16579.2</v>
      </c>
      <c r="CT104" s="99">
        <v>5</v>
      </c>
      <c r="CU104" s="99">
        <v>10362</v>
      </c>
    </row>
    <row r="105" spans="2:99">
      <c r="C105" s="98" t="s">
        <v>270</v>
      </c>
      <c r="D105" s="99">
        <v>6</v>
      </c>
      <c r="E105" s="99">
        <v>11988</v>
      </c>
      <c r="F105" s="99">
        <v>11</v>
      </c>
      <c r="G105" s="99">
        <v>21978</v>
      </c>
      <c r="H105" s="99">
        <v>8</v>
      </c>
      <c r="I105" s="99">
        <v>15984</v>
      </c>
      <c r="J105" s="99">
        <v>7</v>
      </c>
      <c r="K105" s="99">
        <v>13986</v>
      </c>
      <c r="L105" s="99">
        <v>4</v>
      </c>
      <c r="M105" s="99">
        <v>7992</v>
      </c>
      <c r="N105" s="99">
        <v>5</v>
      </c>
      <c r="O105" s="99">
        <v>9990</v>
      </c>
      <c r="P105" s="99">
        <v>7</v>
      </c>
      <c r="Q105" s="99">
        <v>13986</v>
      </c>
      <c r="R105" s="99">
        <v>8</v>
      </c>
      <c r="S105" s="99">
        <v>15984</v>
      </c>
      <c r="T105" s="99">
        <v>11</v>
      </c>
      <c r="U105" s="99">
        <v>21978</v>
      </c>
      <c r="V105" s="99">
        <v>8</v>
      </c>
      <c r="W105" s="99">
        <v>15984</v>
      </c>
      <c r="X105" s="99">
        <v>12</v>
      </c>
      <c r="Y105" s="99">
        <v>23976</v>
      </c>
      <c r="Z105" s="99">
        <v>9</v>
      </c>
      <c r="AA105" s="99">
        <v>17982</v>
      </c>
      <c r="AB105" s="99">
        <v>7</v>
      </c>
      <c r="AC105" s="99">
        <v>13986</v>
      </c>
      <c r="AD105" s="99">
        <v>5</v>
      </c>
      <c r="AE105" s="99">
        <v>9990</v>
      </c>
      <c r="AF105" s="99">
        <v>5</v>
      </c>
      <c r="AG105" s="99">
        <v>9990</v>
      </c>
      <c r="AH105" s="99">
        <v>4</v>
      </c>
      <c r="AI105" s="99">
        <v>7992</v>
      </c>
      <c r="AJ105" s="99">
        <v>10</v>
      </c>
      <c r="AK105" s="99">
        <v>19980</v>
      </c>
      <c r="AL105" s="99">
        <v>7</v>
      </c>
      <c r="AM105" s="99">
        <v>13986</v>
      </c>
      <c r="AN105" s="99">
        <v>11</v>
      </c>
      <c r="AO105" s="99">
        <v>21978</v>
      </c>
      <c r="AP105" s="99">
        <v>8</v>
      </c>
      <c r="AQ105" s="99">
        <v>15984</v>
      </c>
      <c r="AR105" s="99">
        <v>7</v>
      </c>
      <c r="AS105" s="99">
        <v>13986</v>
      </c>
      <c r="AT105" s="99">
        <v>5</v>
      </c>
      <c r="AU105" s="99">
        <v>9990</v>
      </c>
      <c r="AV105" s="99">
        <v>5</v>
      </c>
      <c r="AW105" s="99">
        <v>9990</v>
      </c>
      <c r="AX105" s="99">
        <v>4</v>
      </c>
      <c r="AY105" s="99">
        <v>7992</v>
      </c>
      <c r="AZ105" s="99">
        <v>10</v>
      </c>
      <c r="BA105" s="99">
        <v>19980</v>
      </c>
      <c r="BB105" s="99">
        <v>10</v>
      </c>
      <c r="BC105" s="99">
        <v>19980</v>
      </c>
      <c r="BD105" s="99">
        <v>6</v>
      </c>
      <c r="BE105" s="99">
        <v>11988</v>
      </c>
      <c r="BF105" s="99">
        <v>10</v>
      </c>
      <c r="BG105" s="99">
        <v>19980</v>
      </c>
      <c r="BH105" s="99">
        <v>5</v>
      </c>
      <c r="BI105" s="99">
        <v>9990</v>
      </c>
      <c r="BJ105" s="99">
        <v>4</v>
      </c>
      <c r="BK105" s="99">
        <v>7992</v>
      </c>
      <c r="BL105" s="99">
        <v>6</v>
      </c>
      <c r="BM105" s="99">
        <v>11988</v>
      </c>
      <c r="BN105" s="99">
        <v>6</v>
      </c>
      <c r="BO105" s="99">
        <v>11988</v>
      </c>
      <c r="BP105" s="99">
        <v>9</v>
      </c>
      <c r="BQ105" s="99">
        <v>17982</v>
      </c>
      <c r="BR105" s="99">
        <v>9</v>
      </c>
      <c r="BS105" s="99">
        <v>17982</v>
      </c>
      <c r="BT105" s="99">
        <v>11</v>
      </c>
      <c r="BU105" s="99">
        <v>21978</v>
      </c>
      <c r="BV105" s="99">
        <v>13</v>
      </c>
      <c r="BW105" s="99">
        <v>25974</v>
      </c>
      <c r="BX105" s="99">
        <v>4</v>
      </c>
      <c r="BY105" s="99">
        <v>7992</v>
      </c>
      <c r="BZ105" s="99">
        <v>8</v>
      </c>
      <c r="CA105" s="99">
        <v>15984</v>
      </c>
      <c r="CB105" s="99">
        <v>5</v>
      </c>
      <c r="CC105" s="99">
        <v>9990</v>
      </c>
      <c r="CD105" s="99">
        <v>4</v>
      </c>
      <c r="CE105" s="99">
        <v>7992</v>
      </c>
      <c r="CF105" s="99">
        <v>11</v>
      </c>
      <c r="CG105" s="99">
        <v>21978</v>
      </c>
      <c r="CH105" s="99">
        <v>7</v>
      </c>
      <c r="CI105" s="99">
        <v>13986</v>
      </c>
      <c r="CJ105" s="99">
        <v>8</v>
      </c>
      <c r="CK105" s="99">
        <v>15984</v>
      </c>
      <c r="CL105" s="99">
        <v>11</v>
      </c>
      <c r="CM105" s="99">
        <v>21978</v>
      </c>
      <c r="CN105" s="99">
        <v>6</v>
      </c>
      <c r="CO105" s="99">
        <v>11988</v>
      </c>
      <c r="CP105" s="99">
        <v>7</v>
      </c>
      <c r="CQ105" s="99">
        <v>13986</v>
      </c>
      <c r="CR105" s="99">
        <v>7</v>
      </c>
      <c r="CS105" s="99">
        <v>13986</v>
      </c>
      <c r="CT105" s="99">
        <v>6</v>
      </c>
      <c r="CU105" s="99">
        <v>11988</v>
      </c>
    </row>
    <row r="107" spans="2:99">
      <c r="B107" s="103" t="s">
        <v>275</v>
      </c>
    </row>
    <row r="108" spans="2:99">
      <c r="C108" s="98" t="s">
        <v>276</v>
      </c>
      <c r="D108" s="98" t="s">
        <v>92</v>
      </c>
      <c r="E108" s="98" t="s">
        <v>93</v>
      </c>
      <c r="F108" s="98" t="s">
        <v>94</v>
      </c>
      <c r="G108" s="98" t="s">
        <v>95</v>
      </c>
      <c r="H108" s="98" t="s">
        <v>96</v>
      </c>
      <c r="I108" s="98" t="s">
        <v>97</v>
      </c>
      <c r="J108" s="98" t="s">
        <v>98</v>
      </c>
      <c r="K108" s="98" t="s">
        <v>99</v>
      </c>
      <c r="L108" s="98" t="s">
        <v>100</v>
      </c>
      <c r="M108" s="98" t="s">
        <v>101</v>
      </c>
      <c r="N108" s="98" t="s">
        <v>102</v>
      </c>
      <c r="O108" s="98" t="s">
        <v>103</v>
      </c>
    </row>
    <row r="109" spans="2:99">
      <c r="C109" s="98" t="s">
        <v>126</v>
      </c>
      <c r="D109" s="99">
        <f>SUM(D$6:D$19)+SUM(F$6:F$19)+SUM(H$6:H$19)+SUM(J$6:J$19)</f>
        <v>254</v>
      </c>
      <c r="E109" s="99">
        <f>SUM(L$6:L$19)+SUM(N$6:N$19)+SUM(P$6:P$19)+SUM(R$6:R$19)</f>
        <v>670</v>
      </c>
      <c r="F109" s="99">
        <f>SUM(T$6:T$19)+SUM(V$6:V$19)+SUM(X$6:X$19)+SUM(Z$6:Z$19)</f>
        <v>298</v>
      </c>
      <c r="G109" s="99">
        <f>SUM(AB$6:AB$19)+SUM(AD$6:AD$19)+SUM(AF$6:AF$19)+SUM(AH$6:AH$19)</f>
        <v>634</v>
      </c>
      <c r="H109" s="99">
        <f>SUM(AJ$6:AJ$19)+SUM(AL$6:AL$19)+SUM(AN$6:AN$19)+SUM(AP$6:AP$19)</f>
        <v>334</v>
      </c>
      <c r="I109" s="99">
        <f>SUM(AR$6:AR$19)+SUM(AT$6:AT$19)+SUM(AV$6:AV$19)+SUM(AX$6:AX$19)</f>
        <v>620</v>
      </c>
      <c r="J109" s="99">
        <f>SUM(AZ$6:AZ$19)+SUM(BB$6:BB$19)+SUM(BD$6:BD$19)+SUM(BF$6:BF$19)</f>
        <v>372</v>
      </c>
      <c r="K109" s="99">
        <f>SUM(BH$6:BH$19)+SUM(BJ$6:BJ$19)+SUM(BL$6:BL$19)+SUM(BN$6:BN$19)</f>
        <v>626</v>
      </c>
      <c r="L109" s="99">
        <f>SUM(BP$6:BP$19)+SUM(BR$6:BR$19)+SUM(BT$6:BT$19)+SUM(BV$6:BV$19)</f>
        <v>371</v>
      </c>
      <c r="M109" s="99">
        <f>SUM(BX$6:BX$19)+SUM(BZ$6:BZ$19)+SUM(CB$6:CB$19)+SUM(CD$6:CD$19)</f>
        <v>970</v>
      </c>
      <c r="N109" s="99">
        <f>SUM(CF$6:CF$19)+SUM(CH$6:CH$19)+SUM(CJ$6:CJ$19)+SUM(CL$6:CL$19)</f>
        <v>338</v>
      </c>
      <c r="O109" s="99">
        <f>SUM(CN$6:CN$19)+SUM(CP$6:CP$19)+SUM(CR$6:CR$19)+SUM(CT$6:CT$19)</f>
        <v>938</v>
      </c>
    </row>
    <row r="110" spans="2:99">
      <c r="C110" s="98" t="s">
        <v>127</v>
      </c>
      <c r="D110" s="99">
        <f>SUM(D$20:D$36)+SUM(F$20:F$36)+SUM(H$20:H$36)+SUM(J$20:J$36)</f>
        <v>766</v>
      </c>
      <c r="E110" s="99">
        <f>SUM(L$20:L$36)+SUM(N$20:N$36)+SUM(P$20:P$36)+SUM(R$20:R$36)</f>
        <v>1039</v>
      </c>
      <c r="F110" s="99">
        <f>SUM(T$20:T$36)+SUM(V$20:V$36)+SUM(X$20:X$36)+SUM(Z$20:Z$36)</f>
        <v>679</v>
      </c>
      <c r="G110" s="99">
        <f>SUM(AB$20:AB$36)+SUM(AD$20:AD$36)+SUM(AF$20:AF$36)+SUM(AH$20:AH$36)</f>
        <v>1006</v>
      </c>
      <c r="H110" s="99">
        <f>SUM(AJ$20:AJ$36)+SUM(AL$20:AL$36)+SUM(AN$20:AN$36)+SUM(AP$20:AP$36)</f>
        <v>775</v>
      </c>
      <c r="I110" s="99">
        <f>SUM(AR$20:AR$36)+SUM(AT$20:AT$36)+SUM(AV$20:AV$36)+SUM(AX$20:AX$36)</f>
        <v>1256</v>
      </c>
      <c r="J110" s="99">
        <f>SUM(AZ$20:AZ$36)+SUM(BB$20:BB$36)+SUM(BD$20:BD$36)+SUM(BF$20:BF$36)</f>
        <v>813</v>
      </c>
      <c r="K110" s="99">
        <f>SUM(BH$20:BH$36)+SUM(BJ$20:BJ$36)+SUM(BL$20:BL$36)+SUM(BN$20:BN$36)</f>
        <v>1076</v>
      </c>
      <c r="L110" s="99">
        <f>SUM(BP$20:BP$36)+SUM(BR$20:BR$36)+SUM(BT$20:BT$36)+SUM(BV$20:BV$36)</f>
        <v>767</v>
      </c>
      <c r="M110" s="99">
        <f>SUM(BX$20:BX$36)+SUM(BZ$20:BZ$36)+SUM(CB$20:CB$36)+SUM(CD$20:CD$36)</f>
        <v>1191</v>
      </c>
      <c r="N110" s="99">
        <f>SUM(CF$20:CF$36)+SUM(CH$20:CH$36)+SUM(CJ$20:CJ$36)+SUM(CL$20:CL$36)</f>
        <v>780</v>
      </c>
      <c r="O110" s="99">
        <f>SUM(CN$20:CN$36)+SUM(CP$20:CP$36)+SUM(CR$20:CR$36)+SUM(CT$20:CT$36)</f>
        <v>1080</v>
      </c>
    </row>
    <row r="111" spans="2:99">
      <c r="C111" s="98" t="s">
        <v>128</v>
      </c>
      <c r="D111" s="99">
        <f>SUM(D$37:D$48)+SUM(F$37:F$48)+SUM(H$37:H$48)+SUM(J$37:J$48)</f>
        <v>511</v>
      </c>
      <c r="E111" s="99">
        <f>SUM(L$37:L$48)+SUM(N$37:N$48)+SUM(P$37:P$48)+SUM(R$37:R$48)</f>
        <v>296</v>
      </c>
      <c r="F111" s="99">
        <f>SUM(T$37:T$48)+SUM(V$37:V$48)+SUM(X$37:X$48)+SUM(Z$37:Z$48)</f>
        <v>687</v>
      </c>
      <c r="G111" s="99">
        <f>SUM(AB$37:AB$48)+SUM(AD$37:AD$48)+SUM(AF$37:AF$48)+SUM(AH$37:AH$48)</f>
        <v>384</v>
      </c>
      <c r="H111" s="99">
        <f>SUM(AJ$37:AJ$48)+SUM(AL$37:AL$48)+SUM(AN$37:AN$48)+SUM(AP$37:AP$48)</f>
        <v>680</v>
      </c>
      <c r="I111" s="99">
        <f>SUM(AR$37:AR$48)+SUM(AT$37:AT$48)+SUM(AV$37:AV$48)+SUM(AX$37:AX$48)</f>
        <v>409</v>
      </c>
      <c r="J111" s="99">
        <f>SUM(AZ$37:AZ$48)+SUM(BB$37:BB$48)+SUM(BD$37:BD$48)+SUM(BF$37:BF$48)</f>
        <v>586</v>
      </c>
      <c r="K111" s="99">
        <f>SUM(BH$37:BH$48)+SUM(BJ$37:BJ$48)+SUM(BL$37:BL$48)+SUM(BN$37:BN$48)</f>
        <v>404</v>
      </c>
      <c r="L111" s="99">
        <f>SUM(BP$37:BP$48)+SUM(BR$37:BR$48)+SUM(BT$37:BT$48)+SUM(BV$37:BV$48)</f>
        <v>727</v>
      </c>
      <c r="M111" s="99">
        <f>SUM(BX$37:BX$48)+SUM(BZ$37:BZ$48)+SUM(CB$37:CB$48)+SUM(CD$37:CD$48)</f>
        <v>413</v>
      </c>
      <c r="N111" s="99">
        <f>SUM(CF$37:CF$48)+SUM(CH$37:CH$48)+SUM(CJ$37:CJ$48)+SUM(CL$37:CL$48)</f>
        <v>681</v>
      </c>
      <c r="O111" s="99">
        <f>SUM(CN$37:CN$48)+SUM(CP$37:CP$48)+SUM(CR$37:CR$48)+SUM(CT$37:CT$48)</f>
        <v>375</v>
      </c>
    </row>
    <row r="112" spans="2:99">
      <c r="C112" s="98" t="s">
        <v>129</v>
      </c>
      <c r="D112" s="99">
        <f>SUM(D$49:D$70)+SUM(F$49:F$70)+SUM(H$49:H$70)+SUM(J$49:J$70)</f>
        <v>641</v>
      </c>
      <c r="E112" s="99">
        <f>SUM(L$49:L$70)+SUM(N$49:N$70)+SUM(P$49:P$70)+SUM(R$49:R$70)</f>
        <v>1279</v>
      </c>
      <c r="F112" s="99">
        <f>SUM(T$49:T$70)+SUM(V$49:V$70)+SUM(X$49:X$70)+SUM(Z$49:Z$70)</f>
        <v>663</v>
      </c>
      <c r="G112" s="99">
        <f>SUM(AB$49:AB$70)+SUM(AD$49:AD$70)+SUM(AF$49:AF$70)+SUM(AH$49:AH$70)</f>
        <v>1213</v>
      </c>
      <c r="H112" s="99">
        <f>SUM(AJ$49:AJ$70)+SUM(AL$49:AL$70)+SUM(AN$49:AN$70)+SUM(AP$49:AP$70)</f>
        <v>670</v>
      </c>
      <c r="I112" s="99">
        <f>SUM(AR$49:AR$70)+SUM(AT$49:AT$70)+SUM(AV$49:AV$70)+SUM(AX$49:AX$70)</f>
        <v>996</v>
      </c>
      <c r="J112" s="99">
        <f>SUM(AZ$49:AZ$70)+SUM(BB$49:BB$70)+SUM(BD$49:BD$70)+SUM(BF$49:BF$70)</f>
        <v>686</v>
      </c>
      <c r="K112" s="99">
        <f>SUM(BH$49:BH$70)+SUM(BJ$49:BJ$70)+SUM(BL$49:BL$70)+SUM(BN$49:BN$70)</f>
        <v>1138</v>
      </c>
      <c r="L112" s="99">
        <f>SUM(BP$49:BP$70)+SUM(BR$49:BR$70)+SUM(BT$49:BT$70)+SUM(BV$49:BV$70)</f>
        <v>611</v>
      </c>
      <c r="M112" s="99">
        <f>SUM(BX$49:BX$70)+SUM(BZ$49:BZ$70)+SUM(CB$49:CB$70)+SUM(CD$49:CD$70)</f>
        <v>1031</v>
      </c>
      <c r="N112" s="99">
        <f>SUM(CF$49:CF$70)+SUM(CH$49:CH$70)+SUM(CJ$49:CJ$70)+SUM(CL$49:CL$70)</f>
        <v>629</v>
      </c>
      <c r="O112" s="99">
        <f>SUM(CN$49:CN$70)+SUM(CP$49:CP$70)+SUM(CR$49:CR$70)+SUM(CT$49:CT$70)</f>
        <v>1162</v>
      </c>
    </row>
    <row r="113" spans="2:15">
      <c r="C113" s="98" t="s">
        <v>130</v>
      </c>
      <c r="D113" s="99">
        <f>SUM(D$71:D$86)+SUM(F$71:F$86)+SUM(H$71:H$86)+SUM(J$71:J$86)</f>
        <v>407</v>
      </c>
      <c r="E113" s="99">
        <f>SUM(L$71:L$86)+SUM(N$71:N$86)+SUM(P$71:P$86)+SUM(R$71:R$86)</f>
        <v>523</v>
      </c>
      <c r="F113" s="99">
        <f>SUM(T$71:T$86)+SUM(V$71:V$86)+SUM(X$71:X$86)+SUM(Z$71:Z$86)</f>
        <v>464</v>
      </c>
      <c r="G113" s="99">
        <f>SUM(AB$71:AB$86)+SUM(AD$71:AD$86)+SUM(AF$71:AF$86)+SUM(AH$71:AH$86)</f>
        <v>624</v>
      </c>
      <c r="H113" s="99">
        <f>SUM(AJ$71:AJ$86)+SUM(AL$71:AL$86)+SUM(AN$71:AN$86)+SUM(AP$71:AP$86)</f>
        <v>415</v>
      </c>
      <c r="I113" s="99">
        <f>SUM(AR$71:AR$86)+SUM(AT$71:AT$86)+SUM(AV$71:AV$86)+SUM(AX$71:AX$86)</f>
        <v>605</v>
      </c>
      <c r="J113" s="99">
        <f>SUM(AZ$71:AZ$86)+SUM(BB$71:BB$86)+SUM(BD$71:BD$86)+SUM(BF$71:BF$86)</f>
        <v>421</v>
      </c>
      <c r="K113" s="99">
        <f>SUM(BH$71:BH$86)+SUM(BJ$71:BJ$86)+SUM(BL$71:BL$86)+SUM(BN$71:BN$86)</f>
        <v>534</v>
      </c>
      <c r="L113" s="99">
        <f>SUM(BP$71:BP$86)+SUM(BR$71:BR$86)+SUM(BT$71:BT$86)+SUM(BV$71:BV$86)</f>
        <v>473</v>
      </c>
      <c r="M113" s="99">
        <f>SUM(BX$71:BX$86)+SUM(BZ$71:BZ$86)+SUM(CB$71:CB$86)+SUM(CD$71:CD$86)</f>
        <v>603</v>
      </c>
      <c r="N113" s="99">
        <f>SUM(CF$71:CF$86)+SUM(CH$71:CH$86)+SUM(CJ$71:CJ$86)+SUM(CL$71:CL$86)</f>
        <v>489</v>
      </c>
      <c r="O113" s="99">
        <f>SUM(CN$71:CN$86)+SUM(CP$71:CP$86)+SUM(CR$71:CR$86)+SUM(CT$71:CT$86)</f>
        <v>540</v>
      </c>
    </row>
    <row r="114" spans="2:15">
      <c r="C114" s="98" t="s">
        <v>131</v>
      </c>
      <c r="D114" s="99">
        <f>SUM(D$87:D$94)+SUM(F$87:F$94)+SUM(H$87:H$94)+SUM(J$87:J$94)</f>
        <v>411</v>
      </c>
      <c r="E114" s="99">
        <f>SUM(L$87:L$94)+SUM(N$87:N$94)+SUM(P$87:P$94)+SUM(R$87:R$94)</f>
        <v>195</v>
      </c>
      <c r="F114" s="99">
        <f>SUM(T$87:T$94)+SUM(V$87:V$94)+SUM(X$87:X$94)+SUM(Z$87:Z$94)</f>
        <v>383</v>
      </c>
      <c r="G114" s="99">
        <f>SUM(AB$87:AB$94)+SUM(AD$87:AD$94)+SUM(AF$87:AF$94)+SUM(AH$87:AH$94)</f>
        <v>229</v>
      </c>
      <c r="H114" s="99">
        <f>SUM(AJ$87:AJ$94)+SUM(AL$87:AL$94)+SUM(AN$87:AN$94)+SUM(AP$87:AP$94)</f>
        <v>347</v>
      </c>
      <c r="I114" s="99">
        <f>SUM(AR$87:AR$94)+SUM(AT$87:AT$94)+SUM(AV$87:AV$94)+SUM(AX$87:AX$94)</f>
        <v>272</v>
      </c>
      <c r="J114" s="99">
        <f>SUM(AZ$87:AZ$94)+SUM(BB$87:BB$94)+SUM(BD$87:BD$94)+SUM(BF$87:BF$94)</f>
        <v>454</v>
      </c>
      <c r="K114" s="99">
        <f>SUM(BH$87:BH$94)+SUM(BJ$87:BJ$94)+SUM(BL$87:BL$94)+SUM(BN$87:BN$94)</f>
        <v>206</v>
      </c>
      <c r="L114" s="99">
        <f>SUM(BP$87:BP$94)+SUM(BR$87:BR$94)+SUM(BT$87:BT$94)+SUM(BV$87:BV$94)</f>
        <v>452</v>
      </c>
      <c r="M114" s="99">
        <f>SUM(BX$87:BX$94)+SUM(BZ$87:BZ$94)+SUM(CB$87:CB$94)+SUM(CD$87:CD$94)</f>
        <v>284</v>
      </c>
      <c r="N114" s="99">
        <f>SUM(CF$87:CF$94)+SUM(CH$87:CH$94)+SUM(CJ$87:CJ$94)+SUM(CL$87:CL$94)</f>
        <v>444</v>
      </c>
      <c r="O114" s="99">
        <f>SUM(CN$87:CN$94)+SUM(CP$87:CP$94)+SUM(CR$87:CR$94)+SUM(CT$87:CT$94)</f>
        <v>268</v>
      </c>
    </row>
    <row r="115" spans="2:15">
      <c r="C115" s="98" t="s">
        <v>132</v>
      </c>
      <c r="D115" s="99">
        <f>SUM(D$95:D$105)+SUM(F$95:F$105)+SUM(H$95:H$105)+SUM(J$95:J$105)</f>
        <v>351</v>
      </c>
      <c r="E115" s="99">
        <f>SUM(L$95:L$105)+SUM(N$95:N$105)+SUM(P$95:P$105)+SUM(R$95:R$105)</f>
        <v>268</v>
      </c>
      <c r="F115" s="99">
        <f>SUM(T$95:T$105)+SUM(V$95:V$105)+SUM(X$95:X$105)+SUM(Z$95:Z$105)</f>
        <v>440</v>
      </c>
      <c r="G115" s="99">
        <f>SUM(AB$95:AB$105)+SUM(AD$95:AD$105)+SUM(AF$95:AF$105)+SUM(AH$95:AH$105)</f>
        <v>232</v>
      </c>
      <c r="H115" s="99">
        <f>SUM(AJ$95:AJ$105)+SUM(AL$95:AL$105)+SUM(AN$95:AN$105)+SUM(AP$95:AP$105)</f>
        <v>408</v>
      </c>
      <c r="I115" s="99">
        <f>SUM(AR$95:AR$105)+SUM(AT$95:AT$105)+SUM(AV$95:AV$105)+SUM(AX$95:AX$105)</f>
        <v>233</v>
      </c>
      <c r="J115" s="99">
        <f>SUM(AZ$95:AZ$105)+SUM(BB$95:BB$105)+SUM(BD$95:BD$105)+SUM(BF$95:BF$105)</f>
        <v>423</v>
      </c>
      <c r="K115" s="99">
        <f>SUM(BH$95:BH$105)+SUM(BJ$95:BJ$105)+SUM(BL$95:BL$105)+SUM(BN$95:BN$105)</f>
        <v>227</v>
      </c>
      <c r="L115" s="99">
        <f>SUM(BP$95:BP$105)+SUM(BR$95:BR$105)+SUM(BT$95:BT$105)+SUM(BV$95:BV$105)</f>
        <v>452</v>
      </c>
      <c r="M115" s="99">
        <f>SUM(BX$95:BX$105)+SUM(BZ$95:BZ$105)+SUM(CB$95:CB$105)+SUM(CD$95:CD$105)</f>
        <v>229</v>
      </c>
      <c r="N115" s="99">
        <f>SUM(CF$95:CF$105)+SUM(CH$95:CH$105)+SUM(CJ$95:CJ$105)+SUM(CL$95:CL$105)</f>
        <v>411</v>
      </c>
      <c r="O115" s="99">
        <f>SUM(CN$95:CN$105)+SUM(CP$95:CP$105)+SUM(CR$95:CR$105)+SUM(CT$95:CT$105)</f>
        <v>277</v>
      </c>
    </row>
    <row r="116" spans="2:15">
      <c r="C116" s="98" t="s">
        <v>277</v>
      </c>
      <c r="D116" s="99">
        <f t="shared" ref="D116:O116" si="0">SUM(D$109:D$115)</f>
        <v>3341</v>
      </c>
      <c r="E116" s="99">
        <f t="shared" si="0"/>
        <v>4270</v>
      </c>
      <c r="F116" s="99">
        <f t="shared" si="0"/>
        <v>3614</v>
      </c>
      <c r="G116" s="99">
        <f t="shared" si="0"/>
        <v>4322</v>
      </c>
      <c r="H116" s="99">
        <f t="shared" si="0"/>
        <v>3629</v>
      </c>
      <c r="I116" s="99">
        <f t="shared" si="0"/>
        <v>4391</v>
      </c>
      <c r="J116" s="99">
        <f t="shared" si="0"/>
        <v>3755</v>
      </c>
      <c r="K116" s="99">
        <f t="shared" si="0"/>
        <v>4211</v>
      </c>
      <c r="L116" s="99">
        <f t="shared" si="0"/>
        <v>3853</v>
      </c>
      <c r="M116" s="99">
        <f t="shared" si="0"/>
        <v>4721</v>
      </c>
      <c r="N116" s="99">
        <f t="shared" si="0"/>
        <v>3772</v>
      </c>
      <c r="O116" s="99">
        <f t="shared" si="0"/>
        <v>4640</v>
      </c>
    </row>
    <row r="118" spans="2:15">
      <c r="B118" s="102" t="s">
        <v>278</v>
      </c>
    </row>
    <row r="119" spans="2:15">
      <c r="C119" s="98" t="s">
        <v>276</v>
      </c>
      <c r="D119" s="98" t="s">
        <v>92</v>
      </c>
      <c r="E119" s="98" t="s">
        <v>93</v>
      </c>
      <c r="F119" s="98" t="s">
        <v>94</v>
      </c>
      <c r="G119" s="98" t="s">
        <v>95</v>
      </c>
      <c r="H119" s="98" t="s">
        <v>96</v>
      </c>
      <c r="I119" s="98" t="s">
        <v>97</v>
      </c>
      <c r="J119" s="98" t="s">
        <v>98</v>
      </c>
      <c r="K119" s="98" t="s">
        <v>99</v>
      </c>
      <c r="L119" s="98" t="s">
        <v>100</v>
      </c>
      <c r="M119" s="98" t="s">
        <v>101</v>
      </c>
      <c r="N119" s="98" t="s">
        <v>102</v>
      </c>
      <c r="O119" s="98" t="s">
        <v>103</v>
      </c>
    </row>
    <row r="120" spans="2:15">
      <c r="C120" s="98" t="s">
        <v>126</v>
      </c>
      <c r="D120" s="99">
        <f>D109*pricing!D6*2000</f>
        <v>1524000</v>
      </c>
      <c r="E120" s="99">
        <f>E109*pricing!E6*2000</f>
        <v>2814000</v>
      </c>
      <c r="F120" s="99">
        <f>F109*pricing!F6*2000</f>
        <v>1788000</v>
      </c>
      <c r="G120" s="99">
        <f>G109*pricing!G6*2000</f>
        <v>2662800</v>
      </c>
      <c r="H120" s="99">
        <f>H109*pricing!H6*2000</f>
        <v>2004000</v>
      </c>
      <c r="I120" s="99">
        <f>I109*pricing!I6*2000</f>
        <v>2604000</v>
      </c>
      <c r="J120" s="99">
        <f>J109*pricing!J6*2000</f>
        <v>2232000</v>
      </c>
      <c r="K120" s="99">
        <f>K109*pricing!K6*2000</f>
        <v>2629200.0000000005</v>
      </c>
      <c r="L120" s="99">
        <f>L109*pricing!L6*2000</f>
        <v>2226000</v>
      </c>
      <c r="M120" s="99">
        <f>M109*pricing!M6*2000</f>
        <v>4074000</v>
      </c>
      <c r="N120" s="99">
        <f>N109*pricing!N6*2000</f>
        <v>2028000</v>
      </c>
      <c r="O120" s="99">
        <f>O109*pricing!O6*2000</f>
        <v>3939600.0000000005</v>
      </c>
    </row>
    <row r="121" spans="2:15">
      <c r="C121" s="98" t="s">
        <v>127</v>
      </c>
      <c r="D121" s="99">
        <f>D110*pricing!D7*2000</f>
        <v>4136400.0000000005</v>
      </c>
      <c r="E121" s="99">
        <f>E110*pricing!E7*2000</f>
        <v>4779400</v>
      </c>
      <c r="F121" s="99">
        <f>F110*pricing!F7*2000</f>
        <v>3666600.0000000005</v>
      </c>
      <c r="G121" s="99">
        <f>G110*pricing!G7*2000</f>
        <v>4627599.9999999991</v>
      </c>
      <c r="H121" s="99">
        <f>H110*pricing!H7*2000</f>
        <v>4185000</v>
      </c>
      <c r="I121" s="99">
        <f>I110*pricing!I7*2000</f>
        <v>5777599.9999999991</v>
      </c>
      <c r="J121" s="99">
        <f>J110*pricing!J7*2000</f>
        <v>4390200.0000000009</v>
      </c>
      <c r="K121" s="99">
        <f>K110*pricing!K7*2000</f>
        <v>4949599.9999999991</v>
      </c>
      <c r="L121" s="99">
        <f>L110*pricing!L7*2000</f>
        <v>4141800</v>
      </c>
      <c r="M121" s="99">
        <f>M110*pricing!M7*2000</f>
        <v>5478599.9999999991</v>
      </c>
      <c r="N121" s="99">
        <f>N110*pricing!N7*2000</f>
        <v>4212000</v>
      </c>
      <c r="O121" s="99">
        <f>O110*pricing!O7*2000</f>
        <v>4968000</v>
      </c>
    </row>
    <row r="122" spans="2:15">
      <c r="C122" s="98" t="s">
        <v>128</v>
      </c>
      <c r="D122" s="99">
        <f>D111*pricing!D8*2000</f>
        <v>2350600</v>
      </c>
      <c r="E122" s="99">
        <f>E111*pricing!E8*2000</f>
        <v>1716800</v>
      </c>
      <c r="F122" s="99">
        <f>F111*pricing!F8*2000</f>
        <v>3160200</v>
      </c>
      <c r="G122" s="99">
        <f>G111*pricing!G8*2000</f>
        <v>2227200</v>
      </c>
      <c r="H122" s="99">
        <f>H111*pricing!H8*2000</f>
        <v>3127999.9999999995</v>
      </c>
      <c r="I122" s="99">
        <f>I111*pricing!I8*2000</f>
        <v>2372200</v>
      </c>
      <c r="J122" s="99">
        <f>J111*pricing!J8*2000</f>
        <v>2695600</v>
      </c>
      <c r="K122" s="99">
        <f>K111*pricing!K8*2000</f>
        <v>2343200</v>
      </c>
      <c r="L122" s="99">
        <f>L111*pricing!L8*2000</f>
        <v>3344200</v>
      </c>
      <c r="M122" s="99">
        <f>M111*pricing!M8*2000</f>
        <v>2395400</v>
      </c>
      <c r="N122" s="99">
        <f>N111*pricing!N8*2000</f>
        <v>3132600</v>
      </c>
      <c r="O122" s="99">
        <f>O111*pricing!O8*2000</f>
        <v>2175000</v>
      </c>
    </row>
    <row r="123" spans="2:15">
      <c r="C123" s="98" t="s">
        <v>129</v>
      </c>
      <c r="D123" s="99">
        <f>D112*pricing!D9*2000</f>
        <v>3589600</v>
      </c>
      <c r="E123" s="99">
        <f>E112*pricing!E9*2000</f>
        <v>5627600</v>
      </c>
      <c r="F123" s="99">
        <f>F112*pricing!F9*2000</f>
        <v>3712799.9999999995</v>
      </c>
      <c r="G123" s="99">
        <f>G112*pricing!G9*2000</f>
        <v>5337200.0000000009</v>
      </c>
      <c r="H123" s="99">
        <f>H112*pricing!H9*2000</f>
        <v>3751999.9999999995</v>
      </c>
      <c r="I123" s="99">
        <f>I112*pricing!I9*2000</f>
        <v>4382400.0000000009</v>
      </c>
      <c r="J123" s="99">
        <f>J112*pricing!J9*2000</f>
        <v>3841600</v>
      </c>
      <c r="K123" s="99">
        <f>K112*pricing!K9*2000</f>
        <v>5007200.0000000009</v>
      </c>
      <c r="L123" s="99">
        <f>L112*pricing!L9*2000</f>
        <v>3421600</v>
      </c>
      <c r="M123" s="99">
        <f>M112*pricing!M9*2000</f>
        <v>4536400.0000000009</v>
      </c>
      <c r="N123" s="99">
        <f>N112*pricing!N9*2000</f>
        <v>3522399.9999999995</v>
      </c>
      <c r="O123" s="99">
        <f>O112*pricing!O9*2000</f>
        <v>5112800</v>
      </c>
    </row>
    <row r="124" spans="2:15">
      <c r="C124" s="98" t="s">
        <v>130</v>
      </c>
      <c r="D124" s="99">
        <f>D113*pricing!D10*2000</f>
        <v>2116400</v>
      </c>
      <c r="E124" s="99">
        <f>E113*pricing!E10*2000</f>
        <v>2405799.9999999995</v>
      </c>
      <c r="F124" s="99">
        <f>F113*pricing!F10*2000</f>
        <v>2412800</v>
      </c>
      <c r="G124" s="99">
        <f>G113*pricing!G10*2000</f>
        <v>2870399.9999999995</v>
      </c>
      <c r="H124" s="99">
        <f>H113*pricing!H10*2000</f>
        <v>2158000</v>
      </c>
      <c r="I124" s="99">
        <f>I113*pricing!I10*2000</f>
        <v>2783000</v>
      </c>
      <c r="J124" s="99">
        <f>J113*pricing!J10*2000</f>
        <v>2189200.0000000005</v>
      </c>
      <c r="K124" s="99">
        <f>K113*pricing!K10*2000</f>
        <v>2456399.9999999995</v>
      </c>
      <c r="L124" s="99">
        <f>L113*pricing!L10*2000</f>
        <v>2459600</v>
      </c>
      <c r="M124" s="99">
        <f>M113*pricing!M10*2000</f>
        <v>2773799.9999999995</v>
      </c>
      <c r="N124" s="99">
        <f>N113*pricing!N10*2000</f>
        <v>2542800</v>
      </c>
      <c r="O124" s="99">
        <f>O113*pricing!O10*2000</f>
        <v>2484000</v>
      </c>
    </row>
    <row r="125" spans="2:15">
      <c r="C125" s="98" t="s">
        <v>131</v>
      </c>
      <c r="D125" s="99">
        <f>D114*pricing!D11*2000</f>
        <v>1726200</v>
      </c>
      <c r="E125" s="99">
        <f>E114*pricing!E11*2000</f>
        <v>1092000</v>
      </c>
      <c r="F125" s="99">
        <f>F114*pricing!F11*2000</f>
        <v>1608600.0000000002</v>
      </c>
      <c r="G125" s="99">
        <f>G114*pricing!G11*2000</f>
        <v>1282399.9999999998</v>
      </c>
      <c r="H125" s="99">
        <f>H114*pricing!H11*2000</f>
        <v>1457400</v>
      </c>
      <c r="I125" s="99">
        <f>I114*pricing!I11*2000</f>
        <v>1523199.9999999998</v>
      </c>
      <c r="J125" s="99">
        <f>J114*pricing!J11*2000</f>
        <v>1906800.0000000002</v>
      </c>
      <c r="K125" s="99">
        <f>K114*pricing!K11*2000</f>
        <v>1153600</v>
      </c>
      <c r="L125" s="99">
        <f>L114*pricing!L11*2000</f>
        <v>1898400</v>
      </c>
      <c r="M125" s="99">
        <f>M114*pricing!M11*2000</f>
        <v>1590399.9999999998</v>
      </c>
      <c r="N125" s="99">
        <f>N114*pricing!N11*2000</f>
        <v>1864800.0000000002</v>
      </c>
      <c r="O125" s="99">
        <f>O114*pricing!O11*2000</f>
        <v>1500800</v>
      </c>
    </row>
    <row r="126" spans="2:15">
      <c r="C126" s="98" t="s">
        <v>132</v>
      </c>
      <c r="D126" s="99">
        <f>D115*pricing!D12*2000</f>
        <v>1755000</v>
      </c>
      <c r="E126" s="99">
        <f>E115*pricing!E12*2000</f>
        <v>1661600.0000000002</v>
      </c>
      <c r="F126" s="99">
        <f>F115*pricing!F12*2000</f>
        <v>2200000</v>
      </c>
      <c r="G126" s="99">
        <f>G115*pricing!G12*2000</f>
        <v>1438400</v>
      </c>
      <c r="H126" s="99">
        <f>H115*pricing!H12*2000</f>
        <v>2040000</v>
      </c>
      <c r="I126" s="99">
        <f>I115*pricing!I12*2000</f>
        <v>1444600.0000000002</v>
      </c>
      <c r="J126" s="99">
        <f>J115*pricing!J12*2000</f>
        <v>2115000</v>
      </c>
      <c r="K126" s="99">
        <f>K115*pricing!K12*2000</f>
        <v>1407400</v>
      </c>
      <c r="L126" s="99">
        <f>L115*pricing!L12*2000</f>
        <v>2260000</v>
      </c>
      <c r="M126" s="99">
        <f>M115*pricing!M12*2000</f>
        <v>1419800</v>
      </c>
      <c r="N126" s="99">
        <f>N115*pricing!N12*2000</f>
        <v>2055000</v>
      </c>
      <c r="O126" s="99">
        <f>O115*pricing!O12*2000</f>
        <v>1717400</v>
      </c>
    </row>
    <row r="127" spans="2:15">
      <c r="C127" s="98" t="s">
        <v>277</v>
      </c>
      <c r="D127" s="99">
        <f t="shared" ref="D127:O127" si="1">SUM(D$120:D$126)</f>
        <v>17198200</v>
      </c>
      <c r="E127" s="99">
        <f t="shared" si="1"/>
        <v>20097200</v>
      </c>
      <c r="F127" s="99">
        <f t="shared" si="1"/>
        <v>18549000</v>
      </c>
      <c r="G127" s="99">
        <f t="shared" si="1"/>
        <v>20446000</v>
      </c>
      <c r="H127" s="99">
        <f t="shared" si="1"/>
        <v>18724400</v>
      </c>
      <c r="I127" s="99">
        <f t="shared" si="1"/>
        <v>20887000</v>
      </c>
      <c r="J127" s="99">
        <f t="shared" si="1"/>
        <v>19370400</v>
      </c>
      <c r="K127" s="99">
        <f t="shared" si="1"/>
        <v>19946600</v>
      </c>
      <c r="L127" s="99">
        <f t="shared" si="1"/>
        <v>19751600</v>
      </c>
      <c r="M127" s="99">
        <f t="shared" si="1"/>
        <v>22268400</v>
      </c>
      <c r="N127" s="99">
        <f t="shared" si="1"/>
        <v>19357600</v>
      </c>
      <c r="O127" s="99">
        <f t="shared" si="1"/>
        <v>21897600</v>
      </c>
    </row>
    <row r="129" spans="2:15">
      <c r="B129" s="102" t="s">
        <v>279</v>
      </c>
    </row>
    <row r="130" spans="2:15">
      <c r="C130" s="104" t="s">
        <v>276</v>
      </c>
      <c r="D130" s="104" t="s">
        <v>92</v>
      </c>
      <c r="E130" s="104" t="s">
        <v>93</v>
      </c>
      <c r="F130" s="104" t="s">
        <v>94</v>
      </c>
      <c r="G130" s="104" t="s">
        <v>95</v>
      </c>
      <c r="H130" s="104" t="s">
        <v>96</v>
      </c>
      <c r="I130" s="104" t="s">
        <v>97</v>
      </c>
      <c r="J130" s="104" t="s">
        <v>98</v>
      </c>
      <c r="K130" s="104" t="s">
        <v>99</v>
      </c>
      <c r="L130" s="104" t="s">
        <v>100</v>
      </c>
      <c r="M130" s="104" t="s">
        <v>101</v>
      </c>
      <c r="N130" s="104" t="s">
        <v>102</v>
      </c>
      <c r="O130" s="104" t="s">
        <v>103</v>
      </c>
    </row>
    <row r="131" spans="2:15">
      <c r="C131" s="104" t="s">
        <v>126</v>
      </c>
      <c r="D131" s="105">
        <f>SUM(E$6:E$19)+SUM(G$6:G$19)+SUM(I$6:I$19)+SUM(K$6:K$19)</f>
        <v>127873.2</v>
      </c>
      <c r="E131" s="105">
        <f>SUM(M$6:M$19)+SUM(O$6:O$19)+SUM(Q$6:Q$19)+SUM(S$6:S$19)</f>
        <v>338200.79999999993</v>
      </c>
      <c r="F131" s="105">
        <f>SUM(U$6:U$19)+SUM(W$6:W$19)+SUM(Y$6:Y$19)+SUM(AA$6:AA$19)</f>
        <v>150093.6</v>
      </c>
      <c r="G131" s="105">
        <f>SUM(AC$6:AC$19)+SUM(AE$6:AE$19)+SUM(AG$6:AG$19)+SUM(AI$6:AI$19)</f>
        <v>319959.59999999998</v>
      </c>
      <c r="H131" s="105">
        <f>SUM(AK$6:AK$19)+SUM(AM$6:AM$19)+SUM(AO$6:AO$19)+SUM(AQ$6:AQ$19)</f>
        <v>169328.4</v>
      </c>
      <c r="I131" s="105">
        <f>SUM(AS$6:AS$19)+SUM(AU$6:AU$19)+SUM(AW$6:AW$19)+SUM(AY$6:AY$19)</f>
        <v>310676.40000000002</v>
      </c>
      <c r="J131" s="105">
        <f>SUM(BA$6:BA$19)+SUM(BC$6:BC$19)+SUM(BE$6:BE$19)+SUM(BG$6:BG$19)</f>
        <v>188374.8</v>
      </c>
      <c r="K131" s="105">
        <f>SUM(BI$6:BI$19)+SUM(BK$6:BK$19)+SUM(BM$6:BM$19)+SUM(BO$6:BO$19)</f>
        <v>317208</v>
      </c>
      <c r="L131" s="105">
        <f>SUM(BQ$6:BQ$19)+SUM(BS$6:BS$19)+SUM(BU$6:BU$19)+SUM(BW$6:BW$19)</f>
        <v>186486</v>
      </c>
      <c r="M131" s="105">
        <f>SUM(BY$6:BY$19)+SUM(CA$6:CA$19)+SUM(CC$6:CC$19)+SUM(CE$6:CE$19)</f>
        <v>488113.19999999995</v>
      </c>
      <c r="N131" s="105">
        <f>SUM(CG$6:CG$19)+SUM(CI$6:CI$19)+SUM(CK$6:CK$19)+SUM(CM$6:CM$19)</f>
        <v>170376</v>
      </c>
      <c r="O131" s="105">
        <f>SUM(CO$6:CO$19)+SUM(CQ$6:CQ$19)+SUM(CS$6:CS$19)+SUM(CU$6:CU$19)</f>
        <v>471711.6</v>
      </c>
    </row>
    <row r="132" spans="2:15">
      <c r="C132" s="104" t="s">
        <v>127</v>
      </c>
      <c r="D132" s="105">
        <f>SUM(E$20:E$36)+SUM(G$20:G$36)+SUM(I$20:I$36)+SUM(K$20:K$36)</f>
        <v>325263.59999999998</v>
      </c>
      <c r="E132" s="105">
        <f>SUM(M$20:M$36)+SUM(O$20:O$36)+SUM(Q$20:Q$36)+SUM(S$20:S$36)</f>
        <v>445666.79999999993</v>
      </c>
      <c r="F132" s="105">
        <f>SUM(U$20:U$36)+SUM(W$20:W$36)+SUM(Y$20:Y$36)+SUM(AA$20:AA$36)</f>
        <v>289309.2</v>
      </c>
      <c r="G132" s="105">
        <f>SUM(AC$20:AC$36)+SUM(AE$20:AE$36)+SUM(AG$20:AG$36)+SUM(AI$20:AI$36)</f>
        <v>430436.39999999997</v>
      </c>
      <c r="H132" s="105">
        <f>SUM(AK$20:AK$36)+SUM(AM$20:AM$36)+SUM(AO$20:AO$36)+SUM(AQ$20:AQ$36)</f>
        <v>331232.39999999997</v>
      </c>
      <c r="I132" s="105">
        <f>SUM(AS$20:AS$36)+SUM(AU$20:AU$36)+SUM(AW$20:AW$36)+SUM(AY$20:AY$36)</f>
        <v>537001.19999999995</v>
      </c>
      <c r="J132" s="105">
        <f>SUM(BA$20:BA$36)+SUM(BC$20:BC$36)+SUM(BE$20:BE$36)+SUM(BG$20:BG$36)</f>
        <v>348841.19999999995</v>
      </c>
      <c r="K132" s="105">
        <f>SUM(BI$20:BI$36)+SUM(BK$20:BK$36)+SUM(BM$20:BM$36)+SUM(BO$20:BO$36)</f>
        <v>459026.4</v>
      </c>
      <c r="L132" s="105">
        <f>SUM(BQ$20:BQ$36)+SUM(BS$20:BS$36)+SUM(BU$20:BU$36)+SUM(BW$20:BW$36)</f>
        <v>327716.40000000002</v>
      </c>
      <c r="M132" s="105">
        <f>SUM(BY$20:BY$36)+SUM(CA$20:CA$36)+SUM(CC$20:CC$36)+SUM(CE$20:CE$36)</f>
        <v>507133.19999999995</v>
      </c>
      <c r="N132" s="105">
        <f>SUM(CG$20:CG$36)+SUM(CI$20:CI$36)+SUM(CK$20:CK$36)+SUM(CM$20:CM$36)</f>
        <v>331353.59999999998</v>
      </c>
      <c r="O132" s="105">
        <f>SUM(CO$20:CO$36)+SUM(CQ$20:CQ$36)+SUM(CS$20:CS$36)+SUM(CU$20:CU$36)</f>
        <v>460446</v>
      </c>
    </row>
    <row r="133" spans="2:15">
      <c r="C133" s="104" t="s">
        <v>128</v>
      </c>
      <c r="D133" s="105">
        <f>SUM(E$37:E$48)+SUM(G$37:G$48)+SUM(I$37:I$48)+SUM(K$37:K$48)</f>
        <v>534463.19999999995</v>
      </c>
      <c r="E133" s="105">
        <f>SUM(M$37:M$48)+SUM(O$37:O$48)+SUM(Q$37:Q$48)+SUM(S$37:S$48)</f>
        <v>310681.20000000007</v>
      </c>
      <c r="F133" s="105">
        <f>SUM(U$37:U$48)+SUM(W$37:W$48)+SUM(Y$37:Y$48)+SUM(AA$37:AA$48)</f>
        <v>717038.39999999991</v>
      </c>
      <c r="G133" s="105">
        <f>SUM(AC$37:AC$48)+SUM(AE$37:AE$48)+SUM(AG$37:AG$48)+SUM(AI$37:AI$48)</f>
        <v>403495.2</v>
      </c>
      <c r="H133" s="105">
        <f>SUM(AK$37:AK$48)+SUM(AM$37:AM$48)+SUM(AO$37:AO$48)+SUM(AQ$37:AQ$48)</f>
        <v>714296.39999999991</v>
      </c>
      <c r="I133" s="105">
        <f>SUM(AS$37:AS$48)+SUM(AU$37:AU$48)+SUM(AW$37:AW$48)+SUM(AY$37:AY$48)</f>
        <v>427862.4</v>
      </c>
      <c r="J133" s="105">
        <f>SUM(BA$37:BA$48)+SUM(BC$37:BC$48)+SUM(BE$37:BE$48)+SUM(BG$37:BG$48)</f>
        <v>614570.4</v>
      </c>
      <c r="K133" s="105">
        <f>SUM(BI$37:BI$48)+SUM(BK$37:BK$48)+SUM(BM$37:BM$48)+SUM(BO$37:BO$48)</f>
        <v>424434</v>
      </c>
      <c r="L133" s="105">
        <f>SUM(BQ$37:BQ$48)+SUM(BS$37:BS$48)+SUM(BU$37:BU$48)+SUM(BW$37:BW$48)</f>
        <v>761444.4</v>
      </c>
      <c r="M133" s="105">
        <f>SUM(BY$37:BY$48)+SUM(CA$37:CA$48)+SUM(CC$37:CC$48)+SUM(CE$37:CE$48)</f>
        <v>434155.2</v>
      </c>
      <c r="N133" s="105">
        <f>SUM(CG$37:CG$48)+SUM(CI$37:CI$48)+SUM(CK$37:CK$48)+SUM(CM$37:CM$48)</f>
        <v>711789.60000000009</v>
      </c>
      <c r="O133" s="105">
        <f>SUM(CO$37:CO$48)+SUM(CQ$37:CQ$48)+SUM(CS$37:CS$48)+SUM(CU$37:CU$48)</f>
        <v>392643.6</v>
      </c>
    </row>
    <row r="134" spans="2:15">
      <c r="C134" s="104" t="s">
        <v>129</v>
      </c>
      <c r="D134" s="105">
        <f>SUM(E$49:E$70)+SUM(G$49:G$70)+SUM(I$49:I$70)+SUM(K$49:K$70)</f>
        <v>542517.6</v>
      </c>
      <c r="E134" s="105">
        <f>SUM(M$49:M$70)+SUM(O$49:O$70)+SUM(Q$49:Q$70)+SUM(S$49:S$70)</f>
        <v>1077810</v>
      </c>
      <c r="F134" s="105">
        <f>SUM(U$49:U$70)+SUM(W$49:W$70)+SUM(Y$49:Y$70)+SUM(AA$49:AA$70)</f>
        <v>561652.79999999993</v>
      </c>
      <c r="G134" s="105">
        <f>SUM(AC$49:AC$70)+SUM(AE$49:AE$70)+SUM(AG$49:AG$70)+SUM(AI$49:AI$70)</f>
        <v>1024402.8</v>
      </c>
      <c r="H134" s="105">
        <f>SUM(AK$49:AK$70)+SUM(AM$49:AM$70)+SUM(AO$49:AO$70)+SUM(AQ$49:AQ$70)</f>
        <v>569757.6</v>
      </c>
      <c r="I134" s="105">
        <f>SUM(AS$49:AS$70)+SUM(AU$49:AU$70)+SUM(AW$49:AW$70)+SUM(AY$49:AY$70)</f>
        <v>843107.99999999988</v>
      </c>
      <c r="J134" s="105">
        <f>SUM(BA$49:BA$70)+SUM(BC$49:BC$70)+SUM(BE$49:BE$70)+SUM(BG$49:BG$70)</f>
        <v>580376.4</v>
      </c>
      <c r="K134" s="105">
        <f>SUM(BI$49:BI$70)+SUM(BK$49:BK$70)+SUM(BM$49:BM$70)+SUM(BO$49:BO$70)</f>
        <v>961063.20000000007</v>
      </c>
      <c r="L134" s="105">
        <f>SUM(BQ$49:BQ$70)+SUM(BS$49:BS$70)+SUM(BU$49:BU$70)+SUM(BW$49:BW$70)</f>
        <v>517961.99999999994</v>
      </c>
      <c r="M134" s="105">
        <f>SUM(BY$49:BY$70)+SUM(CA$49:CA$70)+SUM(CC$49:CC$70)+SUM(CE$49:CE$70)</f>
        <v>869486.40000000014</v>
      </c>
      <c r="N134" s="105">
        <f>SUM(CG$49:CG$70)+SUM(CI$49:CI$70)+SUM(CK$49:CK$70)+SUM(CM$49:CM$70)</f>
        <v>534864</v>
      </c>
      <c r="O134" s="105">
        <f>SUM(CO$49:CO$70)+SUM(CQ$49:CQ$70)+SUM(CS$49:CS$70)+SUM(CU$49:CU$70)</f>
        <v>978810</v>
      </c>
    </row>
    <row r="135" spans="2:15">
      <c r="C135" s="104" t="s">
        <v>130</v>
      </c>
      <c r="D135" s="105">
        <f>SUM(E$71:E$86)+SUM(G$71:G$86)+SUM(I$71:I$86)+SUM(K$71:K$86)</f>
        <v>227446.8</v>
      </c>
      <c r="E135" s="105">
        <f>SUM(M$71:M$86)+SUM(O$71:O$86)+SUM(Q$71:Q$86)+SUM(S$71:S$86)</f>
        <v>290826</v>
      </c>
      <c r="F135" s="105">
        <f>SUM(U$71:U$86)+SUM(W$71:W$86)+SUM(Y$71:Y$86)+SUM(AA$71:AA$86)</f>
        <v>259596.00000000003</v>
      </c>
      <c r="G135" s="105">
        <f>SUM(AC$71:AC$86)+SUM(AE$71:AE$86)+SUM(AG$71:AG$86)+SUM(AI$71:AI$86)</f>
        <v>347389.19999999995</v>
      </c>
      <c r="H135" s="105">
        <f>SUM(AK$71:AK$86)+SUM(AM$71:AM$86)+SUM(AO$71:AO$86)+SUM(AQ$71:AQ$86)</f>
        <v>230875.2</v>
      </c>
      <c r="I135" s="105">
        <f>SUM(AS$71:AS$86)+SUM(AU$71:AU$86)+SUM(AW$71:AW$86)+SUM(AY$71:AY$86)</f>
        <v>337843.19999999995</v>
      </c>
      <c r="J135" s="105">
        <f>SUM(BA$71:BA$86)+SUM(BC$71:BC$86)+SUM(BE$71:BE$86)+SUM(BG$71:BG$86)</f>
        <v>235917.59999999998</v>
      </c>
      <c r="K135" s="105">
        <f>SUM(BI$71:BI$86)+SUM(BK$71:BK$86)+SUM(BM$71:BM$86)+SUM(BO$71:BO$86)</f>
        <v>296618.40000000002</v>
      </c>
      <c r="L135" s="105">
        <f>SUM(BQ$71:BQ$86)+SUM(BS$71:BS$86)+SUM(BU$71:BU$86)+SUM(BW$71:BW$86)</f>
        <v>263253.59999999998</v>
      </c>
      <c r="M135" s="105">
        <f>SUM(BY$71:BY$86)+SUM(CA$71:CA$86)+SUM(CC$71:CC$86)+SUM(CE$71:CE$86)</f>
        <v>337476</v>
      </c>
      <c r="N135" s="105">
        <f>SUM(CG$71:CG$86)+SUM(CI$71:CI$86)+SUM(CK$71:CK$86)+SUM(CM$71:CM$86)</f>
        <v>273066</v>
      </c>
      <c r="O135" s="105">
        <f>SUM(CO$71:CO$86)+SUM(CQ$71:CQ$86)+SUM(CS$71:CS$86)+SUM(CU$71:CU$86)</f>
        <v>302818.80000000005</v>
      </c>
    </row>
    <row r="136" spans="2:15">
      <c r="C136" s="104" t="s">
        <v>131</v>
      </c>
      <c r="D136" s="105">
        <f>SUM(E$87:E$94)+SUM(G$87:G$94)+SUM(I$87:I$94)+SUM(K$87:K$94)</f>
        <v>831265.2</v>
      </c>
      <c r="E136" s="105">
        <f>SUM(M$87:M$94)+SUM(O$87:O$94)+SUM(Q$87:Q$94)+SUM(S$87:S$94)</f>
        <v>395639.99999999994</v>
      </c>
      <c r="F136" s="105">
        <f>SUM(U$87:U$94)+SUM(W$87:W$94)+SUM(Y$87:Y$94)+SUM(AA$87:AA$94)</f>
        <v>779900.39999999991</v>
      </c>
      <c r="G136" s="105">
        <f>SUM(AC$87:AC$94)+SUM(AE$87:AE$94)+SUM(AG$87:AG$94)+SUM(AI$87:AI$94)</f>
        <v>465668.39999999997</v>
      </c>
      <c r="H136" s="105">
        <f>SUM(AK$87:AK$94)+SUM(AM$87:AM$94)+SUM(AO$87:AO$94)+SUM(AQ$87:AQ$94)</f>
        <v>705247.2</v>
      </c>
      <c r="I136" s="105">
        <f>SUM(AS$87:AS$94)+SUM(AU$87:AU$94)+SUM(AW$87:AW$94)+SUM(AY$87:AY$94)</f>
        <v>555067.20000000007</v>
      </c>
      <c r="J136" s="105">
        <f>SUM(BA$87:BA$94)+SUM(BC$87:BC$94)+SUM(BE$87:BE$94)+SUM(BG$87:BG$94)</f>
        <v>921270</v>
      </c>
      <c r="K136" s="105">
        <f>SUM(BI$87:BI$94)+SUM(BK$87:BK$94)+SUM(BM$87:BM$94)+SUM(BO$87:BO$94)</f>
        <v>418312.79999999993</v>
      </c>
      <c r="L136" s="105">
        <f>SUM(BQ$87:BQ$94)+SUM(BS$87:BS$94)+SUM(BU$87:BU$94)+SUM(BW$87:BW$94)</f>
        <v>916000.8</v>
      </c>
      <c r="M136" s="105">
        <f>SUM(BY$87:BY$94)+SUM(CA$87:CA$94)+SUM(CC$87:CC$94)+SUM(CE$87:CE$94)</f>
        <v>577375.19999999995</v>
      </c>
      <c r="N136" s="105">
        <f>SUM(CG$87:CG$94)+SUM(CI$87:CI$94)+SUM(CK$87:CK$94)+SUM(CM$87:CM$94)</f>
        <v>899428.79999999993</v>
      </c>
      <c r="O136" s="105">
        <f>SUM(CO$87:CO$94)+SUM(CQ$87:CQ$94)+SUM(CS$87:CS$94)+SUM(CU$87:CU$94)</f>
        <v>545678.39999999991</v>
      </c>
    </row>
    <row r="137" spans="2:15">
      <c r="C137" s="104" t="s">
        <v>132</v>
      </c>
      <c r="D137" s="105">
        <f>SUM(E$95:E$105)+SUM(G$95:G$105)+SUM(I$95:I$105)+SUM(K$95:K$105)</f>
        <v>661153.20000000007</v>
      </c>
      <c r="E137" s="105">
        <f>SUM(M$95:M$105)+SUM(O$95:O$105)+SUM(Q$95:Q$105)+SUM(S$95:S$105)</f>
        <v>511557.59999999992</v>
      </c>
      <c r="F137" s="105">
        <f>SUM(U$95:U$105)+SUM(W$95:W$105)+SUM(Y$95:Y$105)+SUM(AA$95:AA$105)</f>
        <v>833158.79999999993</v>
      </c>
      <c r="G137" s="105">
        <f>SUM(AC$95:AC$105)+SUM(AE$95:AE$105)+SUM(AG$95:AG$105)+SUM(AI$95:AI$105)</f>
        <v>445581.6</v>
      </c>
      <c r="H137" s="105">
        <f>SUM(AK$95:AK$105)+SUM(AM$95:AM$105)+SUM(AO$95:AO$105)+SUM(AQ$95:AQ$105)</f>
        <v>773770.79999999993</v>
      </c>
      <c r="I137" s="105">
        <f>SUM(AS$95:AS$105)+SUM(AU$95:AU$105)+SUM(AW$95:AW$105)+SUM(AY$95:AY$105)</f>
        <v>445758</v>
      </c>
      <c r="J137" s="105">
        <f>SUM(BA$95:BA$105)+SUM(BC$95:BC$105)+SUM(BE$95:BE$105)+SUM(BG$95:BG$105)</f>
        <v>806785.2</v>
      </c>
      <c r="K137" s="105">
        <f>SUM(BI$95:BI$105)+SUM(BK$95:BK$105)+SUM(BM$95:BM$105)+SUM(BO$95:BO$105)</f>
        <v>432828</v>
      </c>
      <c r="L137" s="105">
        <f>SUM(BQ$95:BQ$105)+SUM(BS$95:BS$105)+SUM(BU$95:BU$105)+SUM(BW$95:BW$105)</f>
        <v>863395.2</v>
      </c>
      <c r="M137" s="105">
        <f>SUM(BY$95:BY$105)+SUM(CA$95:CA$105)+SUM(CC$95:CC$105)+SUM(CE$95:CE$105)</f>
        <v>435627.6</v>
      </c>
      <c r="N137" s="105">
        <f>SUM(CG$95:CG$105)+SUM(CI$95:CI$105)+SUM(CK$95:CK$105)+SUM(CM$95:CM$105)</f>
        <v>778096.79999999993</v>
      </c>
      <c r="O137" s="105">
        <f>SUM(CO$95:CO$105)+SUM(CQ$95:CQ$105)+SUM(CS$95:CS$105)+SUM(CU$95:CU$105)</f>
        <v>532014</v>
      </c>
    </row>
    <row r="138" spans="2:15">
      <c r="C138" s="104" t="s">
        <v>277</v>
      </c>
      <c r="D138" s="99">
        <f t="shared" ref="D138:O138" si="2">SUM(D$131:D$137)</f>
        <v>3249982.8000000003</v>
      </c>
      <c r="E138" s="99">
        <f t="shared" si="2"/>
        <v>3370382.4</v>
      </c>
      <c r="F138" s="99">
        <f t="shared" si="2"/>
        <v>3590749.1999999997</v>
      </c>
      <c r="G138" s="99">
        <f t="shared" si="2"/>
        <v>3436933.2</v>
      </c>
      <c r="H138" s="99">
        <f t="shared" si="2"/>
        <v>3494507.9999999995</v>
      </c>
      <c r="I138" s="99">
        <f t="shared" si="2"/>
        <v>3457316.4000000004</v>
      </c>
      <c r="J138" s="99">
        <f t="shared" si="2"/>
        <v>3696135.5999999996</v>
      </c>
      <c r="K138" s="99">
        <f t="shared" si="2"/>
        <v>3309490.8</v>
      </c>
      <c r="L138" s="99">
        <f t="shared" si="2"/>
        <v>3836258.4000000004</v>
      </c>
      <c r="M138" s="99">
        <f t="shared" si="2"/>
        <v>3649366.8000000003</v>
      </c>
      <c r="N138" s="99">
        <f t="shared" si="2"/>
        <v>3698974.8</v>
      </c>
      <c r="O138" s="99">
        <f t="shared" si="2"/>
        <v>3684122.4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99"/>
  </cols>
  <sheetData>
    <row r="2" spans="1:99">
      <c r="B2" s="101" t="s">
        <v>271</v>
      </c>
    </row>
    <row r="3" spans="1:99">
      <c r="B3" s="102" t="s">
        <v>281</v>
      </c>
    </row>
    <row r="4" spans="1:99">
      <c r="A4" s="100"/>
      <c r="B4" s="100"/>
      <c r="C4" s="98" t="s">
        <v>273</v>
      </c>
      <c r="D4" s="98" t="s">
        <v>92</v>
      </c>
      <c r="E4" s="100"/>
      <c r="F4" s="100"/>
      <c r="G4" s="100"/>
      <c r="H4" s="100"/>
      <c r="I4" s="100"/>
      <c r="J4" s="100"/>
      <c r="K4" s="100"/>
      <c r="L4" s="98" t="s">
        <v>93</v>
      </c>
      <c r="M4" s="100"/>
      <c r="N4" s="100"/>
      <c r="O4" s="100"/>
      <c r="P4" s="100"/>
      <c r="Q4" s="100"/>
      <c r="R4" s="100"/>
      <c r="S4" s="100"/>
      <c r="T4" s="98" t="s">
        <v>94</v>
      </c>
      <c r="U4" s="100"/>
      <c r="V4" s="100"/>
      <c r="W4" s="100"/>
      <c r="X4" s="100"/>
      <c r="Y4" s="100"/>
      <c r="Z4" s="100"/>
      <c r="AA4" s="100"/>
      <c r="AB4" s="98" t="s">
        <v>95</v>
      </c>
      <c r="AC4" s="100"/>
      <c r="AD4" s="100"/>
      <c r="AE4" s="100"/>
      <c r="AF4" s="100"/>
      <c r="AG4" s="100"/>
      <c r="AH4" s="100"/>
      <c r="AI4" s="100"/>
      <c r="AJ4" s="98" t="s">
        <v>96</v>
      </c>
      <c r="AK4" s="100"/>
      <c r="AL4" s="100"/>
      <c r="AM4" s="100"/>
      <c r="AN4" s="100"/>
      <c r="AO4" s="100"/>
      <c r="AP4" s="100"/>
      <c r="AQ4" s="100"/>
      <c r="AR4" s="98" t="s">
        <v>97</v>
      </c>
      <c r="AS4" s="100"/>
      <c r="AT4" s="100"/>
      <c r="AU4" s="100"/>
      <c r="AV4" s="100"/>
      <c r="AW4" s="100"/>
      <c r="AX4" s="100"/>
      <c r="AY4" s="100"/>
      <c r="AZ4" s="98" t="s">
        <v>98</v>
      </c>
      <c r="BA4" s="100"/>
      <c r="BB4" s="100"/>
      <c r="BC4" s="100"/>
      <c r="BD4" s="100"/>
      <c r="BE4" s="100"/>
      <c r="BF4" s="100"/>
      <c r="BG4" s="100"/>
      <c r="BH4" s="98" t="s">
        <v>99</v>
      </c>
      <c r="BI4" s="100"/>
      <c r="BJ4" s="100"/>
      <c r="BK4" s="100"/>
      <c r="BL4" s="100"/>
      <c r="BM4" s="100"/>
      <c r="BN4" s="100"/>
      <c r="BO4" s="100"/>
      <c r="BP4" s="98" t="s">
        <v>100</v>
      </c>
      <c r="BQ4" s="100"/>
      <c r="BR4" s="100"/>
      <c r="BS4" s="100"/>
      <c r="BT4" s="100"/>
      <c r="BU4" s="100"/>
      <c r="BV4" s="100"/>
      <c r="BW4" s="100"/>
      <c r="BX4" s="98" t="s">
        <v>101</v>
      </c>
      <c r="BY4" s="100"/>
      <c r="BZ4" s="100"/>
      <c r="CA4" s="100"/>
      <c r="CB4" s="100"/>
      <c r="CC4" s="100"/>
      <c r="CD4" s="100"/>
      <c r="CE4" s="100"/>
      <c r="CF4" s="98" t="s">
        <v>102</v>
      </c>
      <c r="CG4" s="100"/>
      <c r="CH4" s="100"/>
      <c r="CI4" s="100"/>
      <c r="CJ4" s="100"/>
      <c r="CK4" s="100"/>
      <c r="CL4" s="100"/>
      <c r="CM4" s="100"/>
      <c r="CN4" s="98" t="s">
        <v>103</v>
      </c>
      <c r="CO4" s="100"/>
      <c r="CP4" s="100"/>
      <c r="CQ4" s="100"/>
      <c r="CR4" s="100"/>
      <c r="CS4" s="100"/>
      <c r="CT4" s="100"/>
      <c r="CU4" s="100"/>
    </row>
    <row r="5" spans="1:99">
      <c r="B5" s="98" t="s">
        <v>166</v>
      </c>
      <c r="C5" s="98" t="s">
        <v>274</v>
      </c>
      <c r="D5" s="98">
        <v>1</v>
      </c>
      <c r="E5" s="98"/>
      <c r="F5" s="98">
        <v>2</v>
      </c>
      <c r="G5" s="98"/>
      <c r="H5" s="98">
        <v>3</v>
      </c>
      <c r="I5" s="98"/>
      <c r="J5" s="98">
        <v>4</v>
      </c>
      <c r="K5" s="98"/>
      <c r="L5" s="98">
        <v>1</v>
      </c>
      <c r="M5" s="98"/>
      <c r="N5" s="98">
        <v>2</v>
      </c>
      <c r="O5" s="98"/>
      <c r="P5" s="98">
        <v>3</v>
      </c>
      <c r="Q5" s="98"/>
      <c r="R5" s="98">
        <v>4</v>
      </c>
      <c r="S5" s="98"/>
      <c r="T5" s="98">
        <v>1</v>
      </c>
      <c r="U5" s="98"/>
      <c r="V5" s="98">
        <v>2</v>
      </c>
      <c r="W5" s="98"/>
      <c r="X5" s="98">
        <v>3</v>
      </c>
      <c r="Y5" s="98"/>
      <c r="Z5" s="98">
        <v>4</v>
      </c>
      <c r="AA5" s="98"/>
      <c r="AB5" s="98">
        <v>1</v>
      </c>
      <c r="AC5" s="98"/>
      <c r="AD5" s="98">
        <v>2</v>
      </c>
      <c r="AE5" s="98"/>
      <c r="AF5" s="98">
        <v>3</v>
      </c>
      <c r="AG5" s="98"/>
      <c r="AH5" s="98">
        <v>4</v>
      </c>
      <c r="AI5" s="98"/>
      <c r="AJ5" s="98">
        <v>1</v>
      </c>
      <c r="AK5" s="98"/>
      <c r="AL5" s="98">
        <v>2</v>
      </c>
      <c r="AM5" s="98"/>
      <c r="AN5" s="98">
        <v>3</v>
      </c>
      <c r="AO5" s="98"/>
      <c r="AP5" s="98">
        <v>4</v>
      </c>
      <c r="AQ5" s="98"/>
      <c r="AR5" s="98">
        <v>1</v>
      </c>
      <c r="AS5" s="98"/>
      <c r="AT5" s="98">
        <v>2</v>
      </c>
      <c r="AU5" s="98"/>
      <c r="AV5" s="98">
        <v>3</v>
      </c>
      <c r="AW5" s="98"/>
      <c r="AX5" s="98">
        <v>4</v>
      </c>
      <c r="AY5" s="98"/>
      <c r="AZ5" s="98">
        <v>1</v>
      </c>
      <c r="BA5" s="98"/>
      <c r="BB5" s="98">
        <v>2</v>
      </c>
      <c r="BC5" s="98"/>
      <c r="BD5" s="98">
        <v>3</v>
      </c>
      <c r="BE5" s="98"/>
      <c r="BF5" s="98">
        <v>4</v>
      </c>
      <c r="BG5" s="98"/>
      <c r="BH5" s="98">
        <v>1</v>
      </c>
      <c r="BI5" s="98"/>
      <c r="BJ5" s="98">
        <v>2</v>
      </c>
      <c r="BK5" s="98"/>
      <c r="BL5" s="98">
        <v>3</v>
      </c>
      <c r="BM5" s="98"/>
      <c r="BN5" s="98">
        <v>4</v>
      </c>
      <c r="BO5" s="98"/>
      <c r="BP5" s="98">
        <v>1</v>
      </c>
      <c r="BQ5" s="98"/>
      <c r="BR5" s="98">
        <v>2</v>
      </c>
      <c r="BS5" s="98"/>
      <c r="BT5" s="98">
        <v>3</v>
      </c>
      <c r="BU5" s="98"/>
      <c r="BV5" s="98">
        <v>4</v>
      </c>
      <c r="BW5" s="98"/>
      <c r="BX5" s="98">
        <v>1</v>
      </c>
      <c r="BY5" s="98"/>
      <c r="BZ5" s="98">
        <v>2</v>
      </c>
      <c r="CA5" s="98"/>
      <c r="CB5" s="98">
        <v>3</v>
      </c>
      <c r="CC5" s="98"/>
      <c r="CD5" s="98">
        <v>4</v>
      </c>
      <c r="CE5" s="98"/>
      <c r="CF5" s="98">
        <v>1</v>
      </c>
      <c r="CG5" s="98"/>
      <c r="CH5" s="98">
        <v>2</v>
      </c>
      <c r="CI5" s="98"/>
      <c r="CJ5" s="98">
        <v>3</v>
      </c>
      <c r="CK5" s="98"/>
      <c r="CL5" s="98">
        <v>4</v>
      </c>
      <c r="CM5" s="98"/>
      <c r="CN5" s="98">
        <v>1</v>
      </c>
      <c r="CO5" s="98"/>
      <c r="CP5" s="98">
        <v>2</v>
      </c>
      <c r="CQ5" s="98"/>
      <c r="CR5" s="98">
        <v>3</v>
      </c>
      <c r="CS5" s="98"/>
      <c r="CT5" s="98">
        <v>4</v>
      </c>
      <c r="CU5" s="98"/>
    </row>
    <row r="6" spans="1:99">
      <c r="B6" s="98" t="s">
        <v>126</v>
      </c>
      <c r="C6" s="98" t="s">
        <v>171</v>
      </c>
      <c r="D6" s="99">
        <v>0</v>
      </c>
      <c r="E6" s="99">
        <v>0</v>
      </c>
      <c r="F6" s="99">
        <v>0</v>
      </c>
      <c r="G6" s="99">
        <v>0</v>
      </c>
      <c r="H6" s="99">
        <v>20</v>
      </c>
      <c r="I6" s="99">
        <v>11568</v>
      </c>
      <c r="J6" s="99">
        <v>11</v>
      </c>
      <c r="K6" s="99">
        <v>6362.4</v>
      </c>
      <c r="L6" s="99">
        <v>9</v>
      </c>
      <c r="M6" s="99">
        <v>5205.5999999999995</v>
      </c>
      <c r="N6" s="99">
        <v>8</v>
      </c>
      <c r="O6" s="99">
        <v>4627.2</v>
      </c>
      <c r="P6" s="99">
        <v>7</v>
      </c>
      <c r="Q6" s="99">
        <v>4048.7999999999997</v>
      </c>
      <c r="R6" s="99">
        <v>10</v>
      </c>
      <c r="S6" s="99">
        <v>5784</v>
      </c>
      <c r="T6" s="99">
        <v>13</v>
      </c>
      <c r="U6" s="99">
        <v>7519.2</v>
      </c>
      <c r="V6" s="99">
        <v>21</v>
      </c>
      <c r="W6" s="99">
        <v>12146.4</v>
      </c>
      <c r="X6" s="99">
        <v>15</v>
      </c>
      <c r="Y6" s="99">
        <v>8676</v>
      </c>
      <c r="Z6" s="99">
        <v>13</v>
      </c>
      <c r="AA6" s="99">
        <v>7519.2</v>
      </c>
      <c r="AB6" s="99">
        <v>7</v>
      </c>
      <c r="AC6" s="99">
        <v>4048.7999999999997</v>
      </c>
      <c r="AD6" s="99">
        <v>9</v>
      </c>
      <c r="AE6" s="99">
        <v>5205.5999999999995</v>
      </c>
      <c r="AF6" s="99">
        <v>7</v>
      </c>
      <c r="AG6" s="99">
        <v>4048.7999999999997</v>
      </c>
      <c r="AH6" s="99">
        <v>10</v>
      </c>
      <c r="AI6" s="99">
        <v>5784</v>
      </c>
      <c r="AJ6" s="99">
        <v>15</v>
      </c>
      <c r="AK6" s="99">
        <v>8676</v>
      </c>
      <c r="AL6" s="99">
        <v>14</v>
      </c>
      <c r="AM6" s="99">
        <v>8097.5999999999995</v>
      </c>
      <c r="AN6" s="99">
        <v>19</v>
      </c>
      <c r="AO6" s="99">
        <v>10989.6</v>
      </c>
      <c r="AP6" s="99">
        <v>24</v>
      </c>
      <c r="AQ6" s="99">
        <v>13881.599999999999</v>
      </c>
      <c r="AR6" s="99">
        <v>9</v>
      </c>
      <c r="AS6" s="99">
        <v>5205.5999999999995</v>
      </c>
      <c r="AT6" s="99">
        <v>7</v>
      </c>
      <c r="AU6" s="99">
        <v>4048.7999999999997</v>
      </c>
      <c r="AV6" s="99">
        <v>7</v>
      </c>
      <c r="AW6" s="99">
        <v>4048.7999999999997</v>
      </c>
      <c r="AX6" s="99">
        <v>7</v>
      </c>
      <c r="AY6" s="99">
        <v>4048.7999999999997</v>
      </c>
      <c r="AZ6" s="99">
        <v>18</v>
      </c>
      <c r="BA6" s="99">
        <v>10411.199999999999</v>
      </c>
      <c r="BB6" s="99">
        <v>20</v>
      </c>
      <c r="BC6" s="99">
        <v>11568</v>
      </c>
      <c r="BD6" s="99">
        <v>13</v>
      </c>
      <c r="BE6" s="99">
        <v>7519.2</v>
      </c>
      <c r="BF6" s="99">
        <v>19</v>
      </c>
      <c r="BG6" s="99">
        <v>10989.6</v>
      </c>
      <c r="BH6" s="99">
        <v>11</v>
      </c>
      <c r="BI6" s="99">
        <v>6362.4</v>
      </c>
      <c r="BJ6" s="99">
        <v>7</v>
      </c>
      <c r="BK6" s="99">
        <v>4048.7999999999997</v>
      </c>
      <c r="BL6" s="99">
        <v>9</v>
      </c>
      <c r="BM6" s="99">
        <v>5205.5999999999995</v>
      </c>
      <c r="BN6" s="99">
        <v>10</v>
      </c>
      <c r="BO6" s="99">
        <v>5784</v>
      </c>
      <c r="BP6" s="99">
        <v>13</v>
      </c>
      <c r="BQ6" s="99">
        <v>7519.2</v>
      </c>
      <c r="BR6" s="99">
        <v>23</v>
      </c>
      <c r="BS6" s="99">
        <v>13303.199999999999</v>
      </c>
      <c r="BT6" s="99">
        <v>22</v>
      </c>
      <c r="BU6" s="99">
        <v>12724.8</v>
      </c>
      <c r="BV6" s="99">
        <v>23</v>
      </c>
      <c r="BW6" s="99">
        <v>13303.199999999999</v>
      </c>
      <c r="BX6" s="99">
        <v>12</v>
      </c>
      <c r="BY6" s="99">
        <v>6940.7999999999993</v>
      </c>
      <c r="BZ6" s="99">
        <v>7</v>
      </c>
      <c r="CA6" s="99">
        <v>4048.7999999999997</v>
      </c>
      <c r="CB6" s="99">
        <v>7</v>
      </c>
      <c r="CC6" s="99">
        <v>4048.7999999999997</v>
      </c>
      <c r="CD6" s="99">
        <v>11</v>
      </c>
      <c r="CE6" s="99">
        <v>6362.4</v>
      </c>
      <c r="CF6" s="99">
        <v>19</v>
      </c>
      <c r="CG6" s="99">
        <v>10989.6</v>
      </c>
      <c r="CH6" s="99">
        <v>18</v>
      </c>
      <c r="CI6" s="99">
        <v>10411.199999999999</v>
      </c>
      <c r="CJ6" s="99">
        <v>13</v>
      </c>
      <c r="CK6" s="99">
        <v>7519.2</v>
      </c>
      <c r="CL6" s="99">
        <v>19</v>
      </c>
      <c r="CM6" s="99">
        <v>10989.6</v>
      </c>
      <c r="CN6" s="99">
        <v>7</v>
      </c>
      <c r="CO6" s="99">
        <v>4048.7999999999997</v>
      </c>
      <c r="CP6" s="99">
        <v>7</v>
      </c>
      <c r="CQ6" s="99">
        <v>4048.7999999999997</v>
      </c>
      <c r="CR6" s="99">
        <v>9</v>
      </c>
      <c r="CS6" s="99">
        <v>5205.5999999999995</v>
      </c>
      <c r="CT6" s="99">
        <v>10</v>
      </c>
      <c r="CU6" s="99">
        <v>5784</v>
      </c>
    </row>
    <row r="7" spans="1:99">
      <c r="C7" s="98" t="s">
        <v>172</v>
      </c>
      <c r="D7" s="99">
        <v>0</v>
      </c>
      <c r="E7" s="99">
        <v>0</v>
      </c>
      <c r="F7" s="99">
        <v>0</v>
      </c>
      <c r="G7" s="99">
        <v>0</v>
      </c>
      <c r="H7" s="99">
        <v>18</v>
      </c>
      <c r="I7" s="99">
        <v>14191.199999999999</v>
      </c>
      <c r="J7" s="99">
        <v>11</v>
      </c>
      <c r="K7" s="99">
        <v>8672.4</v>
      </c>
      <c r="L7" s="99">
        <v>9</v>
      </c>
      <c r="M7" s="99">
        <v>7095.5999999999995</v>
      </c>
      <c r="N7" s="99">
        <v>9</v>
      </c>
      <c r="O7" s="99">
        <v>7095.5999999999995</v>
      </c>
      <c r="P7" s="99">
        <v>7</v>
      </c>
      <c r="Q7" s="99">
        <v>5518.8</v>
      </c>
      <c r="R7" s="99">
        <v>10</v>
      </c>
      <c r="S7" s="99">
        <v>7884</v>
      </c>
      <c r="T7" s="99">
        <v>14</v>
      </c>
      <c r="U7" s="99">
        <v>11037.6</v>
      </c>
      <c r="V7" s="99">
        <v>20</v>
      </c>
      <c r="W7" s="99">
        <v>15768</v>
      </c>
      <c r="X7" s="99">
        <v>12</v>
      </c>
      <c r="Y7" s="99">
        <v>9460.7999999999993</v>
      </c>
      <c r="Z7" s="99">
        <v>12</v>
      </c>
      <c r="AA7" s="99">
        <v>9460.7999999999993</v>
      </c>
      <c r="AB7" s="99">
        <v>7</v>
      </c>
      <c r="AC7" s="99">
        <v>5518.8</v>
      </c>
      <c r="AD7" s="99">
        <v>9</v>
      </c>
      <c r="AE7" s="99">
        <v>7095.5999999999995</v>
      </c>
      <c r="AF7" s="99">
        <v>7</v>
      </c>
      <c r="AG7" s="99">
        <v>5518.8</v>
      </c>
      <c r="AH7" s="99">
        <v>10</v>
      </c>
      <c r="AI7" s="99">
        <v>7884</v>
      </c>
      <c r="AJ7" s="99">
        <v>15</v>
      </c>
      <c r="AK7" s="99">
        <v>11826</v>
      </c>
      <c r="AL7" s="99">
        <v>15</v>
      </c>
      <c r="AM7" s="99">
        <v>11826</v>
      </c>
      <c r="AN7" s="99">
        <v>18</v>
      </c>
      <c r="AO7" s="99">
        <v>14191.199999999999</v>
      </c>
      <c r="AP7" s="99">
        <v>21</v>
      </c>
      <c r="AQ7" s="99">
        <v>16556.399999999998</v>
      </c>
      <c r="AR7" s="99">
        <v>8</v>
      </c>
      <c r="AS7" s="99">
        <v>6307.2</v>
      </c>
      <c r="AT7" s="99">
        <v>7</v>
      </c>
      <c r="AU7" s="99">
        <v>5518.8</v>
      </c>
      <c r="AV7" s="99">
        <v>7</v>
      </c>
      <c r="AW7" s="99">
        <v>5518.8</v>
      </c>
      <c r="AX7" s="99">
        <v>6</v>
      </c>
      <c r="AY7" s="99">
        <v>4730.3999999999996</v>
      </c>
      <c r="AZ7" s="99">
        <v>18</v>
      </c>
      <c r="BA7" s="99">
        <v>14191.199999999999</v>
      </c>
      <c r="BB7" s="99">
        <v>19</v>
      </c>
      <c r="BC7" s="99">
        <v>14979.6</v>
      </c>
      <c r="BD7" s="99">
        <v>12</v>
      </c>
      <c r="BE7" s="99">
        <v>9460.7999999999993</v>
      </c>
      <c r="BF7" s="99">
        <v>18</v>
      </c>
      <c r="BG7" s="99">
        <v>14191.199999999999</v>
      </c>
      <c r="BH7" s="99">
        <v>10</v>
      </c>
      <c r="BI7" s="99">
        <v>7884</v>
      </c>
      <c r="BJ7" s="99">
        <v>8</v>
      </c>
      <c r="BK7" s="99">
        <v>6307.2</v>
      </c>
      <c r="BL7" s="99">
        <v>9</v>
      </c>
      <c r="BM7" s="99">
        <v>7095.5999999999995</v>
      </c>
      <c r="BN7" s="99">
        <v>9</v>
      </c>
      <c r="BO7" s="99">
        <v>7095.5999999999995</v>
      </c>
      <c r="BP7" s="99">
        <v>14</v>
      </c>
      <c r="BQ7" s="99">
        <v>11037.6</v>
      </c>
      <c r="BR7" s="99">
        <v>25</v>
      </c>
      <c r="BS7" s="99">
        <v>19710</v>
      </c>
      <c r="BT7" s="99">
        <v>19</v>
      </c>
      <c r="BU7" s="99">
        <v>14979.6</v>
      </c>
      <c r="BV7" s="99">
        <v>23</v>
      </c>
      <c r="BW7" s="99">
        <v>18133.2</v>
      </c>
      <c r="BX7" s="99">
        <v>11</v>
      </c>
      <c r="BY7" s="99">
        <v>8672.4</v>
      </c>
      <c r="BZ7" s="99">
        <v>6</v>
      </c>
      <c r="CA7" s="99">
        <v>4730.3999999999996</v>
      </c>
      <c r="CB7" s="99">
        <v>6</v>
      </c>
      <c r="CC7" s="99">
        <v>4730.3999999999996</v>
      </c>
      <c r="CD7" s="99">
        <v>10</v>
      </c>
      <c r="CE7" s="99">
        <v>7884</v>
      </c>
      <c r="CF7" s="99">
        <v>19</v>
      </c>
      <c r="CG7" s="99">
        <v>14979.6</v>
      </c>
      <c r="CH7" s="99">
        <v>17</v>
      </c>
      <c r="CI7" s="99">
        <v>13402.8</v>
      </c>
      <c r="CJ7" s="99">
        <v>14</v>
      </c>
      <c r="CK7" s="99">
        <v>11037.6</v>
      </c>
      <c r="CL7" s="99">
        <v>18</v>
      </c>
      <c r="CM7" s="99">
        <v>14191.199999999999</v>
      </c>
      <c r="CN7" s="99">
        <v>7</v>
      </c>
      <c r="CO7" s="99">
        <v>5518.8</v>
      </c>
      <c r="CP7" s="99">
        <v>7</v>
      </c>
      <c r="CQ7" s="99">
        <v>5518.8</v>
      </c>
      <c r="CR7" s="99">
        <v>9</v>
      </c>
      <c r="CS7" s="99">
        <v>7095.5999999999995</v>
      </c>
      <c r="CT7" s="99">
        <v>9</v>
      </c>
      <c r="CU7" s="99">
        <v>7095.5999999999995</v>
      </c>
    </row>
    <row r="8" spans="1:99">
      <c r="C8" s="98" t="s">
        <v>173</v>
      </c>
      <c r="D8" s="99">
        <v>0</v>
      </c>
      <c r="E8" s="99">
        <v>0</v>
      </c>
      <c r="F8" s="99">
        <v>0</v>
      </c>
      <c r="G8" s="99">
        <v>0</v>
      </c>
      <c r="H8" s="99">
        <v>20</v>
      </c>
      <c r="I8" s="99">
        <v>6191.9999999999991</v>
      </c>
      <c r="J8" s="99">
        <v>11</v>
      </c>
      <c r="K8" s="99">
        <v>3405.5999999999995</v>
      </c>
      <c r="L8" s="99">
        <v>9</v>
      </c>
      <c r="M8" s="99">
        <v>2786.3999999999996</v>
      </c>
      <c r="N8" s="99">
        <v>9</v>
      </c>
      <c r="O8" s="99">
        <v>2786.3999999999996</v>
      </c>
      <c r="P8" s="99">
        <v>7</v>
      </c>
      <c r="Q8" s="99">
        <v>2167.1999999999998</v>
      </c>
      <c r="R8" s="99">
        <v>10</v>
      </c>
      <c r="S8" s="99">
        <v>3095.9999999999995</v>
      </c>
      <c r="T8" s="99">
        <v>15</v>
      </c>
      <c r="U8" s="99">
        <v>4643.9999999999991</v>
      </c>
      <c r="V8" s="99">
        <v>18</v>
      </c>
      <c r="W8" s="99">
        <v>5572.7999999999993</v>
      </c>
      <c r="X8" s="99">
        <v>13</v>
      </c>
      <c r="Y8" s="99">
        <v>4024.7999999999997</v>
      </c>
      <c r="Z8" s="99">
        <v>15</v>
      </c>
      <c r="AA8" s="99">
        <v>4643.9999999999991</v>
      </c>
      <c r="AB8" s="99">
        <v>6</v>
      </c>
      <c r="AC8" s="99">
        <v>1857.6</v>
      </c>
      <c r="AD8" s="99">
        <v>10</v>
      </c>
      <c r="AE8" s="99">
        <v>3095.9999999999995</v>
      </c>
      <c r="AF8" s="99">
        <v>7</v>
      </c>
      <c r="AG8" s="99">
        <v>2167.1999999999998</v>
      </c>
      <c r="AH8" s="99">
        <v>9</v>
      </c>
      <c r="AI8" s="99">
        <v>2786.3999999999996</v>
      </c>
      <c r="AJ8" s="99">
        <v>15</v>
      </c>
      <c r="AK8" s="99">
        <v>4643.9999999999991</v>
      </c>
      <c r="AL8" s="99">
        <v>15</v>
      </c>
      <c r="AM8" s="99">
        <v>4643.9999999999991</v>
      </c>
      <c r="AN8" s="99">
        <v>19</v>
      </c>
      <c r="AO8" s="99">
        <v>5882.4</v>
      </c>
      <c r="AP8" s="99">
        <v>23</v>
      </c>
      <c r="AQ8" s="99">
        <v>7120.7999999999993</v>
      </c>
      <c r="AR8" s="99">
        <v>9</v>
      </c>
      <c r="AS8" s="99">
        <v>2786.3999999999996</v>
      </c>
      <c r="AT8" s="99">
        <v>8</v>
      </c>
      <c r="AU8" s="99">
        <v>2476.7999999999997</v>
      </c>
      <c r="AV8" s="99">
        <v>8</v>
      </c>
      <c r="AW8" s="99">
        <v>2476.7999999999997</v>
      </c>
      <c r="AX8" s="99">
        <v>7</v>
      </c>
      <c r="AY8" s="99">
        <v>2167.1999999999998</v>
      </c>
      <c r="AZ8" s="99">
        <v>19</v>
      </c>
      <c r="BA8" s="99">
        <v>5882.4</v>
      </c>
      <c r="BB8" s="99">
        <v>20</v>
      </c>
      <c r="BC8" s="99">
        <v>6191.9999999999991</v>
      </c>
      <c r="BD8" s="99">
        <v>14</v>
      </c>
      <c r="BE8" s="99">
        <v>4334.3999999999996</v>
      </c>
      <c r="BF8" s="99">
        <v>17</v>
      </c>
      <c r="BG8" s="99">
        <v>5263.2</v>
      </c>
      <c r="BH8" s="99">
        <v>10</v>
      </c>
      <c r="BI8" s="99">
        <v>3095.9999999999995</v>
      </c>
      <c r="BJ8" s="99">
        <v>9</v>
      </c>
      <c r="BK8" s="99">
        <v>2786.3999999999996</v>
      </c>
      <c r="BL8" s="99">
        <v>8</v>
      </c>
      <c r="BM8" s="99">
        <v>2476.7999999999997</v>
      </c>
      <c r="BN8" s="99">
        <v>10</v>
      </c>
      <c r="BO8" s="99">
        <v>3095.9999999999995</v>
      </c>
      <c r="BP8" s="99">
        <v>13</v>
      </c>
      <c r="BQ8" s="99">
        <v>4024.7999999999997</v>
      </c>
      <c r="BR8" s="99">
        <v>28</v>
      </c>
      <c r="BS8" s="99">
        <v>8668.7999999999993</v>
      </c>
      <c r="BT8" s="99">
        <v>19</v>
      </c>
      <c r="BU8" s="99">
        <v>5882.4</v>
      </c>
      <c r="BV8" s="99">
        <v>25</v>
      </c>
      <c r="BW8" s="99">
        <v>7739.9999999999991</v>
      </c>
      <c r="BX8" s="99">
        <v>11</v>
      </c>
      <c r="BY8" s="99">
        <v>3405.5999999999995</v>
      </c>
      <c r="BZ8" s="99">
        <v>7</v>
      </c>
      <c r="CA8" s="99">
        <v>2167.1999999999998</v>
      </c>
      <c r="CB8" s="99">
        <v>7</v>
      </c>
      <c r="CC8" s="99">
        <v>2167.1999999999998</v>
      </c>
      <c r="CD8" s="99">
        <v>10</v>
      </c>
      <c r="CE8" s="99">
        <v>3095.9999999999995</v>
      </c>
      <c r="CF8" s="99">
        <v>20</v>
      </c>
      <c r="CG8" s="99">
        <v>6191.9999999999991</v>
      </c>
      <c r="CH8" s="99">
        <v>19</v>
      </c>
      <c r="CI8" s="99">
        <v>5882.4</v>
      </c>
      <c r="CJ8" s="99">
        <v>14</v>
      </c>
      <c r="CK8" s="99">
        <v>4334.3999999999996</v>
      </c>
      <c r="CL8" s="99">
        <v>20</v>
      </c>
      <c r="CM8" s="99">
        <v>6191.9999999999991</v>
      </c>
      <c r="CN8" s="99">
        <v>8</v>
      </c>
      <c r="CO8" s="99">
        <v>2476.7999999999997</v>
      </c>
      <c r="CP8" s="99">
        <v>7</v>
      </c>
      <c r="CQ8" s="99">
        <v>2167.1999999999998</v>
      </c>
      <c r="CR8" s="99">
        <v>8</v>
      </c>
      <c r="CS8" s="99">
        <v>2476.7999999999997</v>
      </c>
      <c r="CT8" s="99">
        <v>10</v>
      </c>
      <c r="CU8" s="99">
        <v>3095.9999999999995</v>
      </c>
    </row>
    <row r="9" spans="1:99">
      <c r="C9" s="98" t="s">
        <v>174</v>
      </c>
      <c r="D9" s="99">
        <v>0</v>
      </c>
      <c r="E9" s="99">
        <v>0</v>
      </c>
      <c r="F9" s="99">
        <v>0</v>
      </c>
      <c r="G9" s="99">
        <v>0</v>
      </c>
      <c r="H9" s="99">
        <v>18</v>
      </c>
      <c r="I9" s="99">
        <v>12636</v>
      </c>
      <c r="J9" s="99">
        <v>12</v>
      </c>
      <c r="K9" s="99">
        <v>8424</v>
      </c>
      <c r="L9" s="99">
        <v>8</v>
      </c>
      <c r="M9" s="99">
        <v>5616</v>
      </c>
      <c r="N9" s="99">
        <v>8</v>
      </c>
      <c r="O9" s="99">
        <v>5616</v>
      </c>
      <c r="P9" s="99">
        <v>6</v>
      </c>
      <c r="Q9" s="99">
        <v>4212</v>
      </c>
      <c r="R9" s="99">
        <v>9</v>
      </c>
      <c r="S9" s="99">
        <v>6318</v>
      </c>
      <c r="T9" s="99">
        <v>13</v>
      </c>
      <c r="U9" s="99">
        <v>9126</v>
      </c>
      <c r="V9" s="99">
        <v>19</v>
      </c>
      <c r="W9" s="99">
        <v>13338</v>
      </c>
      <c r="X9" s="99">
        <v>14</v>
      </c>
      <c r="Y9" s="99">
        <v>9828</v>
      </c>
      <c r="Z9" s="99">
        <v>13</v>
      </c>
      <c r="AA9" s="99">
        <v>9126</v>
      </c>
      <c r="AB9" s="99">
        <v>7</v>
      </c>
      <c r="AC9" s="99">
        <v>4914</v>
      </c>
      <c r="AD9" s="99">
        <v>10</v>
      </c>
      <c r="AE9" s="99">
        <v>7020</v>
      </c>
      <c r="AF9" s="99">
        <v>7</v>
      </c>
      <c r="AG9" s="99">
        <v>4914</v>
      </c>
      <c r="AH9" s="99">
        <v>10</v>
      </c>
      <c r="AI9" s="99">
        <v>7020</v>
      </c>
      <c r="AJ9" s="99">
        <v>16</v>
      </c>
      <c r="AK9" s="99">
        <v>11232</v>
      </c>
      <c r="AL9" s="99">
        <v>15</v>
      </c>
      <c r="AM9" s="99">
        <v>10530</v>
      </c>
      <c r="AN9" s="99">
        <v>17</v>
      </c>
      <c r="AO9" s="99">
        <v>11934</v>
      </c>
      <c r="AP9" s="99">
        <v>20</v>
      </c>
      <c r="AQ9" s="99">
        <v>14040</v>
      </c>
      <c r="AR9" s="99">
        <v>9</v>
      </c>
      <c r="AS9" s="99">
        <v>6318</v>
      </c>
      <c r="AT9" s="99">
        <v>7</v>
      </c>
      <c r="AU9" s="99">
        <v>4914</v>
      </c>
      <c r="AV9" s="99">
        <v>8</v>
      </c>
      <c r="AW9" s="99">
        <v>5616</v>
      </c>
      <c r="AX9" s="99">
        <v>6</v>
      </c>
      <c r="AY9" s="99">
        <v>4212</v>
      </c>
      <c r="AZ9" s="99">
        <v>17</v>
      </c>
      <c r="BA9" s="99">
        <v>11934</v>
      </c>
      <c r="BB9" s="99">
        <v>18</v>
      </c>
      <c r="BC9" s="99">
        <v>12636</v>
      </c>
      <c r="BD9" s="99">
        <v>12</v>
      </c>
      <c r="BE9" s="99">
        <v>8424</v>
      </c>
      <c r="BF9" s="99">
        <v>20</v>
      </c>
      <c r="BG9" s="99">
        <v>14040</v>
      </c>
      <c r="BH9" s="99">
        <v>10</v>
      </c>
      <c r="BI9" s="99">
        <v>7020</v>
      </c>
      <c r="BJ9" s="99">
        <v>8</v>
      </c>
      <c r="BK9" s="99">
        <v>5616</v>
      </c>
      <c r="BL9" s="99">
        <v>9</v>
      </c>
      <c r="BM9" s="99">
        <v>6318</v>
      </c>
      <c r="BN9" s="99">
        <v>9</v>
      </c>
      <c r="BO9" s="99">
        <v>6318</v>
      </c>
      <c r="BP9" s="99">
        <v>15</v>
      </c>
      <c r="BQ9" s="99">
        <v>10530</v>
      </c>
      <c r="BR9" s="99">
        <v>27</v>
      </c>
      <c r="BS9" s="99">
        <v>18954</v>
      </c>
      <c r="BT9" s="99">
        <v>20</v>
      </c>
      <c r="BU9" s="99">
        <v>14040</v>
      </c>
      <c r="BV9" s="99">
        <v>24</v>
      </c>
      <c r="BW9" s="99">
        <v>16848</v>
      </c>
      <c r="BX9" s="99">
        <v>11</v>
      </c>
      <c r="BY9" s="99">
        <v>7722</v>
      </c>
      <c r="BZ9" s="99">
        <v>7</v>
      </c>
      <c r="CA9" s="99">
        <v>4914</v>
      </c>
      <c r="CB9" s="99">
        <v>6</v>
      </c>
      <c r="CC9" s="99">
        <v>4212</v>
      </c>
      <c r="CD9" s="99">
        <v>11</v>
      </c>
      <c r="CE9" s="99">
        <v>7722</v>
      </c>
      <c r="CF9" s="99">
        <v>18</v>
      </c>
      <c r="CG9" s="99">
        <v>12636</v>
      </c>
      <c r="CH9" s="99">
        <v>17</v>
      </c>
      <c r="CI9" s="99">
        <v>11934</v>
      </c>
      <c r="CJ9" s="99">
        <v>14</v>
      </c>
      <c r="CK9" s="99">
        <v>9828</v>
      </c>
      <c r="CL9" s="99">
        <v>19</v>
      </c>
      <c r="CM9" s="99">
        <v>13338</v>
      </c>
      <c r="CN9" s="99">
        <v>8</v>
      </c>
      <c r="CO9" s="99">
        <v>5616</v>
      </c>
      <c r="CP9" s="99">
        <v>7</v>
      </c>
      <c r="CQ9" s="99">
        <v>4914</v>
      </c>
      <c r="CR9" s="99">
        <v>8</v>
      </c>
      <c r="CS9" s="99">
        <v>5616</v>
      </c>
      <c r="CT9" s="99">
        <v>10</v>
      </c>
      <c r="CU9" s="99">
        <v>7020</v>
      </c>
    </row>
    <row r="10" spans="1:99">
      <c r="C10" s="98" t="s">
        <v>175</v>
      </c>
      <c r="D10" s="99">
        <v>0</v>
      </c>
      <c r="E10" s="99">
        <v>0</v>
      </c>
      <c r="F10" s="99">
        <v>0</v>
      </c>
      <c r="G10" s="99">
        <v>0</v>
      </c>
      <c r="H10" s="99">
        <v>19</v>
      </c>
      <c r="I10" s="99">
        <v>10351.199999999999</v>
      </c>
      <c r="J10" s="99">
        <v>11</v>
      </c>
      <c r="K10" s="99">
        <v>5992.7999999999993</v>
      </c>
      <c r="L10" s="99">
        <v>9</v>
      </c>
      <c r="M10" s="99">
        <v>4903.2</v>
      </c>
      <c r="N10" s="99">
        <v>7</v>
      </c>
      <c r="O10" s="99">
        <v>3813.5999999999995</v>
      </c>
      <c r="P10" s="99">
        <v>7</v>
      </c>
      <c r="Q10" s="99">
        <v>3813.5999999999995</v>
      </c>
      <c r="R10" s="99">
        <v>9</v>
      </c>
      <c r="S10" s="99">
        <v>4903.2</v>
      </c>
      <c r="T10" s="99">
        <v>13</v>
      </c>
      <c r="U10" s="99">
        <v>7082.4</v>
      </c>
      <c r="V10" s="99">
        <v>19</v>
      </c>
      <c r="W10" s="99">
        <v>10351.199999999999</v>
      </c>
      <c r="X10" s="99">
        <v>13</v>
      </c>
      <c r="Y10" s="99">
        <v>7082.4</v>
      </c>
      <c r="Z10" s="99">
        <v>14</v>
      </c>
      <c r="AA10" s="99">
        <v>7627.1999999999989</v>
      </c>
      <c r="AB10" s="99">
        <v>7</v>
      </c>
      <c r="AC10" s="99">
        <v>3813.5999999999995</v>
      </c>
      <c r="AD10" s="99">
        <v>9</v>
      </c>
      <c r="AE10" s="99">
        <v>4903.2</v>
      </c>
      <c r="AF10" s="99">
        <v>7</v>
      </c>
      <c r="AG10" s="99">
        <v>3813.5999999999995</v>
      </c>
      <c r="AH10" s="99">
        <v>10</v>
      </c>
      <c r="AI10" s="99">
        <v>5448</v>
      </c>
      <c r="AJ10" s="99">
        <v>15</v>
      </c>
      <c r="AK10" s="99">
        <v>8171.9999999999991</v>
      </c>
      <c r="AL10" s="99">
        <v>15</v>
      </c>
      <c r="AM10" s="99">
        <v>8171.9999999999991</v>
      </c>
      <c r="AN10" s="99">
        <v>17</v>
      </c>
      <c r="AO10" s="99">
        <v>9261.5999999999985</v>
      </c>
      <c r="AP10" s="99">
        <v>23</v>
      </c>
      <c r="AQ10" s="99">
        <v>12530.4</v>
      </c>
      <c r="AR10" s="99">
        <v>9</v>
      </c>
      <c r="AS10" s="99">
        <v>4903.2</v>
      </c>
      <c r="AT10" s="99">
        <v>7</v>
      </c>
      <c r="AU10" s="99">
        <v>3813.5999999999995</v>
      </c>
      <c r="AV10" s="99">
        <v>8</v>
      </c>
      <c r="AW10" s="99">
        <v>4358.3999999999996</v>
      </c>
      <c r="AX10" s="99">
        <v>6</v>
      </c>
      <c r="AY10" s="99">
        <v>3268.7999999999997</v>
      </c>
      <c r="AZ10" s="99">
        <v>17</v>
      </c>
      <c r="BA10" s="99">
        <v>9261.5999999999985</v>
      </c>
      <c r="BB10" s="99">
        <v>17</v>
      </c>
      <c r="BC10" s="99">
        <v>9261.5999999999985</v>
      </c>
      <c r="BD10" s="99">
        <v>12</v>
      </c>
      <c r="BE10" s="99">
        <v>6537.5999999999995</v>
      </c>
      <c r="BF10" s="99">
        <v>20</v>
      </c>
      <c r="BG10" s="99">
        <v>10896</v>
      </c>
      <c r="BH10" s="99">
        <v>11</v>
      </c>
      <c r="BI10" s="99">
        <v>5992.7999999999993</v>
      </c>
      <c r="BJ10" s="99">
        <v>8</v>
      </c>
      <c r="BK10" s="99">
        <v>4358.3999999999996</v>
      </c>
      <c r="BL10" s="99">
        <v>9</v>
      </c>
      <c r="BM10" s="99">
        <v>4903.2</v>
      </c>
      <c r="BN10" s="99">
        <v>9</v>
      </c>
      <c r="BO10" s="99">
        <v>4903.2</v>
      </c>
      <c r="BP10" s="99">
        <v>14</v>
      </c>
      <c r="BQ10" s="99">
        <v>7627.1999999999989</v>
      </c>
      <c r="BR10" s="99">
        <v>25</v>
      </c>
      <c r="BS10" s="99">
        <v>13619.999999999998</v>
      </c>
      <c r="BT10" s="99">
        <v>22</v>
      </c>
      <c r="BU10" s="99">
        <v>11985.599999999999</v>
      </c>
      <c r="BV10" s="99">
        <v>26</v>
      </c>
      <c r="BW10" s="99">
        <v>14164.8</v>
      </c>
      <c r="BX10" s="99">
        <v>10</v>
      </c>
      <c r="BY10" s="99">
        <v>5448</v>
      </c>
      <c r="BZ10" s="99">
        <v>7</v>
      </c>
      <c r="CA10" s="99">
        <v>3813.5999999999995</v>
      </c>
      <c r="CB10" s="99">
        <v>7</v>
      </c>
      <c r="CC10" s="99">
        <v>3813.5999999999995</v>
      </c>
      <c r="CD10" s="99">
        <v>11</v>
      </c>
      <c r="CE10" s="99">
        <v>5992.7999999999993</v>
      </c>
      <c r="CF10" s="99">
        <v>20</v>
      </c>
      <c r="CG10" s="99">
        <v>10896</v>
      </c>
      <c r="CH10" s="99">
        <v>17</v>
      </c>
      <c r="CI10" s="99">
        <v>9261.5999999999985</v>
      </c>
      <c r="CJ10" s="99">
        <v>15</v>
      </c>
      <c r="CK10" s="99">
        <v>8171.9999999999991</v>
      </c>
      <c r="CL10" s="99">
        <v>19</v>
      </c>
      <c r="CM10" s="99">
        <v>10351.199999999999</v>
      </c>
      <c r="CN10" s="99">
        <v>7</v>
      </c>
      <c r="CO10" s="99">
        <v>3813.5999999999995</v>
      </c>
      <c r="CP10" s="99">
        <v>7</v>
      </c>
      <c r="CQ10" s="99">
        <v>3813.5999999999995</v>
      </c>
      <c r="CR10" s="99">
        <v>9</v>
      </c>
      <c r="CS10" s="99">
        <v>4903.2</v>
      </c>
      <c r="CT10" s="99">
        <v>10</v>
      </c>
      <c r="CU10" s="99">
        <v>5448</v>
      </c>
    </row>
    <row r="11" spans="1:99">
      <c r="C11" s="98" t="s">
        <v>176</v>
      </c>
      <c r="D11" s="99">
        <v>0</v>
      </c>
      <c r="E11" s="99">
        <v>0</v>
      </c>
      <c r="F11" s="99">
        <v>0</v>
      </c>
      <c r="G11" s="99">
        <v>0</v>
      </c>
      <c r="H11" s="99">
        <v>21</v>
      </c>
      <c r="I11" s="99">
        <v>11188.8</v>
      </c>
      <c r="J11" s="99">
        <v>11</v>
      </c>
      <c r="K11" s="99">
        <v>5860.7999999999993</v>
      </c>
      <c r="L11" s="99">
        <v>9</v>
      </c>
      <c r="M11" s="99">
        <v>4795.2</v>
      </c>
      <c r="N11" s="99">
        <v>9</v>
      </c>
      <c r="O11" s="99">
        <v>4795.2</v>
      </c>
      <c r="P11" s="99">
        <v>7</v>
      </c>
      <c r="Q11" s="99">
        <v>3729.5999999999995</v>
      </c>
      <c r="R11" s="99">
        <v>9</v>
      </c>
      <c r="S11" s="99">
        <v>4795.2</v>
      </c>
      <c r="T11" s="99">
        <v>15</v>
      </c>
      <c r="U11" s="99">
        <v>7991.9999999999991</v>
      </c>
      <c r="V11" s="99">
        <v>18</v>
      </c>
      <c r="W11" s="99">
        <v>9590.4</v>
      </c>
      <c r="X11" s="99">
        <v>15</v>
      </c>
      <c r="Y11" s="99">
        <v>7991.9999999999991</v>
      </c>
      <c r="Z11" s="99">
        <v>13</v>
      </c>
      <c r="AA11" s="99">
        <v>6926.4</v>
      </c>
      <c r="AB11" s="99">
        <v>7</v>
      </c>
      <c r="AC11" s="99">
        <v>3729.5999999999995</v>
      </c>
      <c r="AD11" s="99">
        <v>10</v>
      </c>
      <c r="AE11" s="99">
        <v>5328</v>
      </c>
      <c r="AF11" s="99">
        <v>7</v>
      </c>
      <c r="AG11" s="99">
        <v>3729.5999999999995</v>
      </c>
      <c r="AH11" s="99">
        <v>10</v>
      </c>
      <c r="AI11" s="99">
        <v>5328</v>
      </c>
      <c r="AJ11" s="99">
        <v>17</v>
      </c>
      <c r="AK11" s="99">
        <v>9057.5999999999985</v>
      </c>
      <c r="AL11" s="99">
        <v>14</v>
      </c>
      <c r="AM11" s="99">
        <v>7459.1999999999989</v>
      </c>
      <c r="AN11" s="99">
        <v>18</v>
      </c>
      <c r="AO11" s="99">
        <v>9590.4</v>
      </c>
      <c r="AP11" s="99">
        <v>23</v>
      </c>
      <c r="AQ11" s="99">
        <v>12254.4</v>
      </c>
      <c r="AR11" s="99">
        <v>9</v>
      </c>
      <c r="AS11" s="99">
        <v>4795.2</v>
      </c>
      <c r="AT11" s="99">
        <v>7</v>
      </c>
      <c r="AU11" s="99">
        <v>3729.5999999999995</v>
      </c>
      <c r="AV11" s="99">
        <v>7</v>
      </c>
      <c r="AW11" s="99">
        <v>3729.5999999999995</v>
      </c>
      <c r="AX11" s="99">
        <v>6</v>
      </c>
      <c r="AY11" s="99">
        <v>3196.7999999999997</v>
      </c>
      <c r="AZ11" s="99">
        <v>16</v>
      </c>
      <c r="BA11" s="99">
        <v>8524.7999999999993</v>
      </c>
      <c r="BB11" s="99">
        <v>18</v>
      </c>
      <c r="BC11" s="99">
        <v>9590.4</v>
      </c>
      <c r="BD11" s="99">
        <v>14</v>
      </c>
      <c r="BE11" s="99">
        <v>7459.1999999999989</v>
      </c>
      <c r="BF11" s="99">
        <v>19</v>
      </c>
      <c r="BG11" s="99">
        <v>10123.199999999999</v>
      </c>
      <c r="BH11" s="99">
        <v>9</v>
      </c>
      <c r="BI11" s="99">
        <v>4795.2</v>
      </c>
      <c r="BJ11" s="99">
        <v>8</v>
      </c>
      <c r="BK11" s="99">
        <v>4262.3999999999996</v>
      </c>
      <c r="BL11" s="99">
        <v>8</v>
      </c>
      <c r="BM11" s="99">
        <v>4262.3999999999996</v>
      </c>
      <c r="BN11" s="99">
        <v>8</v>
      </c>
      <c r="BO11" s="99">
        <v>4262.3999999999996</v>
      </c>
      <c r="BP11" s="99">
        <v>13</v>
      </c>
      <c r="BQ11" s="99">
        <v>6926.4</v>
      </c>
      <c r="BR11" s="99">
        <v>27</v>
      </c>
      <c r="BS11" s="99">
        <v>14385.599999999999</v>
      </c>
      <c r="BT11" s="99">
        <v>19</v>
      </c>
      <c r="BU11" s="99">
        <v>10123.199999999999</v>
      </c>
      <c r="BV11" s="99">
        <v>25</v>
      </c>
      <c r="BW11" s="99">
        <v>13319.999999999998</v>
      </c>
      <c r="BX11" s="99">
        <v>11</v>
      </c>
      <c r="BY11" s="99">
        <v>5860.7999999999993</v>
      </c>
      <c r="BZ11" s="99">
        <v>7</v>
      </c>
      <c r="CA11" s="99">
        <v>3729.5999999999995</v>
      </c>
      <c r="CB11" s="99">
        <v>7</v>
      </c>
      <c r="CC11" s="99">
        <v>3729.5999999999995</v>
      </c>
      <c r="CD11" s="99">
        <v>10</v>
      </c>
      <c r="CE11" s="99">
        <v>5328</v>
      </c>
      <c r="CF11" s="99">
        <v>21</v>
      </c>
      <c r="CG11" s="99">
        <v>11188.8</v>
      </c>
      <c r="CH11" s="99">
        <v>19</v>
      </c>
      <c r="CI11" s="99">
        <v>10123.199999999999</v>
      </c>
      <c r="CJ11" s="99">
        <v>15</v>
      </c>
      <c r="CK11" s="99">
        <v>7991.9999999999991</v>
      </c>
      <c r="CL11" s="99">
        <v>20</v>
      </c>
      <c r="CM11" s="99">
        <v>10656</v>
      </c>
      <c r="CN11" s="99">
        <v>8</v>
      </c>
      <c r="CO11" s="99">
        <v>4262.3999999999996</v>
      </c>
      <c r="CP11" s="99">
        <v>6</v>
      </c>
      <c r="CQ11" s="99">
        <v>3196.7999999999997</v>
      </c>
      <c r="CR11" s="99">
        <v>9</v>
      </c>
      <c r="CS11" s="99">
        <v>4795.2</v>
      </c>
      <c r="CT11" s="99">
        <v>9</v>
      </c>
      <c r="CU11" s="99">
        <v>4795.2</v>
      </c>
    </row>
    <row r="12" spans="1:99">
      <c r="C12" s="98" t="s">
        <v>177</v>
      </c>
      <c r="D12" s="99">
        <v>0</v>
      </c>
      <c r="E12" s="99">
        <v>0</v>
      </c>
      <c r="F12" s="99">
        <v>0</v>
      </c>
      <c r="G12" s="99">
        <v>0</v>
      </c>
      <c r="H12" s="99">
        <v>18</v>
      </c>
      <c r="I12" s="99">
        <v>10130.4</v>
      </c>
      <c r="J12" s="99">
        <v>13</v>
      </c>
      <c r="K12" s="99">
        <v>7316.4</v>
      </c>
      <c r="L12" s="99">
        <v>9</v>
      </c>
      <c r="M12" s="99">
        <v>5065.2</v>
      </c>
      <c r="N12" s="99">
        <v>9</v>
      </c>
      <c r="O12" s="99">
        <v>5065.2</v>
      </c>
      <c r="P12" s="99">
        <v>7</v>
      </c>
      <c r="Q12" s="99">
        <v>3939.5999999999995</v>
      </c>
      <c r="R12" s="99">
        <v>9</v>
      </c>
      <c r="S12" s="99">
        <v>5065.2</v>
      </c>
      <c r="T12" s="99">
        <v>14</v>
      </c>
      <c r="U12" s="99">
        <v>7879.1999999999989</v>
      </c>
      <c r="V12" s="99">
        <v>17</v>
      </c>
      <c r="W12" s="99">
        <v>9567.5999999999985</v>
      </c>
      <c r="X12" s="99">
        <v>15</v>
      </c>
      <c r="Y12" s="99">
        <v>8442</v>
      </c>
      <c r="Z12" s="99">
        <v>15</v>
      </c>
      <c r="AA12" s="99">
        <v>8442</v>
      </c>
      <c r="AB12" s="99">
        <v>7</v>
      </c>
      <c r="AC12" s="99">
        <v>3939.5999999999995</v>
      </c>
      <c r="AD12" s="99">
        <v>9</v>
      </c>
      <c r="AE12" s="99">
        <v>5065.2</v>
      </c>
      <c r="AF12" s="99">
        <v>7</v>
      </c>
      <c r="AG12" s="99">
        <v>3939.5999999999995</v>
      </c>
      <c r="AH12" s="99">
        <v>9</v>
      </c>
      <c r="AI12" s="99">
        <v>5065.2</v>
      </c>
      <c r="AJ12" s="99">
        <v>17</v>
      </c>
      <c r="AK12" s="99">
        <v>9567.5999999999985</v>
      </c>
      <c r="AL12" s="99">
        <v>15</v>
      </c>
      <c r="AM12" s="99">
        <v>8442</v>
      </c>
      <c r="AN12" s="99">
        <v>17</v>
      </c>
      <c r="AO12" s="99">
        <v>9567.5999999999985</v>
      </c>
      <c r="AP12" s="99">
        <v>23</v>
      </c>
      <c r="AQ12" s="99">
        <v>12944.4</v>
      </c>
      <c r="AR12" s="99">
        <v>8</v>
      </c>
      <c r="AS12" s="99">
        <v>4502.3999999999996</v>
      </c>
      <c r="AT12" s="99">
        <v>8</v>
      </c>
      <c r="AU12" s="99">
        <v>4502.3999999999996</v>
      </c>
      <c r="AV12" s="99">
        <v>8</v>
      </c>
      <c r="AW12" s="99">
        <v>4502.3999999999996</v>
      </c>
      <c r="AX12" s="99">
        <v>7</v>
      </c>
      <c r="AY12" s="99">
        <v>3939.5999999999995</v>
      </c>
      <c r="AZ12" s="99">
        <v>16</v>
      </c>
      <c r="BA12" s="99">
        <v>9004.7999999999993</v>
      </c>
      <c r="BB12" s="99">
        <v>20</v>
      </c>
      <c r="BC12" s="99">
        <v>11256</v>
      </c>
      <c r="BD12" s="99">
        <v>11</v>
      </c>
      <c r="BE12" s="99">
        <v>6190.7999999999993</v>
      </c>
      <c r="BF12" s="99">
        <v>18</v>
      </c>
      <c r="BG12" s="99">
        <v>10130.4</v>
      </c>
      <c r="BH12" s="99">
        <v>10</v>
      </c>
      <c r="BI12" s="99">
        <v>5628</v>
      </c>
      <c r="BJ12" s="99">
        <v>7</v>
      </c>
      <c r="BK12" s="99">
        <v>3939.5999999999995</v>
      </c>
      <c r="BL12" s="99">
        <v>9</v>
      </c>
      <c r="BM12" s="99">
        <v>5065.2</v>
      </c>
      <c r="BN12" s="99">
        <v>9</v>
      </c>
      <c r="BO12" s="99">
        <v>5065.2</v>
      </c>
      <c r="BP12" s="99">
        <v>12</v>
      </c>
      <c r="BQ12" s="99">
        <v>6753.5999999999995</v>
      </c>
      <c r="BR12" s="99">
        <v>27</v>
      </c>
      <c r="BS12" s="99">
        <v>15195.599999999999</v>
      </c>
      <c r="BT12" s="99">
        <v>22</v>
      </c>
      <c r="BU12" s="99">
        <v>12381.599999999999</v>
      </c>
      <c r="BV12" s="99">
        <v>27</v>
      </c>
      <c r="BW12" s="99">
        <v>15195.599999999999</v>
      </c>
      <c r="BX12" s="99">
        <v>11</v>
      </c>
      <c r="BY12" s="99">
        <v>6190.7999999999993</v>
      </c>
      <c r="BZ12" s="99">
        <v>7</v>
      </c>
      <c r="CA12" s="99">
        <v>3939.5999999999995</v>
      </c>
      <c r="CB12" s="99">
        <v>7</v>
      </c>
      <c r="CC12" s="99">
        <v>3939.5999999999995</v>
      </c>
      <c r="CD12" s="99">
        <v>10</v>
      </c>
      <c r="CE12" s="99">
        <v>5628</v>
      </c>
      <c r="CF12" s="99">
        <v>22</v>
      </c>
      <c r="CG12" s="99">
        <v>12381.599999999999</v>
      </c>
      <c r="CH12" s="99">
        <v>17</v>
      </c>
      <c r="CI12" s="99">
        <v>9567.5999999999985</v>
      </c>
      <c r="CJ12" s="99">
        <v>13</v>
      </c>
      <c r="CK12" s="99">
        <v>7316.4</v>
      </c>
      <c r="CL12" s="99">
        <v>18</v>
      </c>
      <c r="CM12" s="99">
        <v>10130.4</v>
      </c>
      <c r="CN12" s="99">
        <v>8</v>
      </c>
      <c r="CO12" s="99">
        <v>4502.3999999999996</v>
      </c>
      <c r="CP12" s="99">
        <v>7</v>
      </c>
      <c r="CQ12" s="99">
        <v>3939.5999999999995</v>
      </c>
      <c r="CR12" s="99">
        <v>8</v>
      </c>
      <c r="CS12" s="99">
        <v>4502.3999999999996</v>
      </c>
      <c r="CT12" s="99">
        <v>9</v>
      </c>
      <c r="CU12" s="99">
        <v>5065.2</v>
      </c>
    </row>
    <row r="13" spans="1:99">
      <c r="C13" s="98" t="s">
        <v>178</v>
      </c>
      <c r="D13" s="99">
        <v>0</v>
      </c>
      <c r="E13" s="99">
        <v>0</v>
      </c>
      <c r="F13" s="99">
        <v>0</v>
      </c>
      <c r="G13" s="99">
        <v>0</v>
      </c>
      <c r="H13" s="99">
        <v>20</v>
      </c>
      <c r="I13" s="99">
        <v>1704</v>
      </c>
      <c r="J13" s="99">
        <v>12</v>
      </c>
      <c r="K13" s="99">
        <v>1022.4000000000001</v>
      </c>
      <c r="L13" s="99">
        <v>8</v>
      </c>
      <c r="M13" s="99">
        <v>681.6</v>
      </c>
      <c r="N13" s="99">
        <v>9</v>
      </c>
      <c r="O13" s="99">
        <v>766.80000000000007</v>
      </c>
      <c r="P13" s="99">
        <v>7</v>
      </c>
      <c r="Q13" s="99">
        <v>596.4</v>
      </c>
      <c r="R13" s="99">
        <v>10</v>
      </c>
      <c r="S13" s="99">
        <v>852</v>
      </c>
      <c r="T13" s="99">
        <v>14</v>
      </c>
      <c r="U13" s="99">
        <v>1192.8</v>
      </c>
      <c r="V13" s="99">
        <v>20</v>
      </c>
      <c r="W13" s="99">
        <v>1704</v>
      </c>
      <c r="X13" s="99">
        <v>13</v>
      </c>
      <c r="Y13" s="99">
        <v>1107.6000000000001</v>
      </c>
      <c r="Z13" s="99">
        <v>16</v>
      </c>
      <c r="AA13" s="99">
        <v>1363.2</v>
      </c>
      <c r="AB13" s="99">
        <v>7</v>
      </c>
      <c r="AC13" s="99">
        <v>596.4</v>
      </c>
      <c r="AD13" s="99">
        <v>10</v>
      </c>
      <c r="AE13" s="99">
        <v>852</v>
      </c>
      <c r="AF13" s="99">
        <v>8</v>
      </c>
      <c r="AG13" s="99">
        <v>681.6</v>
      </c>
      <c r="AH13" s="99">
        <v>11</v>
      </c>
      <c r="AI13" s="99">
        <v>937.2</v>
      </c>
      <c r="AJ13" s="99">
        <v>15</v>
      </c>
      <c r="AK13" s="99">
        <v>1278</v>
      </c>
      <c r="AL13" s="99">
        <v>14</v>
      </c>
      <c r="AM13" s="99">
        <v>1192.8</v>
      </c>
      <c r="AN13" s="99">
        <v>17</v>
      </c>
      <c r="AO13" s="99">
        <v>1448.4</v>
      </c>
      <c r="AP13" s="99">
        <v>24</v>
      </c>
      <c r="AQ13" s="99">
        <v>2044.8000000000002</v>
      </c>
      <c r="AR13" s="99">
        <v>9</v>
      </c>
      <c r="AS13" s="99">
        <v>766.80000000000007</v>
      </c>
      <c r="AT13" s="99">
        <v>7</v>
      </c>
      <c r="AU13" s="99">
        <v>596.4</v>
      </c>
      <c r="AV13" s="99">
        <v>8</v>
      </c>
      <c r="AW13" s="99">
        <v>681.6</v>
      </c>
      <c r="AX13" s="99">
        <v>7</v>
      </c>
      <c r="AY13" s="99">
        <v>596.4</v>
      </c>
      <c r="AZ13" s="99">
        <v>18</v>
      </c>
      <c r="BA13" s="99">
        <v>1533.6000000000001</v>
      </c>
      <c r="BB13" s="99">
        <v>21</v>
      </c>
      <c r="BC13" s="99">
        <v>1789.2</v>
      </c>
      <c r="BD13" s="99">
        <v>14</v>
      </c>
      <c r="BE13" s="99">
        <v>1192.8</v>
      </c>
      <c r="BF13" s="99">
        <v>18</v>
      </c>
      <c r="BG13" s="99">
        <v>1533.6000000000001</v>
      </c>
      <c r="BH13" s="99">
        <v>10</v>
      </c>
      <c r="BI13" s="99">
        <v>852</v>
      </c>
      <c r="BJ13" s="99">
        <v>7</v>
      </c>
      <c r="BK13" s="99">
        <v>596.4</v>
      </c>
      <c r="BL13" s="99">
        <v>9</v>
      </c>
      <c r="BM13" s="99">
        <v>766.80000000000007</v>
      </c>
      <c r="BN13" s="99">
        <v>9</v>
      </c>
      <c r="BO13" s="99">
        <v>766.80000000000007</v>
      </c>
      <c r="BP13" s="99">
        <v>13</v>
      </c>
      <c r="BQ13" s="99">
        <v>1107.6000000000001</v>
      </c>
      <c r="BR13" s="99">
        <v>26</v>
      </c>
      <c r="BS13" s="99">
        <v>2215.2000000000003</v>
      </c>
      <c r="BT13" s="99">
        <v>23</v>
      </c>
      <c r="BU13" s="99">
        <v>1959.6000000000001</v>
      </c>
      <c r="BV13" s="99">
        <v>26</v>
      </c>
      <c r="BW13" s="99">
        <v>2215.2000000000003</v>
      </c>
      <c r="BX13" s="99">
        <v>12</v>
      </c>
      <c r="BY13" s="99">
        <v>1022.4000000000001</v>
      </c>
      <c r="BZ13" s="99">
        <v>7</v>
      </c>
      <c r="CA13" s="99">
        <v>596.4</v>
      </c>
      <c r="CB13" s="99">
        <v>6</v>
      </c>
      <c r="CC13" s="99">
        <v>511.20000000000005</v>
      </c>
      <c r="CD13" s="99">
        <v>11</v>
      </c>
      <c r="CE13" s="99">
        <v>937.2</v>
      </c>
      <c r="CF13" s="99">
        <v>22</v>
      </c>
      <c r="CG13" s="99">
        <v>1874.4</v>
      </c>
      <c r="CH13" s="99">
        <v>17</v>
      </c>
      <c r="CI13" s="99">
        <v>1448.4</v>
      </c>
      <c r="CJ13" s="99">
        <v>15</v>
      </c>
      <c r="CK13" s="99">
        <v>1278</v>
      </c>
      <c r="CL13" s="99">
        <v>20</v>
      </c>
      <c r="CM13" s="99">
        <v>1704</v>
      </c>
      <c r="CN13" s="99">
        <v>8</v>
      </c>
      <c r="CO13" s="99">
        <v>681.6</v>
      </c>
      <c r="CP13" s="99">
        <v>7</v>
      </c>
      <c r="CQ13" s="99">
        <v>596.4</v>
      </c>
      <c r="CR13" s="99">
        <v>9</v>
      </c>
      <c r="CS13" s="99">
        <v>766.80000000000007</v>
      </c>
      <c r="CT13" s="99">
        <v>10</v>
      </c>
      <c r="CU13" s="99">
        <v>852</v>
      </c>
    </row>
    <row r="14" spans="1:99">
      <c r="C14" s="98" t="s">
        <v>179</v>
      </c>
      <c r="D14" s="99">
        <v>0</v>
      </c>
      <c r="E14" s="99">
        <v>0</v>
      </c>
      <c r="F14" s="99">
        <v>0</v>
      </c>
      <c r="G14" s="99">
        <v>0</v>
      </c>
      <c r="H14" s="99">
        <v>20</v>
      </c>
      <c r="I14" s="99">
        <v>9768</v>
      </c>
      <c r="J14" s="99">
        <v>13</v>
      </c>
      <c r="K14" s="99">
        <v>6349.2</v>
      </c>
      <c r="L14" s="99">
        <v>9</v>
      </c>
      <c r="M14" s="99">
        <v>4395.5999999999995</v>
      </c>
      <c r="N14" s="99">
        <v>9</v>
      </c>
      <c r="O14" s="99">
        <v>4395.5999999999995</v>
      </c>
      <c r="P14" s="99">
        <v>7</v>
      </c>
      <c r="Q14" s="99">
        <v>3418.7999999999997</v>
      </c>
      <c r="R14" s="99">
        <v>9</v>
      </c>
      <c r="S14" s="99">
        <v>4395.5999999999995</v>
      </c>
      <c r="T14" s="99">
        <v>14</v>
      </c>
      <c r="U14" s="99">
        <v>6837.5999999999995</v>
      </c>
      <c r="V14" s="99">
        <v>20</v>
      </c>
      <c r="W14" s="99">
        <v>9768</v>
      </c>
      <c r="X14" s="99">
        <v>13</v>
      </c>
      <c r="Y14" s="99">
        <v>6349.2</v>
      </c>
      <c r="Z14" s="99">
        <v>15</v>
      </c>
      <c r="AA14" s="99">
        <v>7326</v>
      </c>
      <c r="AB14" s="99">
        <v>7</v>
      </c>
      <c r="AC14" s="99">
        <v>3418.7999999999997</v>
      </c>
      <c r="AD14" s="99">
        <v>10</v>
      </c>
      <c r="AE14" s="99">
        <v>4884</v>
      </c>
      <c r="AF14" s="99">
        <v>7</v>
      </c>
      <c r="AG14" s="99">
        <v>3418.7999999999997</v>
      </c>
      <c r="AH14" s="99">
        <v>10</v>
      </c>
      <c r="AI14" s="99">
        <v>4884</v>
      </c>
      <c r="AJ14" s="99">
        <v>15</v>
      </c>
      <c r="AK14" s="99">
        <v>7326</v>
      </c>
      <c r="AL14" s="99">
        <v>13</v>
      </c>
      <c r="AM14" s="99">
        <v>6349.2</v>
      </c>
      <c r="AN14" s="99">
        <v>19</v>
      </c>
      <c r="AO14" s="99">
        <v>9279.6</v>
      </c>
      <c r="AP14" s="99">
        <v>23</v>
      </c>
      <c r="AQ14" s="99">
        <v>11233.199999999999</v>
      </c>
      <c r="AR14" s="99">
        <v>8</v>
      </c>
      <c r="AS14" s="99">
        <v>3907.2</v>
      </c>
      <c r="AT14" s="99">
        <v>8</v>
      </c>
      <c r="AU14" s="99">
        <v>3907.2</v>
      </c>
      <c r="AV14" s="99">
        <v>7</v>
      </c>
      <c r="AW14" s="99">
        <v>3418.7999999999997</v>
      </c>
      <c r="AX14" s="99">
        <v>6</v>
      </c>
      <c r="AY14" s="99">
        <v>2930.3999999999996</v>
      </c>
      <c r="AZ14" s="99">
        <v>17</v>
      </c>
      <c r="BA14" s="99">
        <v>8302.7999999999993</v>
      </c>
      <c r="BB14" s="99">
        <v>20</v>
      </c>
      <c r="BC14" s="99">
        <v>9768</v>
      </c>
      <c r="BD14" s="99">
        <v>12</v>
      </c>
      <c r="BE14" s="99">
        <v>5860.7999999999993</v>
      </c>
      <c r="BF14" s="99">
        <v>20</v>
      </c>
      <c r="BG14" s="99">
        <v>9768</v>
      </c>
      <c r="BH14" s="99">
        <v>11</v>
      </c>
      <c r="BI14" s="99">
        <v>5372.4</v>
      </c>
      <c r="BJ14" s="99">
        <v>7</v>
      </c>
      <c r="BK14" s="99">
        <v>3418.7999999999997</v>
      </c>
      <c r="BL14" s="99">
        <v>8</v>
      </c>
      <c r="BM14" s="99">
        <v>3907.2</v>
      </c>
      <c r="BN14" s="99">
        <v>9</v>
      </c>
      <c r="BO14" s="99">
        <v>4395.5999999999995</v>
      </c>
      <c r="BP14" s="99">
        <v>13</v>
      </c>
      <c r="BQ14" s="99">
        <v>6349.2</v>
      </c>
      <c r="BR14" s="99">
        <v>27</v>
      </c>
      <c r="BS14" s="99">
        <v>13186.8</v>
      </c>
      <c r="BT14" s="99">
        <v>20</v>
      </c>
      <c r="BU14" s="99">
        <v>9768</v>
      </c>
      <c r="BV14" s="99">
        <v>27</v>
      </c>
      <c r="BW14" s="99">
        <v>13186.8</v>
      </c>
      <c r="BX14" s="99">
        <v>11</v>
      </c>
      <c r="BY14" s="99">
        <v>5372.4</v>
      </c>
      <c r="BZ14" s="99">
        <v>7</v>
      </c>
      <c r="CA14" s="99">
        <v>3418.7999999999997</v>
      </c>
      <c r="CB14" s="99">
        <v>7</v>
      </c>
      <c r="CC14" s="99">
        <v>3418.7999999999997</v>
      </c>
      <c r="CD14" s="99">
        <v>10</v>
      </c>
      <c r="CE14" s="99">
        <v>4884</v>
      </c>
      <c r="CF14" s="99">
        <v>22</v>
      </c>
      <c r="CG14" s="99">
        <v>10744.8</v>
      </c>
      <c r="CH14" s="99">
        <v>19</v>
      </c>
      <c r="CI14" s="99">
        <v>9279.6</v>
      </c>
      <c r="CJ14" s="99">
        <v>14</v>
      </c>
      <c r="CK14" s="99">
        <v>6837.5999999999995</v>
      </c>
      <c r="CL14" s="99">
        <v>18</v>
      </c>
      <c r="CM14" s="99">
        <v>8791.1999999999989</v>
      </c>
      <c r="CN14" s="99">
        <v>7</v>
      </c>
      <c r="CO14" s="99">
        <v>3418.7999999999997</v>
      </c>
      <c r="CP14" s="99">
        <v>7</v>
      </c>
      <c r="CQ14" s="99">
        <v>3418.7999999999997</v>
      </c>
      <c r="CR14" s="99">
        <v>8</v>
      </c>
      <c r="CS14" s="99">
        <v>3907.2</v>
      </c>
      <c r="CT14" s="99">
        <v>9</v>
      </c>
      <c r="CU14" s="99">
        <v>4395.5999999999995</v>
      </c>
    </row>
    <row r="15" spans="1:99">
      <c r="C15" s="98" t="s">
        <v>180</v>
      </c>
      <c r="D15" s="99">
        <v>0</v>
      </c>
      <c r="E15" s="99">
        <v>0</v>
      </c>
      <c r="F15" s="99">
        <v>0</v>
      </c>
      <c r="G15" s="99">
        <v>0</v>
      </c>
      <c r="H15" s="99">
        <v>18</v>
      </c>
      <c r="I15" s="99">
        <v>13737.599999999999</v>
      </c>
      <c r="J15" s="99">
        <v>11</v>
      </c>
      <c r="K15" s="99">
        <v>8395.1999999999989</v>
      </c>
      <c r="L15" s="99">
        <v>8</v>
      </c>
      <c r="M15" s="99">
        <v>6105.5999999999995</v>
      </c>
      <c r="N15" s="99">
        <v>7</v>
      </c>
      <c r="O15" s="99">
        <v>5342.4</v>
      </c>
      <c r="P15" s="99">
        <v>7</v>
      </c>
      <c r="Q15" s="99">
        <v>5342.4</v>
      </c>
      <c r="R15" s="99">
        <v>10</v>
      </c>
      <c r="S15" s="99">
        <v>7631.9999999999991</v>
      </c>
      <c r="T15" s="99">
        <v>13</v>
      </c>
      <c r="U15" s="99">
        <v>9921.5999999999985</v>
      </c>
      <c r="V15" s="99">
        <v>19</v>
      </c>
      <c r="W15" s="99">
        <v>14500.8</v>
      </c>
      <c r="X15" s="99">
        <v>14</v>
      </c>
      <c r="Y15" s="99">
        <v>10684.8</v>
      </c>
      <c r="Z15" s="99">
        <v>14</v>
      </c>
      <c r="AA15" s="99">
        <v>10684.8</v>
      </c>
      <c r="AB15" s="99">
        <v>6</v>
      </c>
      <c r="AC15" s="99">
        <v>4579.2</v>
      </c>
      <c r="AD15" s="99">
        <v>10</v>
      </c>
      <c r="AE15" s="99">
        <v>7631.9999999999991</v>
      </c>
      <c r="AF15" s="99">
        <v>7</v>
      </c>
      <c r="AG15" s="99">
        <v>5342.4</v>
      </c>
      <c r="AH15" s="99">
        <v>10</v>
      </c>
      <c r="AI15" s="99">
        <v>7631.9999999999991</v>
      </c>
      <c r="AJ15" s="99">
        <v>14</v>
      </c>
      <c r="AK15" s="99">
        <v>10684.8</v>
      </c>
      <c r="AL15" s="99">
        <v>15</v>
      </c>
      <c r="AM15" s="99">
        <v>11447.999999999998</v>
      </c>
      <c r="AN15" s="99">
        <v>17</v>
      </c>
      <c r="AO15" s="99">
        <v>12974.4</v>
      </c>
      <c r="AP15" s="99">
        <v>23</v>
      </c>
      <c r="AQ15" s="99">
        <v>17553.599999999999</v>
      </c>
      <c r="AR15" s="99">
        <v>8</v>
      </c>
      <c r="AS15" s="99">
        <v>6105.5999999999995</v>
      </c>
      <c r="AT15" s="99">
        <v>8</v>
      </c>
      <c r="AU15" s="99">
        <v>6105.5999999999995</v>
      </c>
      <c r="AV15" s="99">
        <v>7</v>
      </c>
      <c r="AW15" s="99">
        <v>5342.4</v>
      </c>
      <c r="AX15" s="99">
        <v>6</v>
      </c>
      <c r="AY15" s="99">
        <v>4579.2</v>
      </c>
      <c r="AZ15" s="99">
        <v>17</v>
      </c>
      <c r="BA15" s="99">
        <v>12974.4</v>
      </c>
      <c r="BB15" s="99">
        <v>19</v>
      </c>
      <c r="BC15" s="99">
        <v>14500.8</v>
      </c>
      <c r="BD15" s="99">
        <v>13</v>
      </c>
      <c r="BE15" s="99">
        <v>9921.5999999999985</v>
      </c>
      <c r="BF15" s="99">
        <v>17</v>
      </c>
      <c r="BG15" s="99">
        <v>12974.4</v>
      </c>
      <c r="BH15" s="99">
        <v>10</v>
      </c>
      <c r="BI15" s="99">
        <v>7631.9999999999991</v>
      </c>
      <c r="BJ15" s="99">
        <v>8</v>
      </c>
      <c r="BK15" s="99">
        <v>6105.5999999999995</v>
      </c>
      <c r="BL15" s="99">
        <v>8</v>
      </c>
      <c r="BM15" s="99">
        <v>6105.5999999999995</v>
      </c>
      <c r="BN15" s="99">
        <v>9</v>
      </c>
      <c r="BO15" s="99">
        <v>6868.7999999999993</v>
      </c>
      <c r="BP15" s="99">
        <v>12</v>
      </c>
      <c r="BQ15" s="99">
        <v>9158.4</v>
      </c>
      <c r="BR15" s="99">
        <v>23</v>
      </c>
      <c r="BS15" s="99">
        <v>17553.599999999999</v>
      </c>
      <c r="BT15" s="99">
        <v>20</v>
      </c>
      <c r="BU15" s="99">
        <v>15263.999999999998</v>
      </c>
      <c r="BV15" s="99">
        <v>23</v>
      </c>
      <c r="BW15" s="99">
        <v>17553.599999999999</v>
      </c>
      <c r="BX15" s="99">
        <v>12</v>
      </c>
      <c r="BY15" s="99">
        <v>9158.4</v>
      </c>
      <c r="BZ15" s="99">
        <v>7</v>
      </c>
      <c r="CA15" s="99">
        <v>5342.4</v>
      </c>
      <c r="CB15" s="99">
        <v>6</v>
      </c>
      <c r="CC15" s="99">
        <v>4579.2</v>
      </c>
      <c r="CD15" s="99">
        <v>10</v>
      </c>
      <c r="CE15" s="99">
        <v>7631.9999999999991</v>
      </c>
      <c r="CF15" s="99">
        <v>21</v>
      </c>
      <c r="CG15" s="99">
        <v>16027.199999999999</v>
      </c>
      <c r="CH15" s="99">
        <v>18</v>
      </c>
      <c r="CI15" s="99">
        <v>13737.599999999999</v>
      </c>
      <c r="CJ15" s="99">
        <v>13</v>
      </c>
      <c r="CK15" s="99">
        <v>9921.5999999999985</v>
      </c>
      <c r="CL15" s="99">
        <v>20</v>
      </c>
      <c r="CM15" s="99">
        <v>15263.999999999998</v>
      </c>
      <c r="CN15" s="99">
        <v>8</v>
      </c>
      <c r="CO15" s="99">
        <v>6105.5999999999995</v>
      </c>
      <c r="CP15" s="99">
        <v>7</v>
      </c>
      <c r="CQ15" s="99">
        <v>5342.4</v>
      </c>
      <c r="CR15" s="99">
        <v>9</v>
      </c>
      <c r="CS15" s="99">
        <v>6868.7999999999993</v>
      </c>
      <c r="CT15" s="99">
        <v>10</v>
      </c>
      <c r="CU15" s="99">
        <v>7631.9999999999991</v>
      </c>
    </row>
    <row r="16" spans="1:99">
      <c r="C16" s="98" t="s">
        <v>181</v>
      </c>
      <c r="D16" s="99">
        <v>0</v>
      </c>
      <c r="E16" s="99">
        <v>0</v>
      </c>
      <c r="F16" s="99">
        <v>0</v>
      </c>
      <c r="G16" s="99">
        <v>0</v>
      </c>
      <c r="H16" s="99">
        <v>19</v>
      </c>
      <c r="I16" s="99">
        <v>6475.2</v>
      </c>
      <c r="J16" s="99">
        <v>11</v>
      </c>
      <c r="K16" s="99">
        <v>3748.8</v>
      </c>
      <c r="L16" s="99">
        <v>9</v>
      </c>
      <c r="M16" s="99">
        <v>3067.2000000000003</v>
      </c>
      <c r="N16" s="99">
        <v>8</v>
      </c>
      <c r="O16" s="99">
        <v>2726.4</v>
      </c>
      <c r="P16" s="99">
        <v>7</v>
      </c>
      <c r="Q16" s="99">
        <v>2385.6</v>
      </c>
      <c r="R16" s="99">
        <v>9</v>
      </c>
      <c r="S16" s="99">
        <v>3067.2000000000003</v>
      </c>
      <c r="T16" s="99">
        <v>15</v>
      </c>
      <c r="U16" s="99">
        <v>5112</v>
      </c>
      <c r="V16" s="99">
        <v>19</v>
      </c>
      <c r="W16" s="99">
        <v>6475.2</v>
      </c>
      <c r="X16" s="99">
        <v>15</v>
      </c>
      <c r="Y16" s="99">
        <v>5112</v>
      </c>
      <c r="Z16" s="99">
        <v>14</v>
      </c>
      <c r="AA16" s="99">
        <v>4771.2</v>
      </c>
      <c r="AB16" s="99">
        <v>7</v>
      </c>
      <c r="AC16" s="99">
        <v>2385.6</v>
      </c>
      <c r="AD16" s="99">
        <v>10</v>
      </c>
      <c r="AE16" s="99">
        <v>3408</v>
      </c>
      <c r="AF16" s="99">
        <v>8</v>
      </c>
      <c r="AG16" s="99">
        <v>2726.4</v>
      </c>
      <c r="AH16" s="99">
        <v>10</v>
      </c>
      <c r="AI16" s="99">
        <v>3408</v>
      </c>
      <c r="AJ16" s="99">
        <v>17</v>
      </c>
      <c r="AK16" s="99">
        <v>5793.6</v>
      </c>
      <c r="AL16" s="99">
        <v>14</v>
      </c>
      <c r="AM16" s="99">
        <v>4771.2</v>
      </c>
      <c r="AN16" s="99">
        <v>19</v>
      </c>
      <c r="AO16" s="99">
        <v>6475.2</v>
      </c>
      <c r="AP16" s="99">
        <v>24</v>
      </c>
      <c r="AQ16" s="99">
        <v>8179.2000000000007</v>
      </c>
      <c r="AR16" s="99">
        <v>8</v>
      </c>
      <c r="AS16" s="99">
        <v>2726.4</v>
      </c>
      <c r="AT16" s="99">
        <v>7</v>
      </c>
      <c r="AU16" s="99">
        <v>2385.6</v>
      </c>
      <c r="AV16" s="99">
        <v>8</v>
      </c>
      <c r="AW16" s="99">
        <v>2726.4</v>
      </c>
      <c r="AX16" s="99">
        <v>6</v>
      </c>
      <c r="AY16" s="99">
        <v>2044.8000000000002</v>
      </c>
      <c r="AZ16" s="99">
        <v>20</v>
      </c>
      <c r="BA16" s="99">
        <v>6816</v>
      </c>
      <c r="BB16" s="99">
        <v>19</v>
      </c>
      <c r="BC16" s="99">
        <v>6475.2</v>
      </c>
      <c r="BD16" s="99">
        <v>12</v>
      </c>
      <c r="BE16" s="99">
        <v>4089.6000000000004</v>
      </c>
      <c r="BF16" s="99">
        <v>17</v>
      </c>
      <c r="BG16" s="99">
        <v>5793.6</v>
      </c>
      <c r="BH16" s="99">
        <v>10</v>
      </c>
      <c r="BI16" s="99">
        <v>3408</v>
      </c>
      <c r="BJ16" s="99">
        <v>8</v>
      </c>
      <c r="BK16" s="99">
        <v>2726.4</v>
      </c>
      <c r="BL16" s="99">
        <v>8</v>
      </c>
      <c r="BM16" s="99">
        <v>2726.4</v>
      </c>
      <c r="BN16" s="99">
        <v>10</v>
      </c>
      <c r="BO16" s="99">
        <v>3408</v>
      </c>
      <c r="BP16" s="99">
        <v>15</v>
      </c>
      <c r="BQ16" s="99">
        <v>5112</v>
      </c>
      <c r="BR16" s="99">
        <v>27</v>
      </c>
      <c r="BS16" s="99">
        <v>9201.6</v>
      </c>
      <c r="BT16" s="99">
        <v>22</v>
      </c>
      <c r="BU16" s="99">
        <v>7497.6</v>
      </c>
      <c r="BV16" s="99">
        <v>24</v>
      </c>
      <c r="BW16" s="99">
        <v>8179.2000000000007</v>
      </c>
      <c r="BX16" s="99">
        <v>11</v>
      </c>
      <c r="BY16" s="99">
        <v>3748.8</v>
      </c>
      <c r="BZ16" s="99">
        <v>7</v>
      </c>
      <c r="CA16" s="99">
        <v>2385.6</v>
      </c>
      <c r="CB16" s="99">
        <v>7</v>
      </c>
      <c r="CC16" s="99">
        <v>2385.6</v>
      </c>
      <c r="CD16" s="99">
        <v>11</v>
      </c>
      <c r="CE16" s="99">
        <v>3748.8</v>
      </c>
      <c r="CF16" s="99">
        <v>23</v>
      </c>
      <c r="CG16" s="99">
        <v>7838.4000000000005</v>
      </c>
      <c r="CH16" s="99">
        <v>18</v>
      </c>
      <c r="CI16" s="99">
        <v>6134.4000000000005</v>
      </c>
      <c r="CJ16" s="99">
        <v>16</v>
      </c>
      <c r="CK16" s="99">
        <v>5452.8</v>
      </c>
      <c r="CL16" s="99">
        <v>20</v>
      </c>
      <c r="CM16" s="99">
        <v>6816</v>
      </c>
      <c r="CN16" s="99">
        <v>8</v>
      </c>
      <c r="CO16" s="99">
        <v>2726.4</v>
      </c>
      <c r="CP16" s="99">
        <v>7</v>
      </c>
      <c r="CQ16" s="99">
        <v>2385.6</v>
      </c>
      <c r="CR16" s="99">
        <v>9</v>
      </c>
      <c r="CS16" s="99">
        <v>3067.2000000000003</v>
      </c>
      <c r="CT16" s="99">
        <v>10</v>
      </c>
      <c r="CU16" s="99">
        <v>3408</v>
      </c>
    </row>
    <row r="17" spans="2:99">
      <c r="C17" s="98" t="s">
        <v>182</v>
      </c>
      <c r="D17" s="99">
        <v>0</v>
      </c>
      <c r="E17" s="99">
        <v>0</v>
      </c>
      <c r="F17" s="99">
        <v>0</v>
      </c>
      <c r="G17" s="99">
        <v>0</v>
      </c>
      <c r="H17" s="99">
        <v>20</v>
      </c>
      <c r="I17" s="99">
        <v>8448</v>
      </c>
      <c r="J17" s="99">
        <v>12</v>
      </c>
      <c r="K17" s="99">
        <v>5068.7999999999993</v>
      </c>
      <c r="L17" s="99">
        <v>9</v>
      </c>
      <c r="M17" s="99">
        <v>3801.6</v>
      </c>
      <c r="N17" s="99">
        <v>9</v>
      </c>
      <c r="O17" s="99">
        <v>3801.6</v>
      </c>
      <c r="P17" s="99">
        <v>7</v>
      </c>
      <c r="Q17" s="99">
        <v>2956.7999999999997</v>
      </c>
      <c r="R17" s="99">
        <v>9</v>
      </c>
      <c r="S17" s="99">
        <v>3801.6</v>
      </c>
      <c r="T17" s="99">
        <v>13</v>
      </c>
      <c r="U17" s="99">
        <v>5491.2</v>
      </c>
      <c r="V17" s="99">
        <v>21</v>
      </c>
      <c r="W17" s="99">
        <v>8870.4</v>
      </c>
      <c r="X17" s="99">
        <v>14</v>
      </c>
      <c r="Y17" s="99">
        <v>5913.5999999999995</v>
      </c>
      <c r="Z17" s="99">
        <v>15</v>
      </c>
      <c r="AA17" s="99">
        <v>6336</v>
      </c>
      <c r="AB17" s="99">
        <v>7</v>
      </c>
      <c r="AC17" s="99">
        <v>2956.7999999999997</v>
      </c>
      <c r="AD17" s="99">
        <v>9</v>
      </c>
      <c r="AE17" s="99">
        <v>3801.6</v>
      </c>
      <c r="AF17" s="99">
        <v>7</v>
      </c>
      <c r="AG17" s="99">
        <v>2956.7999999999997</v>
      </c>
      <c r="AH17" s="99">
        <v>10</v>
      </c>
      <c r="AI17" s="99">
        <v>4224</v>
      </c>
      <c r="AJ17" s="99">
        <v>17</v>
      </c>
      <c r="AK17" s="99">
        <v>7180.7999999999993</v>
      </c>
      <c r="AL17" s="99">
        <v>15</v>
      </c>
      <c r="AM17" s="99">
        <v>6336</v>
      </c>
      <c r="AN17" s="99">
        <v>17</v>
      </c>
      <c r="AO17" s="99">
        <v>7180.7999999999993</v>
      </c>
      <c r="AP17" s="99">
        <v>24</v>
      </c>
      <c r="AQ17" s="99">
        <v>10137.599999999999</v>
      </c>
      <c r="AR17" s="99">
        <v>9</v>
      </c>
      <c r="AS17" s="99">
        <v>3801.6</v>
      </c>
      <c r="AT17" s="99">
        <v>8</v>
      </c>
      <c r="AU17" s="99">
        <v>3379.2</v>
      </c>
      <c r="AV17" s="99">
        <v>8</v>
      </c>
      <c r="AW17" s="99">
        <v>3379.2</v>
      </c>
      <c r="AX17" s="99">
        <v>7</v>
      </c>
      <c r="AY17" s="99">
        <v>2956.7999999999997</v>
      </c>
      <c r="AZ17" s="99">
        <v>18</v>
      </c>
      <c r="BA17" s="99">
        <v>7603.2</v>
      </c>
      <c r="BB17" s="99">
        <v>18</v>
      </c>
      <c r="BC17" s="99">
        <v>7603.2</v>
      </c>
      <c r="BD17" s="99">
        <v>12</v>
      </c>
      <c r="BE17" s="99">
        <v>5068.7999999999993</v>
      </c>
      <c r="BF17" s="99">
        <v>19</v>
      </c>
      <c r="BG17" s="99">
        <v>8025.5999999999995</v>
      </c>
      <c r="BH17" s="99">
        <v>9</v>
      </c>
      <c r="BI17" s="99">
        <v>3801.6</v>
      </c>
      <c r="BJ17" s="99">
        <v>9</v>
      </c>
      <c r="BK17" s="99">
        <v>3801.6</v>
      </c>
      <c r="BL17" s="99">
        <v>9</v>
      </c>
      <c r="BM17" s="99">
        <v>3801.6</v>
      </c>
      <c r="BN17" s="99">
        <v>10</v>
      </c>
      <c r="BO17" s="99">
        <v>4224</v>
      </c>
      <c r="BP17" s="99">
        <v>12</v>
      </c>
      <c r="BQ17" s="99">
        <v>5068.7999999999993</v>
      </c>
      <c r="BR17" s="99">
        <v>27</v>
      </c>
      <c r="BS17" s="99">
        <v>11404.8</v>
      </c>
      <c r="BT17" s="99">
        <v>19</v>
      </c>
      <c r="BU17" s="99">
        <v>8025.5999999999995</v>
      </c>
      <c r="BV17" s="99">
        <v>25</v>
      </c>
      <c r="BW17" s="99">
        <v>10560</v>
      </c>
      <c r="BX17" s="99">
        <v>10</v>
      </c>
      <c r="BY17" s="99">
        <v>4224</v>
      </c>
      <c r="BZ17" s="99">
        <v>7</v>
      </c>
      <c r="CA17" s="99">
        <v>2956.7999999999997</v>
      </c>
      <c r="CB17" s="99">
        <v>7</v>
      </c>
      <c r="CC17" s="99">
        <v>2956.7999999999997</v>
      </c>
      <c r="CD17" s="99">
        <v>12</v>
      </c>
      <c r="CE17" s="99">
        <v>5068.7999999999993</v>
      </c>
      <c r="CF17" s="99">
        <v>20</v>
      </c>
      <c r="CG17" s="99">
        <v>8448</v>
      </c>
      <c r="CH17" s="99">
        <v>18</v>
      </c>
      <c r="CI17" s="99">
        <v>7603.2</v>
      </c>
      <c r="CJ17" s="99">
        <v>14</v>
      </c>
      <c r="CK17" s="99">
        <v>5913.5999999999995</v>
      </c>
      <c r="CL17" s="99">
        <v>18</v>
      </c>
      <c r="CM17" s="99">
        <v>7603.2</v>
      </c>
      <c r="CN17" s="99">
        <v>7</v>
      </c>
      <c r="CO17" s="99">
        <v>2956.7999999999997</v>
      </c>
      <c r="CP17" s="99">
        <v>7</v>
      </c>
      <c r="CQ17" s="99">
        <v>2956.7999999999997</v>
      </c>
      <c r="CR17" s="99">
        <v>9</v>
      </c>
      <c r="CS17" s="99">
        <v>3801.6</v>
      </c>
      <c r="CT17" s="99">
        <v>10</v>
      </c>
      <c r="CU17" s="99">
        <v>4224</v>
      </c>
    </row>
    <row r="18" spans="2:99">
      <c r="C18" s="98" t="s">
        <v>183</v>
      </c>
      <c r="D18" s="99">
        <v>0</v>
      </c>
      <c r="E18" s="99">
        <v>0</v>
      </c>
      <c r="F18" s="99">
        <v>0</v>
      </c>
      <c r="G18" s="99">
        <v>0</v>
      </c>
      <c r="H18" s="99">
        <v>21</v>
      </c>
      <c r="I18" s="99">
        <v>13708.8</v>
      </c>
      <c r="J18" s="99">
        <v>12</v>
      </c>
      <c r="K18" s="99">
        <v>7833.5999999999995</v>
      </c>
      <c r="L18" s="99">
        <v>8</v>
      </c>
      <c r="M18" s="99">
        <v>5222.3999999999996</v>
      </c>
      <c r="N18" s="99">
        <v>7</v>
      </c>
      <c r="O18" s="99">
        <v>4569.5999999999995</v>
      </c>
      <c r="P18" s="99">
        <v>6</v>
      </c>
      <c r="Q18" s="99">
        <v>3916.7999999999997</v>
      </c>
      <c r="R18" s="99">
        <v>9</v>
      </c>
      <c r="S18" s="99">
        <v>5875.2</v>
      </c>
      <c r="T18" s="99">
        <v>13</v>
      </c>
      <c r="U18" s="99">
        <v>8486.4</v>
      </c>
      <c r="V18" s="99">
        <v>19</v>
      </c>
      <c r="W18" s="99">
        <v>12403.199999999999</v>
      </c>
      <c r="X18" s="99">
        <v>13</v>
      </c>
      <c r="Y18" s="99">
        <v>8486.4</v>
      </c>
      <c r="Z18" s="99">
        <v>13</v>
      </c>
      <c r="AA18" s="99">
        <v>8486.4</v>
      </c>
      <c r="AB18" s="99">
        <v>7</v>
      </c>
      <c r="AC18" s="99">
        <v>4569.5999999999995</v>
      </c>
      <c r="AD18" s="99">
        <v>9</v>
      </c>
      <c r="AE18" s="99">
        <v>5875.2</v>
      </c>
      <c r="AF18" s="99">
        <v>7</v>
      </c>
      <c r="AG18" s="99">
        <v>4569.5999999999995</v>
      </c>
      <c r="AH18" s="99">
        <v>10</v>
      </c>
      <c r="AI18" s="99">
        <v>6528</v>
      </c>
      <c r="AJ18" s="99">
        <v>16</v>
      </c>
      <c r="AK18" s="99">
        <v>10444.799999999999</v>
      </c>
      <c r="AL18" s="99">
        <v>13</v>
      </c>
      <c r="AM18" s="99">
        <v>8486.4</v>
      </c>
      <c r="AN18" s="99">
        <v>17</v>
      </c>
      <c r="AO18" s="99">
        <v>11097.599999999999</v>
      </c>
      <c r="AP18" s="99">
        <v>22</v>
      </c>
      <c r="AQ18" s="99">
        <v>14361.599999999999</v>
      </c>
      <c r="AR18" s="99">
        <v>9</v>
      </c>
      <c r="AS18" s="99">
        <v>5875.2</v>
      </c>
      <c r="AT18" s="99">
        <v>8</v>
      </c>
      <c r="AU18" s="99">
        <v>5222.3999999999996</v>
      </c>
      <c r="AV18" s="99">
        <v>8</v>
      </c>
      <c r="AW18" s="99">
        <v>5222.3999999999996</v>
      </c>
      <c r="AX18" s="99">
        <v>6</v>
      </c>
      <c r="AY18" s="99">
        <v>3916.7999999999997</v>
      </c>
      <c r="AZ18" s="99">
        <v>17</v>
      </c>
      <c r="BA18" s="99">
        <v>11097.599999999999</v>
      </c>
      <c r="BB18" s="99">
        <v>18</v>
      </c>
      <c r="BC18" s="99">
        <v>11750.4</v>
      </c>
      <c r="BD18" s="99">
        <v>13</v>
      </c>
      <c r="BE18" s="99">
        <v>8486.4</v>
      </c>
      <c r="BF18" s="99">
        <v>20</v>
      </c>
      <c r="BG18" s="99">
        <v>13056</v>
      </c>
      <c r="BH18" s="99">
        <v>10</v>
      </c>
      <c r="BI18" s="99">
        <v>6528</v>
      </c>
      <c r="BJ18" s="99">
        <v>7</v>
      </c>
      <c r="BK18" s="99">
        <v>4569.5999999999995</v>
      </c>
      <c r="BL18" s="99">
        <v>8</v>
      </c>
      <c r="BM18" s="99">
        <v>5222.3999999999996</v>
      </c>
      <c r="BN18" s="99">
        <v>9</v>
      </c>
      <c r="BO18" s="99">
        <v>5875.2</v>
      </c>
      <c r="BP18" s="99">
        <v>14</v>
      </c>
      <c r="BQ18" s="99">
        <v>9139.1999999999989</v>
      </c>
      <c r="BR18" s="99">
        <v>27</v>
      </c>
      <c r="BS18" s="99">
        <v>17625.599999999999</v>
      </c>
      <c r="BT18" s="99">
        <v>21</v>
      </c>
      <c r="BU18" s="99">
        <v>13708.8</v>
      </c>
      <c r="BV18" s="99">
        <v>24</v>
      </c>
      <c r="BW18" s="99">
        <v>15667.199999999999</v>
      </c>
      <c r="BX18" s="99">
        <v>12</v>
      </c>
      <c r="BY18" s="99">
        <v>7833.5999999999995</v>
      </c>
      <c r="BZ18" s="99">
        <v>7</v>
      </c>
      <c r="CA18" s="99">
        <v>4569.5999999999995</v>
      </c>
      <c r="CB18" s="99">
        <v>7</v>
      </c>
      <c r="CC18" s="99">
        <v>4569.5999999999995</v>
      </c>
      <c r="CD18" s="99">
        <v>11</v>
      </c>
      <c r="CE18" s="99">
        <v>7180.7999999999993</v>
      </c>
      <c r="CF18" s="99">
        <v>21</v>
      </c>
      <c r="CG18" s="99">
        <v>13708.8</v>
      </c>
      <c r="CH18" s="99">
        <v>19</v>
      </c>
      <c r="CI18" s="99">
        <v>12403.199999999999</v>
      </c>
      <c r="CJ18" s="99">
        <v>13</v>
      </c>
      <c r="CK18" s="99">
        <v>8486.4</v>
      </c>
      <c r="CL18" s="99">
        <v>19</v>
      </c>
      <c r="CM18" s="99">
        <v>12403.199999999999</v>
      </c>
      <c r="CN18" s="99">
        <v>8</v>
      </c>
      <c r="CO18" s="99">
        <v>5222.3999999999996</v>
      </c>
      <c r="CP18" s="99">
        <v>7</v>
      </c>
      <c r="CQ18" s="99">
        <v>4569.5999999999995</v>
      </c>
      <c r="CR18" s="99">
        <v>8</v>
      </c>
      <c r="CS18" s="99">
        <v>5222.3999999999996</v>
      </c>
      <c r="CT18" s="99">
        <v>10</v>
      </c>
      <c r="CU18" s="99">
        <v>6528</v>
      </c>
    </row>
    <row r="19" spans="2:99">
      <c r="C19" s="98" t="s">
        <v>184</v>
      </c>
      <c r="D19" s="99">
        <v>0</v>
      </c>
      <c r="E19" s="99">
        <v>0</v>
      </c>
      <c r="F19" s="99">
        <v>0</v>
      </c>
      <c r="G19" s="99">
        <v>0</v>
      </c>
      <c r="H19" s="99">
        <v>22</v>
      </c>
      <c r="I19" s="99">
        <v>7260</v>
      </c>
      <c r="J19" s="99">
        <v>11</v>
      </c>
      <c r="K19" s="99">
        <v>3630</v>
      </c>
      <c r="L19" s="99">
        <v>8</v>
      </c>
      <c r="M19" s="99">
        <v>2640</v>
      </c>
      <c r="N19" s="99">
        <v>8</v>
      </c>
      <c r="O19" s="99">
        <v>2640</v>
      </c>
      <c r="P19" s="99">
        <v>7</v>
      </c>
      <c r="Q19" s="99">
        <v>2310</v>
      </c>
      <c r="R19" s="99">
        <v>10</v>
      </c>
      <c r="S19" s="99">
        <v>3300</v>
      </c>
      <c r="T19" s="99">
        <v>14</v>
      </c>
      <c r="U19" s="99">
        <v>4620</v>
      </c>
      <c r="V19" s="99">
        <v>21</v>
      </c>
      <c r="W19" s="99">
        <v>6930</v>
      </c>
      <c r="X19" s="99">
        <v>13</v>
      </c>
      <c r="Y19" s="99">
        <v>4290</v>
      </c>
      <c r="Z19" s="99">
        <v>14</v>
      </c>
      <c r="AA19" s="99">
        <v>4620</v>
      </c>
      <c r="AB19" s="99">
        <v>7</v>
      </c>
      <c r="AC19" s="99">
        <v>2310</v>
      </c>
      <c r="AD19" s="99">
        <v>9</v>
      </c>
      <c r="AE19" s="99">
        <v>2970</v>
      </c>
      <c r="AF19" s="99">
        <v>8</v>
      </c>
      <c r="AG19" s="99">
        <v>2640</v>
      </c>
      <c r="AH19" s="99">
        <v>9</v>
      </c>
      <c r="AI19" s="99">
        <v>2970</v>
      </c>
      <c r="AJ19" s="99">
        <v>17</v>
      </c>
      <c r="AK19" s="99">
        <v>5610</v>
      </c>
      <c r="AL19" s="99">
        <v>14</v>
      </c>
      <c r="AM19" s="99">
        <v>4620</v>
      </c>
      <c r="AN19" s="99">
        <v>19</v>
      </c>
      <c r="AO19" s="99">
        <v>6270</v>
      </c>
      <c r="AP19" s="99">
        <v>21</v>
      </c>
      <c r="AQ19" s="99">
        <v>6930</v>
      </c>
      <c r="AR19" s="99">
        <v>10</v>
      </c>
      <c r="AS19" s="99">
        <v>3300</v>
      </c>
      <c r="AT19" s="99">
        <v>7</v>
      </c>
      <c r="AU19" s="99">
        <v>2310</v>
      </c>
      <c r="AV19" s="99">
        <v>7</v>
      </c>
      <c r="AW19" s="99">
        <v>2310</v>
      </c>
      <c r="AX19" s="99">
        <v>7</v>
      </c>
      <c r="AY19" s="99">
        <v>2310</v>
      </c>
      <c r="AZ19" s="99">
        <v>19</v>
      </c>
      <c r="BA19" s="99">
        <v>6270</v>
      </c>
      <c r="BB19" s="99">
        <v>18</v>
      </c>
      <c r="BC19" s="99">
        <v>5940</v>
      </c>
      <c r="BD19" s="99">
        <v>13</v>
      </c>
      <c r="BE19" s="99">
        <v>4290</v>
      </c>
      <c r="BF19" s="99">
        <v>17</v>
      </c>
      <c r="BG19" s="99">
        <v>5610</v>
      </c>
      <c r="BH19" s="99">
        <v>10</v>
      </c>
      <c r="BI19" s="99">
        <v>3300</v>
      </c>
      <c r="BJ19" s="99">
        <v>7</v>
      </c>
      <c r="BK19" s="99">
        <v>2310</v>
      </c>
      <c r="BL19" s="99">
        <v>9</v>
      </c>
      <c r="BM19" s="99">
        <v>2970</v>
      </c>
      <c r="BN19" s="99">
        <v>10</v>
      </c>
      <c r="BO19" s="99">
        <v>3300</v>
      </c>
      <c r="BP19" s="99">
        <v>14</v>
      </c>
      <c r="BQ19" s="99">
        <v>4620</v>
      </c>
      <c r="BR19" s="99">
        <v>25</v>
      </c>
      <c r="BS19" s="99">
        <v>8250</v>
      </c>
      <c r="BT19" s="99">
        <v>21</v>
      </c>
      <c r="BU19" s="99">
        <v>6930</v>
      </c>
      <c r="BV19" s="99">
        <v>24</v>
      </c>
      <c r="BW19" s="99">
        <v>7920</v>
      </c>
      <c r="BX19" s="99">
        <v>11</v>
      </c>
      <c r="BY19" s="99">
        <v>3630</v>
      </c>
      <c r="BZ19" s="99">
        <v>7</v>
      </c>
      <c r="CA19" s="99">
        <v>2310</v>
      </c>
      <c r="CB19" s="99">
        <v>6</v>
      </c>
      <c r="CC19" s="99">
        <v>1980</v>
      </c>
      <c r="CD19" s="99">
        <v>12</v>
      </c>
      <c r="CE19" s="99">
        <v>3960</v>
      </c>
      <c r="CF19" s="99">
        <v>21</v>
      </c>
      <c r="CG19" s="99">
        <v>6930</v>
      </c>
      <c r="CH19" s="99">
        <v>19</v>
      </c>
      <c r="CI19" s="99">
        <v>6270</v>
      </c>
      <c r="CJ19" s="99">
        <v>16</v>
      </c>
      <c r="CK19" s="99">
        <v>5280</v>
      </c>
      <c r="CL19" s="99">
        <v>21</v>
      </c>
      <c r="CM19" s="99">
        <v>6930</v>
      </c>
      <c r="CN19" s="99">
        <v>7</v>
      </c>
      <c r="CO19" s="99">
        <v>2310</v>
      </c>
      <c r="CP19" s="99">
        <v>6</v>
      </c>
      <c r="CQ19" s="99">
        <v>1980</v>
      </c>
      <c r="CR19" s="99">
        <v>9</v>
      </c>
      <c r="CS19" s="99">
        <v>2970</v>
      </c>
      <c r="CT19" s="99">
        <v>9</v>
      </c>
      <c r="CU19" s="99">
        <v>2970</v>
      </c>
    </row>
    <row r="20" spans="2:99">
      <c r="B20" s="98" t="s">
        <v>127</v>
      </c>
      <c r="C20" s="98" t="s">
        <v>185</v>
      </c>
      <c r="D20" s="99">
        <v>0</v>
      </c>
      <c r="E20" s="99">
        <v>0</v>
      </c>
      <c r="F20" s="99">
        <v>0</v>
      </c>
      <c r="G20" s="99">
        <v>0</v>
      </c>
      <c r="H20" s="99">
        <v>11</v>
      </c>
      <c r="I20" s="99">
        <v>3154.8</v>
      </c>
      <c r="J20" s="99">
        <v>16</v>
      </c>
      <c r="K20" s="99">
        <v>4588.8</v>
      </c>
      <c r="L20" s="99">
        <v>27</v>
      </c>
      <c r="M20" s="99">
        <v>7743.6</v>
      </c>
      <c r="N20" s="99">
        <v>39</v>
      </c>
      <c r="O20" s="99">
        <v>11185.2</v>
      </c>
      <c r="P20" s="99">
        <v>34</v>
      </c>
      <c r="Q20" s="99">
        <v>9751.2000000000007</v>
      </c>
      <c r="R20" s="99">
        <v>30</v>
      </c>
      <c r="S20" s="99">
        <v>8604</v>
      </c>
      <c r="T20" s="99">
        <v>19</v>
      </c>
      <c r="U20" s="99">
        <v>5449.2</v>
      </c>
      <c r="V20" s="99">
        <v>18</v>
      </c>
      <c r="W20" s="99">
        <v>5162.4000000000005</v>
      </c>
      <c r="X20" s="99">
        <v>22</v>
      </c>
      <c r="Y20" s="99">
        <v>6309.6</v>
      </c>
      <c r="Z20" s="99">
        <v>21</v>
      </c>
      <c r="AA20" s="99">
        <v>6022.8</v>
      </c>
      <c r="AB20" s="99">
        <v>48</v>
      </c>
      <c r="AC20" s="99">
        <v>13766.400000000001</v>
      </c>
      <c r="AD20" s="99">
        <v>53</v>
      </c>
      <c r="AE20" s="99">
        <v>15200.400000000001</v>
      </c>
      <c r="AF20" s="99">
        <v>37</v>
      </c>
      <c r="AG20" s="99">
        <v>10611.6</v>
      </c>
      <c r="AH20" s="99">
        <v>41</v>
      </c>
      <c r="AI20" s="99">
        <v>11758.800000000001</v>
      </c>
      <c r="AJ20" s="99">
        <v>18</v>
      </c>
      <c r="AK20" s="99">
        <v>5162.4000000000005</v>
      </c>
      <c r="AL20" s="99">
        <v>13</v>
      </c>
      <c r="AM20" s="99">
        <v>3728.4</v>
      </c>
      <c r="AN20" s="99">
        <v>19</v>
      </c>
      <c r="AO20" s="99">
        <v>5449.2</v>
      </c>
      <c r="AP20" s="99">
        <v>22</v>
      </c>
      <c r="AQ20" s="99">
        <v>6309.6</v>
      </c>
      <c r="AR20" s="99">
        <v>40</v>
      </c>
      <c r="AS20" s="99">
        <v>11472</v>
      </c>
      <c r="AT20" s="99">
        <v>43</v>
      </c>
      <c r="AU20" s="99">
        <v>12332.4</v>
      </c>
      <c r="AV20" s="99">
        <v>34</v>
      </c>
      <c r="AW20" s="99">
        <v>9751.2000000000007</v>
      </c>
      <c r="AX20" s="99">
        <v>40</v>
      </c>
      <c r="AY20" s="99">
        <v>11472</v>
      </c>
      <c r="AZ20" s="99">
        <v>20</v>
      </c>
      <c r="BA20" s="99">
        <v>5736</v>
      </c>
      <c r="BB20" s="99">
        <v>21</v>
      </c>
      <c r="BC20" s="99">
        <v>6022.8</v>
      </c>
      <c r="BD20" s="99">
        <v>25</v>
      </c>
      <c r="BE20" s="99">
        <v>7170</v>
      </c>
      <c r="BF20" s="99">
        <v>21</v>
      </c>
      <c r="BG20" s="99">
        <v>6022.8</v>
      </c>
      <c r="BH20" s="99">
        <v>48</v>
      </c>
      <c r="BI20" s="99">
        <v>13766.400000000001</v>
      </c>
      <c r="BJ20" s="99">
        <v>39</v>
      </c>
      <c r="BK20" s="99">
        <v>11185.2</v>
      </c>
      <c r="BL20" s="99">
        <v>30</v>
      </c>
      <c r="BM20" s="99">
        <v>8604</v>
      </c>
      <c r="BN20" s="99">
        <v>41</v>
      </c>
      <c r="BO20" s="99">
        <v>11758.800000000001</v>
      </c>
      <c r="BP20" s="99">
        <v>18</v>
      </c>
      <c r="BQ20" s="99">
        <v>5162.4000000000005</v>
      </c>
      <c r="BR20" s="99">
        <v>18</v>
      </c>
      <c r="BS20" s="99">
        <v>5162.4000000000005</v>
      </c>
      <c r="BT20" s="99">
        <v>16</v>
      </c>
      <c r="BU20" s="99">
        <v>4588.8</v>
      </c>
      <c r="BV20" s="99">
        <v>28</v>
      </c>
      <c r="BW20" s="99">
        <v>8030.4000000000005</v>
      </c>
      <c r="BX20" s="99">
        <v>51</v>
      </c>
      <c r="BY20" s="99">
        <v>14626.800000000001</v>
      </c>
      <c r="BZ20" s="99">
        <v>48</v>
      </c>
      <c r="CA20" s="99">
        <v>13766.400000000001</v>
      </c>
      <c r="CB20" s="99">
        <v>46</v>
      </c>
      <c r="CC20" s="99">
        <v>13192.800000000001</v>
      </c>
      <c r="CD20" s="99">
        <v>48</v>
      </c>
      <c r="CE20" s="99">
        <v>13766.400000000001</v>
      </c>
      <c r="CF20" s="99">
        <v>25</v>
      </c>
      <c r="CG20" s="99">
        <v>7170</v>
      </c>
      <c r="CH20" s="99">
        <v>24</v>
      </c>
      <c r="CI20" s="99">
        <v>6883.2000000000007</v>
      </c>
      <c r="CJ20" s="99">
        <v>13</v>
      </c>
      <c r="CK20" s="99">
        <v>3728.4</v>
      </c>
      <c r="CL20" s="99">
        <v>22</v>
      </c>
      <c r="CM20" s="99">
        <v>6309.6</v>
      </c>
      <c r="CN20" s="99">
        <v>27</v>
      </c>
      <c r="CO20" s="99">
        <v>7743.6</v>
      </c>
      <c r="CP20" s="99">
        <v>27</v>
      </c>
      <c r="CQ20" s="99">
        <v>7743.6</v>
      </c>
      <c r="CR20" s="99">
        <v>34</v>
      </c>
      <c r="CS20" s="99">
        <v>9751.2000000000007</v>
      </c>
      <c r="CT20" s="99">
        <v>38</v>
      </c>
      <c r="CU20" s="99">
        <v>10898.4</v>
      </c>
    </row>
    <row r="21" spans="2:99">
      <c r="C21" s="98" t="s">
        <v>186</v>
      </c>
      <c r="D21" s="99">
        <v>0</v>
      </c>
      <c r="E21" s="99">
        <v>0</v>
      </c>
      <c r="F21" s="99">
        <v>0</v>
      </c>
      <c r="G21" s="99">
        <v>0</v>
      </c>
      <c r="H21" s="99">
        <v>13</v>
      </c>
      <c r="I21" s="99">
        <v>811.19999999999993</v>
      </c>
      <c r="J21" s="99">
        <v>17</v>
      </c>
      <c r="K21" s="99">
        <v>1060.8</v>
      </c>
      <c r="L21" s="99">
        <v>28</v>
      </c>
      <c r="M21" s="99">
        <v>1747.2</v>
      </c>
      <c r="N21" s="99">
        <v>41</v>
      </c>
      <c r="O21" s="99">
        <v>2558.4</v>
      </c>
      <c r="P21" s="99">
        <v>35</v>
      </c>
      <c r="Q21" s="99">
        <v>2184</v>
      </c>
      <c r="R21" s="99">
        <v>31</v>
      </c>
      <c r="S21" s="99">
        <v>1934.3999999999999</v>
      </c>
      <c r="T21" s="99">
        <v>19</v>
      </c>
      <c r="U21" s="99">
        <v>1185.5999999999999</v>
      </c>
      <c r="V21" s="99">
        <v>17</v>
      </c>
      <c r="W21" s="99">
        <v>1060.8</v>
      </c>
      <c r="X21" s="99">
        <v>21</v>
      </c>
      <c r="Y21" s="99">
        <v>1310.3999999999999</v>
      </c>
      <c r="Z21" s="99">
        <v>23</v>
      </c>
      <c r="AA21" s="99">
        <v>1435.2</v>
      </c>
      <c r="AB21" s="99">
        <v>50</v>
      </c>
      <c r="AC21" s="99">
        <v>3120</v>
      </c>
      <c r="AD21" s="99">
        <v>50</v>
      </c>
      <c r="AE21" s="99">
        <v>3120</v>
      </c>
      <c r="AF21" s="99">
        <v>38</v>
      </c>
      <c r="AG21" s="99">
        <v>2371.1999999999998</v>
      </c>
      <c r="AH21" s="99">
        <v>44</v>
      </c>
      <c r="AI21" s="99">
        <v>2745.6</v>
      </c>
      <c r="AJ21" s="99">
        <v>18</v>
      </c>
      <c r="AK21" s="99">
        <v>1123.2</v>
      </c>
      <c r="AL21" s="99">
        <v>13</v>
      </c>
      <c r="AM21" s="99">
        <v>811.19999999999993</v>
      </c>
      <c r="AN21" s="99">
        <v>19</v>
      </c>
      <c r="AO21" s="99">
        <v>1185.5999999999999</v>
      </c>
      <c r="AP21" s="99">
        <v>21</v>
      </c>
      <c r="AQ21" s="99">
        <v>1310.3999999999999</v>
      </c>
      <c r="AR21" s="99">
        <v>37</v>
      </c>
      <c r="AS21" s="99">
        <v>2308.7999999999997</v>
      </c>
      <c r="AT21" s="99">
        <v>39</v>
      </c>
      <c r="AU21" s="99">
        <v>2433.6</v>
      </c>
      <c r="AV21" s="99">
        <v>35</v>
      </c>
      <c r="AW21" s="99">
        <v>2184</v>
      </c>
      <c r="AX21" s="99">
        <v>49</v>
      </c>
      <c r="AY21" s="99">
        <v>3057.6</v>
      </c>
      <c r="AZ21" s="99">
        <v>23</v>
      </c>
      <c r="BA21" s="99">
        <v>1435.2</v>
      </c>
      <c r="BB21" s="99">
        <v>21</v>
      </c>
      <c r="BC21" s="99">
        <v>1310.3999999999999</v>
      </c>
      <c r="BD21" s="99">
        <v>23</v>
      </c>
      <c r="BE21" s="99">
        <v>1435.2</v>
      </c>
      <c r="BF21" s="99">
        <v>20</v>
      </c>
      <c r="BG21" s="99">
        <v>1248</v>
      </c>
      <c r="BH21" s="99">
        <v>42</v>
      </c>
      <c r="BI21" s="99">
        <v>2620.7999999999997</v>
      </c>
      <c r="BJ21" s="99">
        <v>36</v>
      </c>
      <c r="BK21" s="99">
        <v>2246.4</v>
      </c>
      <c r="BL21" s="99">
        <v>30</v>
      </c>
      <c r="BM21" s="99">
        <v>1872</v>
      </c>
      <c r="BN21" s="99">
        <v>39</v>
      </c>
      <c r="BO21" s="99">
        <v>2433.6</v>
      </c>
      <c r="BP21" s="99">
        <v>18</v>
      </c>
      <c r="BQ21" s="99">
        <v>1123.2</v>
      </c>
      <c r="BR21" s="99">
        <v>17</v>
      </c>
      <c r="BS21" s="99">
        <v>1060.8</v>
      </c>
      <c r="BT21" s="99">
        <v>16</v>
      </c>
      <c r="BU21" s="99">
        <v>998.4</v>
      </c>
      <c r="BV21" s="99">
        <v>27</v>
      </c>
      <c r="BW21" s="99">
        <v>1684.8</v>
      </c>
      <c r="BX21" s="99">
        <v>53</v>
      </c>
      <c r="BY21" s="99">
        <v>3307.2</v>
      </c>
      <c r="BZ21" s="99">
        <v>48</v>
      </c>
      <c r="CA21" s="99">
        <v>2995.2</v>
      </c>
      <c r="CB21" s="99">
        <v>45</v>
      </c>
      <c r="CC21" s="99">
        <v>2808</v>
      </c>
      <c r="CD21" s="99">
        <v>44</v>
      </c>
      <c r="CE21" s="99">
        <v>2745.6</v>
      </c>
      <c r="CF21" s="99">
        <v>23</v>
      </c>
      <c r="CG21" s="99">
        <v>1435.2</v>
      </c>
      <c r="CH21" s="99">
        <v>26</v>
      </c>
      <c r="CI21" s="99">
        <v>1622.3999999999999</v>
      </c>
      <c r="CJ21" s="99">
        <v>13</v>
      </c>
      <c r="CK21" s="99">
        <v>811.19999999999993</v>
      </c>
      <c r="CL21" s="99">
        <v>22</v>
      </c>
      <c r="CM21" s="99">
        <v>1372.8</v>
      </c>
      <c r="CN21" s="99">
        <v>32</v>
      </c>
      <c r="CO21" s="99">
        <v>1996.8</v>
      </c>
      <c r="CP21" s="99">
        <v>29</v>
      </c>
      <c r="CQ21" s="99">
        <v>1809.6</v>
      </c>
      <c r="CR21" s="99">
        <v>37</v>
      </c>
      <c r="CS21" s="99">
        <v>2308.7999999999997</v>
      </c>
      <c r="CT21" s="99">
        <v>35</v>
      </c>
      <c r="CU21" s="99">
        <v>2184</v>
      </c>
    </row>
    <row r="22" spans="2:99">
      <c r="C22" s="98" t="s">
        <v>187</v>
      </c>
      <c r="D22" s="99">
        <v>0</v>
      </c>
      <c r="E22" s="99">
        <v>0</v>
      </c>
      <c r="F22" s="99">
        <v>0</v>
      </c>
      <c r="G22" s="99">
        <v>0</v>
      </c>
      <c r="H22" s="99">
        <v>12</v>
      </c>
      <c r="I22" s="99">
        <v>2246.3999999999996</v>
      </c>
      <c r="J22" s="99">
        <v>16</v>
      </c>
      <c r="K22" s="99">
        <v>2995.2</v>
      </c>
      <c r="L22" s="99">
        <v>28</v>
      </c>
      <c r="M22" s="99">
        <v>5241.5999999999995</v>
      </c>
      <c r="N22" s="99">
        <v>41</v>
      </c>
      <c r="O22" s="99">
        <v>7675.2</v>
      </c>
      <c r="P22" s="99">
        <v>42</v>
      </c>
      <c r="Q22" s="99">
        <v>7862.4</v>
      </c>
      <c r="R22" s="99">
        <v>37</v>
      </c>
      <c r="S22" s="99">
        <v>6926.4</v>
      </c>
      <c r="T22" s="99">
        <v>17</v>
      </c>
      <c r="U22" s="99">
        <v>3182.3999999999996</v>
      </c>
      <c r="V22" s="99">
        <v>19</v>
      </c>
      <c r="W22" s="99">
        <v>3556.7999999999997</v>
      </c>
      <c r="X22" s="99">
        <v>23</v>
      </c>
      <c r="Y22" s="99">
        <v>4305.5999999999995</v>
      </c>
      <c r="Z22" s="99">
        <v>23</v>
      </c>
      <c r="AA22" s="99">
        <v>4305.5999999999995</v>
      </c>
      <c r="AB22" s="99">
        <v>49</v>
      </c>
      <c r="AC22" s="99">
        <v>9172.7999999999993</v>
      </c>
      <c r="AD22" s="99">
        <v>49</v>
      </c>
      <c r="AE22" s="99">
        <v>9172.7999999999993</v>
      </c>
      <c r="AF22" s="99">
        <v>40</v>
      </c>
      <c r="AG22" s="99">
        <v>7488</v>
      </c>
      <c r="AH22" s="99">
        <v>38</v>
      </c>
      <c r="AI22" s="99">
        <v>7113.5999999999995</v>
      </c>
      <c r="AJ22" s="99">
        <v>20</v>
      </c>
      <c r="AK22" s="99">
        <v>3744</v>
      </c>
      <c r="AL22" s="99">
        <v>12</v>
      </c>
      <c r="AM22" s="99">
        <v>2246.3999999999996</v>
      </c>
      <c r="AN22" s="99">
        <v>22</v>
      </c>
      <c r="AO22" s="99">
        <v>4118.3999999999996</v>
      </c>
      <c r="AP22" s="99">
        <v>21</v>
      </c>
      <c r="AQ22" s="99">
        <v>3931.2</v>
      </c>
      <c r="AR22" s="99">
        <v>36</v>
      </c>
      <c r="AS22" s="99">
        <v>6739.2</v>
      </c>
      <c r="AT22" s="99">
        <v>39</v>
      </c>
      <c r="AU22" s="99">
        <v>7300.7999999999993</v>
      </c>
      <c r="AV22" s="99">
        <v>30</v>
      </c>
      <c r="AW22" s="99">
        <v>5616</v>
      </c>
      <c r="AX22" s="99">
        <v>42</v>
      </c>
      <c r="AY22" s="99">
        <v>7862.4</v>
      </c>
      <c r="AZ22" s="99">
        <v>19</v>
      </c>
      <c r="BA22" s="99">
        <v>3556.7999999999997</v>
      </c>
      <c r="BB22" s="99">
        <v>20</v>
      </c>
      <c r="BC22" s="99">
        <v>3744</v>
      </c>
      <c r="BD22" s="99">
        <v>23</v>
      </c>
      <c r="BE22" s="99">
        <v>4305.5999999999995</v>
      </c>
      <c r="BF22" s="99">
        <v>24</v>
      </c>
      <c r="BG22" s="99">
        <v>4492.7999999999993</v>
      </c>
      <c r="BH22" s="99">
        <v>41</v>
      </c>
      <c r="BI22" s="99">
        <v>7675.2</v>
      </c>
      <c r="BJ22" s="99">
        <v>40</v>
      </c>
      <c r="BK22" s="99">
        <v>7488</v>
      </c>
      <c r="BL22" s="99">
        <v>30</v>
      </c>
      <c r="BM22" s="99">
        <v>5616</v>
      </c>
      <c r="BN22" s="99">
        <v>37</v>
      </c>
      <c r="BO22" s="99">
        <v>6926.4</v>
      </c>
      <c r="BP22" s="99">
        <v>19</v>
      </c>
      <c r="BQ22" s="99">
        <v>3556.7999999999997</v>
      </c>
      <c r="BR22" s="99">
        <v>19</v>
      </c>
      <c r="BS22" s="99">
        <v>3556.7999999999997</v>
      </c>
      <c r="BT22" s="99">
        <v>15</v>
      </c>
      <c r="BU22" s="99">
        <v>2808</v>
      </c>
      <c r="BV22" s="99">
        <v>27</v>
      </c>
      <c r="BW22" s="99">
        <v>5054.3999999999996</v>
      </c>
      <c r="BX22" s="99">
        <v>50</v>
      </c>
      <c r="BY22" s="99">
        <v>9360</v>
      </c>
      <c r="BZ22" s="99">
        <v>47</v>
      </c>
      <c r="CA22" s="99">
        <v>8798.4</v>
      </c>
      <c r="CB22" s="99">
        <v>48</v>
      </c>
      <c r="CC22" s="99">
        <v>8985.5999999999985</v>
      </c>
      <c r="CD22" s="99">
        <v>48</v>
      </c>
      <c r="CE22" s="99">
        <v>8985.5999999999985</v>
      </c>
      <c r="CF22" s="99">
        <v>25</v>
      </c>
      <c r="CG22" s="99">
        <v>4680</v>
      </c>
      <c r="CH22" s="99">
        <v>25</v>
      </c>
      <c r="CI22" s="99">
        <v>4680</v>
      </c>
      <c r="CJ22" s="99">
        <v>14</v>
      </c>
      <c r="CK22" s="99">
        <v>2620.7999999999997</v>
      </c>
      <c r="CL22" s="99">
        <v>22</v>
      </c>
      <c r="CM22" s="99">
        <v>4118.3999999999996</v>
      </c>
      <c r="CN22" s="99">
        <v>31</v>
      </c>
      <c r="CO22" s="99">
        <v>5803.2</v>
      </c>
      <c r="CP22" s="99">
        <v>30</v>
      </c>
      <c r="CQ22" s="99">
        <v>5616</v>
      </c>
      <c r="CR22" s="99">
        <v>35</v>
      </c>
      <c r="CS22" s="99">
        <v>6552</v>
      </c>
      <c r="CT22" s="99">
        <v>36</v>
      </c>
      <c r="CU22" s="99">
        <v>6739.2</v>
      </c>
    </row>
    <row r="23" spans="2:99">
      <c r="C23" s="98" t="s">
        <v>188</v>
      </c>
      <c r="D23" s="99">
        <v>0</v>
      </c>
      <c r="E23" s="99">
        <v>0</v>
      </c>
      <c r="F23" s="99">
        <v>0</v>
      </c>
      <c r="G23" s="99">
        <v>0</v>
      </c>
      <c r="H23" s="99">
        <v>13</v>
      </c>
      <c r="I23" s="99">
        <v>3822</v>
      </c>
      <c r="J23" s="99">
        <v>16</v>
      </c>
      <c r="K23" s="99">
        <v>4704</v>
      </c>
      <c r="L23" s="99">
        <v>29</v>
      </c>
      <c r="M23" s="99">
        <v>8526</v>
      </c>
      <c r="N23" s="99">
        <v>44</v>
      </c>
      <c r="O23" s="99">
        <v>12936</v>
      </c>
      <c r="P23" s="99">
        <v>37</v>
      </c>
      <c r="Q23" s="99">
        <v>10878</v>
      </c>
      <c r="R23" s="99">
        <v>31</v>
      </c>
      <c r="S23" s="99">
        <v>9114</v>
      </c>
      <c r="T23" s="99">
        <v>18</v>
      </c>
      <c r="U23" s="99">
        <v>5292</v>
      </c>
      <c r="V23" s="99">
        <v>18</v>
      </c>
      <c r="W23" s="99">
        <v>5292</v>
      </c>
      <c r="X23" s="99">
        <v>24</v>
      </c>
      <c r="Y23" s="99">
        <v>7056</v>
      </c>
      <c r="Z23" s="99">
        <v>22</v>
      </c>
      <c r="AA23" s="99">
        <v>6468</v>
      </c>
      <c r="AB23" s="99">
        <v>50</v>
      </c>
      <c r="AC23" s="99">
        <v>14700</v>
      </c>
      <c r="AD23" s="99">
        <v>48</v>
      </c>
      <c r="AE23" s="99">
        <v>14112</v>
      </c>
      <c r="AF23" s="99">
        <v>43</v>
      </c>
      <c r="AG23" s="99">
        <v>12642</v>
      </c>
      <c r="AH23" s="99">
        <v>39</v>
      </c>
      <c r="AI23" s="99">
        <v>11466</v>
      </c>
      <c r="AJ23" s="99">
        <v>17</v>
      </c>
      <c r="AK23" s="99">
        <v>4998</v>
      </c>
      <c r="AL23" s="99">
        <v>13</v>
      </c>
      <c r="AM23" s="99">
        <v>3822</v>
      </c>
      <c r="AN23" s="99">
        <v>18</v>
      </c>
      <c r="AO23" s="99">
        <v>5292</v>
      </c>
      <c r="AP23" s="99">
        <v>19</v>
      </c>
      <c r="AQ23" s="99">
        <v>5586</v>
      </c>
      <c r="AR23" s="99">
        <v>41</v>
      </c>
      <c r="AS23" s="99">
        <v>12054</v>
      </c>
      <c r="AT23" s="99">
        <v>40</v>
      </c>
      <c r="AU23" s="99">
        <v>11760</v>
      </c>
      <c r="AV23" s="99">
        <v>35</v>
      </c>
      <c r="AW23" s="99">
        <v>10290</v>
      </c>
      <c r="AX23" s="99">
        <v>41</v>
      </c>
      <c r="AY23" s="99">
        <v>12054</v>
      </c>
      <c r="AZ23" s="99">
        <v>19</v>
      </c>
      <c r="BA23" s="99">
        <v>5586</v>
      </c>
      <c r="BB23" s="99">
        <v>18</v>
      </c>
      <c r="BC23" s="99">
        <v>5292</v>
      </c>
      <c r="BD23" s="99">
        <v>26</v>
      </c>
      <c r="BE23" s="99">
        <v>7644</v>
      </c>
      <c r="BF23" s="99">
        <v>24</v>
      </c>
      <c r="BG23" s="99">
        <v>7056</v>
      </c>
      <c r="BH23" s="99">
        <v>46</v>
      </c>
      <c r="BI23" s="99">
        <v>13524</v>
      </c>
      <c r="BJ23" s="99">
        <v>37</v>
      </c>
      <c r="BK23" s="99">
        <v>10878</v>
      </c>
      <c r="BL23" s="99">
        <v>28</v>
      </c>
      <c r="BM23" s="99">
        <v>8232</v>
      </c>
      <c r="BN23" s="99">
        <v>39</v>
      </c>
      <c r="BO23" s="99">
        <v>11466</v>
      </c>
      <c r="BP23" s="99">
        <v>18</v>
      </c>
      <c r="BQ23" s="99">
        <v>5292</v>
      </c>
      <c r="BR23" s="99">
        <v>19</v>
      </c>
      <c r="BS23" s="99">
        <v>5586</v>
      </c>
      <c r="BT23" s="99">
        <v>15</v>
      </c>
      <c r="BU23" s="99">
        <v>4410</v>
      </c>
      <c r="BV23" s="99">
        <v>25</v>
      </c>
      <c r="BW23" s="99">
        <v>7350</v>
      </c>
      <c r="BX23" s="99">
        <v>48</v>
      </c>
      <c r="BY23" s="99">
        <v>14112</v>
      </c>
      <c r="BZ23" s="99">
        <v>45</v>
      </c>
      <c r="CA23" s="99">
        <v>13230</v>
      </c>
      <c r="CB23" s="99">
        <v>45</v>
      </c>
      <c r="CC23" s="99">
        <v>13230</v>
      </c>
      <c r="CD23" s="99">
        <v>47</v>
      </c>
      <c r="CE23" s="99">
        <v>13818</v>
      </c>
      <c r="CF23" s="99">
        <v>22</v>
      </c>
      <c r="CG23" s="99">
        <v>6468</v>
      </c>
      <c r="CH23" s="99">
        <v>24</v>
      </c>
      <c r="CI23" s="99">
        <v>7056</v>
      </c>
      <c r="CJ23" s="99">
        <v>13</v>
      </c>
      <c r="CK23" s="99">
        <v>3822</v>
      </c>
      <c r="CL23" s="99">
        <v>22</v>
      </c>
      <c r="CM23" s="99">
        <v>6468</v>
      </c>
      <c r="CN23" s="99">
        <v>30</v>
      </c>
      <c r="CO23" s="99">
        <v>8820</v>
      </c>
      <c r="CP23" s="99">
        <v>28</v>
      </c>
      <c r="CQ23" s="99">
        <v>8232</v>
      </c>
      <c r="CR23" s="99">
        <v>39</v>
      </c>
      <c r="CS23" s="99">
        <v>11466</v>
      </c>
      <c r="CT23" s="99">
        <v>37</v>
      </c>
      <c r="CU23" s="99">
        <v>10878</v>
      </c>
    </row>
    <row r="24" spans="2:99">
      <c r="C24" s="98" t="s">
        <v>189</v>
      </c>
      <c r="D24" s="99">
        <v>0</v>
      </c>
      <c r="E24" s="99">
        <v>0</v>
      </c>
      <c r="F24" s="99">
        <v>0</v>
      </c>
      <c r="G24" s="99">
        <v>0</v>
      </c>
      <c r="H24" s="99">
        <v>12</v>
      </c>
      <c r="I24" s="99">
        <v>4406.3999999999996</v>
      </c>
      <c r="J24" s="99">
        <v>17</v>
      </c>
      <c r="K24" s="99">
        <v>6242.4</v>
      </c>
      <c r="L24" s="99">
        <v>28</v>
      </c>
      <c r="M24" s="99">
        <v>10281.6</v>
      </c>
      <c r="N24" s="99">
        <v>45</v>
      </c>
      <c r="O24" s="99">
        <v>16524</v>
      </c>
      <c r="P24" s="99">
        <v>35</v>
      </c>
      <c r="Q24" s="99">
        <v>12852</v>
      </c>
      <c r="R24" s="99">
        <v>31</v>
      </c>
      <c r="S24" s="99">
        <v>11383.199999999999</v>
      </c>
      <c r="T24" s="99">
        <v>19</v>
      </c>
      <c r="U24" s="99">
        <v>6976.8</v>
      </c>
      <c r="V24" s="99">
        <v>19</v>
      </c>
      <c r="W24" s="99">
        <v>6976.8</v>
      </c>
      <c r="X24" s="99">
        <v>20</v>
      </c>
      <c r="Y24" s="99">
        <v>7344</v>
      </c>
      <c r="Z24" s="99">
        <v>21</v>
      </c>
      <c r="AA24" s="99">
        <v>7711.2</v>
      </c>
      <c r="AB24" s="99">
        <v>43</v>
      </c>
      <c r="AC24" s="99">
        <v>15789.6</v>
      </c>
      <c r="AD24" s="99">
        <v>51</v>
      </c>
      <c r="AE24" s="99">
        <v>18727.2</v>
      </c>
      <c r="AF24" s="99">
        <v>44</v>
      </c>
      <c r="AG24" s="99">
        <v>16156.8</v>
      </c>
      <c r="AH24" s="99">
        <v>44</v>
      </c>
      <c r="AI24" s="99">
        <v>16156.8</v>
      </c>
      <c r="AJ24" s="99">
        <v>19</v>
      </c>
      <c r="AK24" s="99">
        <v>6976.8</v>
      </c>
      <c r="AL24" s="99">
        <v>12</v>
      </c>
      <c r="AM24" s="99">
        <v>4406.3999999999996</v>
      </c>
      <c r="AN24" s="99">
        <v>20</v>
      </c>
      <c r="AO24" s="99">
        <v>7344</v>
      </c>
      <c r="AP24" s="99">
        <v>21</v>
      </c>
      <c r="AQ24" s="99">
        <v>7711.2</v>
      </c>
      <c r="AR24" s="99">
        <v>38</v>
      </c>
      <c r="AS24" s="99">
        <v>13953.6</v>
      </c>
      <c r="AT24" s="99">
        <v>41</v>
      </c>
      <c r="AU24" s="99">
        <v>15055.199999999999</v>
      </c>
      <c r="AV24" s="99">
        <v>34</v>
      </c>
      <c r="AW24" s="99">
        <v>12484.8</v>
      </c>
      <c r="AX24" s="99">
        <v>44</v>
      </c>
      <c r="AY24" s="99">
        <v>16156.8</v>
      </c>
      <c r="AZ24" s="99">
        <v>21</v>
      </c>
      <c r="BA24" s="99">
        <v>7711.2</v>
      </c>
      <c r="BB24" s="99">
        <v>19</v>
      </c>
      <c r="BC24" s="99">
        <v>6976.8</v>
      </c>
      <c r="BD24" s="99">
        <v>23</v>
      </c>
      <c r="BE24" s="99">
        <v>8445.6</v>
      </c>
      <c r="BF24" s="99">
        <v>22</v>
      </c>
      <c r="BG24" s="99">
        <v>8078.4</v>
      </c>
      <c r="BH24" s="99">
        <v>42</v>
      </c>
      <c r="BI24" s="99">
        <v>15422.4</v>
      </c>
      <c r="BJ24" s="99">
        <v>35</v>
      </c>
      <c r="BK24" s="99">
        <v>12852</v>
      </c>
      <c r="BL24" s="99">
        <v>32</v>
      </c>
      <c r="BM24" s="99">
        <v>11750.4</v>
      </c>
      <c r="BN24" s="99">
        <v>38</v>
      </c>
      <c r="BO24" s="99">
        <v>13953.6</v>
      </c>
      <c r="BP24" s="99">
        <v>17</v>
      </c>
      <c r="BQ24" s="99">
        <v>6242.4</v>
      </c>
      <c r="BR24" s="99">
        <v>20</v>
      </c>
      <c r="BS24" s="99">
        <v>7344</v>
      </c>
      <c r="BT24" s="99">
        <v>15</v>
      </c>
      <c r="BU24" s="99">
        <v>5508</v>
      </c>
      <c r="BV24" s="99">
        <v>27</v>
      </c>
      <c r="BW24" s="99">
        <v>9914.4</v>
      </c>
      <c r="BX24" s="99">
        <v>46</v>
      </c>
      <c r="BY24" s="99">
        <v>16891.2</v>
      </c>
      <c r="BZ24" s="99">
        <v>45</v>
      </c>
      <c r="CA24" s="99">
        <v>16524</v>
      </c>
      <c r="CB24" s="99">
        <v>50</v>
      </c>
      <c r="CC24" s="99">
        <v>18360</v>
      </c>
      <c r="CD24" s="99">
        <v>47</v>
      </c>
      <c r="CE24" s="99">
        <v>17258.399999999998</v>
      </c>
      <c r="CF24" s="99">
        <v>22</v>
      </c>
      <c r="CG24" s="99">
        <v>8078.4</v>
      </c>
      <c r="CH24" s="99">
        <v>22</v>
      </c>
      <c r="CI24" s="99">
        <v>8078.4</v>
      </c>
      <c r="CJ24" s="99">
        <v>14</v>
      </c>
      <c r="CK24" s="99">
        <v>5140.8</v>
      </c>
      <c r="CL24" s="99">
        <v>23</v>
      </c>
      <c r="CM24" s="99">
        <v>8445.6</v>
      </c>
      <c r="CN24" s="99">
        <v>27</v>
      </c>
      <c r="CO24" s="99">
        <v>9914.4</v>
      </c>
      <c r="CP24" s="99">
        <v>27</v>
      </c>
      <c r="CQ24" s="99">
        <v>9914.4</v>
      </c>
      <c r="CR24" s="99">
        <v>33</v>
      </c>
      <c r="CS24" s="99">
        <v>12117.6</v>
      </c>
      <c r="CT24" s="99">
        <v>39</v>
      </c>
      <c r="CU24" s="99">
        <v>14320.8</v>
      </c>
    </row>
    <row r="25" spans="2:99">
      <c r="C25" s="98" t="s">
        <v>190</v>
      </c>
      <c r="D25" s="99">
        <v>0</v>
      </c>
      <c r="E25" s="99">
        <v>0</v>
      </c>
      <c r="F25" s="99">
        <v>0</v>
      </c>
      <c r="G25" s="99">
        <v>0</v>
      </c>
      <c r="H25" s="99">
        <v>12</v>
      </c>
      <c r="I25" s="99">
        <v>6364.7999999999993</v>
      </c>
      <c r="J25" s="99">
        <v>17</v>
      </c>
      <c r="K25" s="99">
        <v>9016.7999999999993</v>
      </c>
      <c r="L25" s="99">
        <v>28</v>
      </c>
      <c r="M25" s="99">
        <v>14851.199999999999</v>
      </c>
      <c r="N25" s="99">
        <v>45</v>
      </c>
      <c r="O25" s="99">
        <v>23868</v>
      </c>
      <c r="P25" s="99">
        <v>36</v>
      </c>
      <c r="Q25" s="99">
        <v>19094.399999999998</v>
      </c>
      <c r="R25" s="99">
        <v>31</v>
      </c>
      <c r="S25" s="99">
        <v>16442.399999999998</v>
      </c>
      <c r="T25" s="99">
        <v>18</v>
      </c>
      <c r="U25" s="99">
        <v>9547.1999999999989</v>
      </c>
      <c r="V25" s="99">
        <v>19</v>
      </c>
      <c r="W25" s="99">
        <v>10077.6</v>
      </c>
      <c r="X25" s="99">
        <v>22</v>
      </c>
      <c r="Y25" s="99">
        <v>11668.8</v>
      </c>
      <c r="Z25" s="99">
        <v>20</v>
      </c>
      <c r="AA25" s="99">
        <v>10608</v>
      </c>
      <c r="AB25" s="99">
        <v>48</v>
      </c>
      <c r="AC25" s="99">
        <v>25459.199999999997</v>
      </c>
      <c r="AD25" s="99">
        <v>44</v>
      </c>
      <c r="AE25" s="99">
        <v>23337.599999999999</v>
      </c>
      <c r="AF25" s="99">
        <v>38</v>
      </c>
      <c r="AG25" s="99">
        <v>20155.2</v>
      </c>
      <c r="AH25" s="99">
        <v>42</v>
      </c>
      <c r="AI25" s="99">
        <v>22276.799999999999</v>
      </c>
      <c r="AJ25" s="99">
        <v>17</v>
      </c>
      <c r="AK25" s="99">
        <v>9016.7999999999993</v>
      </c>
      <c r="AL25" s="99">
        <v>12</v>
      </c>
      <c r="AM25" s="99">
        <v>6364.7999999999993</v>
      </c>
      <c r="AN25" s="99">
        <v>19</v>
      </c>
      <c r="AO25" s="99">
        <v>10077.6</v>
      </c>
      <c r="AP25" s="99">
        <v>18</v>
      </c>
      <c r="AQ25" s="99">
        <v>9547.1999999999989</v>
      </c>
      <c r="AR25" s="99">
        <v>35</v>
      </c>
      <c r="AS25" s="99">
        <v>18564</v>
      </c>
      <c r="AT25" s="99">
        <v>43</v>
      </c>
      <c r="AU25" s="99">
        <v>22807.200000000001</v>
      </c>
      <c r="AV25" s="99">
        <v>29</v>
      </c>
      <c r="AW25" s="99">
        <v>15381.599999999999</v>
      </c>
      <c r="AX25" s="99">
        <v>47</v>
      </c>
      <c r="AY25" s="99">
        <v>24928.799999999999</v>
      </c>
      <c r="AZ25" s="99">
        <v>21</v>
      </c>
      <c r="BA25" s="99">
        <v>11138.4</v>
      </c>
      <c r="BB25" s="99">
        <v>21</v>
      </c>
      <c r="BC25" s="99">
        <v>11138.4</v>
      </c>
      <c r="BD25" s="99">
        <v>23</v>
      </c>
      <c r="BE25" s="99">
        <v>12199.199999999999</v>
      </c>
      <c r="BF25" s="99">
        <v>22</v>
      </c>
      <c r="BG25" s="99">
        <v>11668.8</v>
      </c>
      <c r="BH25" s="99">
        <v>45</v>
      </c>
      <c r="BI25" s="99">
        <v>23868</v>
      </c>
      <c r="BJ25" s="99">
        <v>35</v>
      </c>
      <c r="BK25" s="99">
        <v>18564</v>
      </c>
      <c r="BL25" s="99">
        <v>32</v>
      </c>
      <c r="BM25" s="99">
        <v>16972.8</v>
      </c>
      <c r="BN25" s="99">
        <v>40</v>
      </c>
      <c r="BO25" s="99">
        <v>21216</v>
      </c>
      <c r="BP25" s="99">
        <v>16</v>
      </c>
      <c r="BQ25" s="99">
        <v>8486.4</v>
      </c>
      <c r="BR25" s="99">
        <v>16</v>
      </c>
      <c r="BS25" s="99">
        <v>8486.4</v>
      </c>
      <c r="BT25" s="99">
        <v>16</v>
      </c>
      <c r="BU25" s="99">
        <v>8486.4</v>
      </c>
      <c r="BV25" s="99">
        <v>26</v>
      </c>
      <c r="BW25" s="99">
        <v>13790.4</v>
      </c>
      <c r="BX25" s="99">
        <v>47</v>
      </c>
      <c r="BY25" s="99">
        <v>24928.799999999999</v>
      </c>
      <c r="BZ25" s="99">
        <v>43</v>
      </c>
      <c r="CA25" s="99">
        <v>22807.200000000001</v>
      </c>
      <c r="CB25" s="99">
        <v>43</v>
      </c>
      <c r="CC25" s="99">
        <v>22807.200000000001</v>
      </c>
      <c r="CD25" s="99">
        <v>43</v>
      </c>
      <c r="CE25" s="99">
        <v>22807.200000000001</v>
      </c>
      <c r="CF25" s="99">
        <v>21</v>
      </c>
      <c r="CG25" s="99">
        <v>11138.4</v>
      </c>
      <c r="CH25" s="99">
        <v>25</v>
      </c>
      <c r="CI25" s="99">
        <v>13260</v>
      </c>
      <c r="CJ25" s="99">
        <v>12</v>
      </c>
      <c r="CK25" s="99">
        <v>6364.7999999999993</v>
      </c>
      <c r="CL25" s="99">
        <v>24</v>
      </c>
      <c r="CM25" s="99">
        <v>12729.599999999999</v>
      </c>
      <c r="CN25" s="99">
        <v>27</v>
      </c>
      <c r="CO25" s="99">
        <v>14320.8</v>
      </c>
      <c r="CP25" s="99">
        <v>26</v>
      </c>
      <c r="CQ25" s="99">
        <v>13790.4</v>
      </c>
      <c r="CR25" s="99">
        <v>36</v>
      </c>
      <c r="CS25" s="99">
        <v>19094.399999999998</v>
      </c>
      <c r="CT25" s="99">
        <v>39</v>
      </c>
      <c r="CU25" s="99">
        <v>20685.599999999999</v>
      </c>
    </row>
    <row r="26" spans="2:99">
      <c r="C26" s="98" t="s">
        <v>191</v>
      </c>
      <c r="D26" s="99">
        <v>0</v>
      </c>
      <c r="E26" s="99">
        <v>0</v>
      </c>
      <c r="F26" s="99">
        <v>0</v>
      </c>
      <c r="G26" s="99">
        <v>0</v>
      </c>
      <c r="H26" s="99">
        <v>12</v>
      </c>
      <c r="I26" s="99">
        <v>5832</v>
      </c>
      <c r="J26" s="99">
        <v>15</v>
      </c>
      <c r="K26" s="99">
        <v>7290</v>
      </c>
      <c r="L26" s="99">
        <v>24</v>
      </c>
      <c r="M26" s="99">
        <v>11664</v>
      </c>
      <c r="N26" s="99">
        <v>38</v>
      </c>
      <c r="O26" s="99">
        <v>18468</v>
      </c>
      <c r="P26" s="99">
        <v>38</v>
      </c>
      <c r="Q26" s="99">
        <v>18468</v>
      </c>
      <c r="R26" s="99">
        <v>30</v>
      </c>
      <c r="S26" s="99">
        <v>14580</v>
      </c>
      <c r="T26" s="99">
        <v>17</v>
      </c>
      <c r="U26" s="99">
        <v>8262</v>
      </c>
      <c r="V26" s="99">
        <v>19</v>
      </c>
      <c r="W26" s="99">
        <v>9234</v>
      </c>
      <c r="X26" s="99">
        <v>22</v>
      </c>
      <c r="Y26" s="99">
        <v>10692</v>
      </c>
      <c r="Z26" s="99">
        <v>22</v>
      </c>
      <c r="AA26" s="99">
        <v>10692</v>
      </c>
      <c r="AB26" s="99">
        <v>44</v>
      </c>
      <c r="AC26" s="99">
        <v>21384</v>
      </c>
      <c r="AD26" s="99">
        <v>46</v>
      </c>
      <c r="AE26" s="99">
        <v>22356</v>
      </c>
      <c r="AF26" s="99">
        <v>37</v>
      </c>
      <c r="AG26" s="99">
        <v>17982</v>
      </c>
      <c r="AH26" s="99">
        <v>36</v>
      </c>
      <c r="AI26" s="99">
        <v>17496</v>
      </c>
      <c r="AJ26" s="99">
        <v>19</v>
      </c>
      <c r="AK26" s="99">
        <v>9234</v>
      </c>
      <c r="AL26" s="99">
        <v>13</v>
      </c>
      <c r="AM26" s="99">
        <v>6318</v>
      </c>
      <c r="AN26" s="99">
        <v>18</v>
      </c>
      <c r="AO26" s="99">
        <v>8748</v>
      </c>
      <c r="AP26" s="99">
        <v>20</v>
      </c>
      <c r="AQ26" s="99">
        <v>9720</v>
      </c>
      <c r="AR26" s="99">
        <v>40</v>
      </c>
      <c r="AS26" s="99">
        <v>19440</v>
      </c>
      <c r="AT26" s="99">
        <v>37</v>
      </c>
      <c r="AU26" s="99">
        <v>17982</v>
      </c>
      <c r="AV26" s="99">
        <v>33</v>
      </c>
      <c r="AW26" s="99">
        <v>16038</v>
      </c>
      <c r="AX26" s="99">
        <v>44</v>
      </c>
      <c r="AY26" s="99">
        <v>21384</v>
      </c>
      <c r="AZ26" s="99">
        <v>19</v>
      </c>
      <c r="BA26" s="99">
        <v>9234</v>
      </c>
      <c r="BB26" s="99">
        <v>20</v>
      </c>
      <c r="BC26" s="99">
        <v>9720</v>
      </c>
      <c r="BD26" s="99">
        <v>26</v>
      </c>
      <c r="BE26" s="99">
        <v>12636</v>
      </c>
      <c r="BF26" s="99">
        <v>22</v>
      </c>
      <c r="BG26" s="99">
        <v>10692</v>
      </c>
      <c r="BH26" s="99">
        <v>40</v>
      </c>
      <c r="BI26" s="99">
        <v>19440</v>
      </c>
      <c r="BJ26" s="99">
        <v>36</v>
      </c>
      <c r="BK26" s="99">
        <v>17496</v>
      </c>
      <c r="BL26" s="99">
        <v>32</v>
      </c>
      <c r="BM26" s="99">
        <v>15552</v>
      </c>
      <c r="BN26" s="99">
        <v>38</v>
      </c>
      <c r="BO26" s="99">
        <v>18468</v>
      </c>
      <c r="BP26" s="99">
        <v>20</v>
      </c>
      <c r="BQ26" s="99">
        <v>9720</v>
      </c>
      <c r="BR26" s="99">
        <v>17</v>
      </c>
      <c r="BS26" s="99">
        <v>8262</v>
      </c>
      <c r="BT26" s="99">
        <v>14</v>
      </c>
      <c r="BU26" s="99">
        <v>6804</v>
      </c>
      <c r="BV26" s="99">
        <v>27</v>
      </c>
      <c r="BW26" s="99">
        <v>13122</v>
      </c>
      <c r="BX26" s="99">
        <v>51</v>
      </c>
      <c r="BY26" s="99">
        <v>24786</v>
      </c>
      <c r="BZ26" s="99">
        <v>47</v>
      </c>
      <c r="CA26" s="99">
        <v>22842</v>
      </c>
      <c r="CB26" s="99">
        <v>44</v>
      </c>
      <c r="CC26" s="99">
        <v>21384</v>
      </c>
      <c r="CD26" s="99">
        <v>46</v>
      </c>
      <c r="CE26" s="99">
        <v>22356</v>
      </c>
      <c r="CF26" s="99">
        <v>23</v>
      </c>
      <c r="CG26" s="99">
        <v>11178</v>
      </c>
      <c r="CH26" s="99">
        <v>24</v>
      </c>
      <c r="CI26" s="99">
        <v>11664</v>
      </c>
      <c r="CJ26" s="99">
        <v>14</v>
      </c>
      <c r="CK26" s="99">
        <v>6804</v>
      </c>
      <c r="CL26" s="99">
        <v>21</v>
      </c>
      <c r="CM26" s="99">
        <v>10206</v>
      </c>
      <c r="CN26" s="99">
        <v>30</v>
      </c>
      <c r="CO26" s="99">
        <v>14580</v>
      </c>
      <c r="CP26" s="99">
        <v>25</v>
      </c>
      <c r="CQ26" s="99">
        <v>12150</v>
      </c>
      <c r="CR26" s="99">
        <v>38</v>
      </c>
      <c r="CS26" s="99">
        <v>18468</v>
      </c>
      <c r="CT26" s="99">
        <v>34</v>
      </c>
      <c r="CU26" s="99">
        <v>16524</v>
      </c>
    </row>
    <row r="27" spans="2:99">
      <c r="C27" s="98" t="s">
        <v>192</v>
      </c>
      <c r="D27" s="99">
        <v>0</v>
      </c>
      <c r="E27" s="99">
        <v>0</v>
      </c>
      <c r="F27" s="99">
        <v>0</v>
      </c>
      <c r="G27" s="99">
        <v>0</v>
      </c>
      <c r="H27" s="99">
        <v>12</v>
      </c>
      <c r="I27" s="99">
        <v>5126.3999999999996</v>
      </c>
      <c r="J27" s="99">
        <v>18</v>
      </c>
      <c r="K27" s="99">
        <v>7689.5999999999995</v>
      </c>
      <c r="L27" s="99">
        <v>25</v>
      </c>
      <c r="M27" s="99">
        <v>10680</v>
      </c>
      <c r="N27" s="99">
        <v>44</v>
      </c>
      <c r="O27" s="99">
        <v>18796.8</v>
      </c>
      <c r="P27" s="99">
        <v>37</v>
      </c>
      <c r="Q27" s="99">
        <v>15806.4</v>
      </c>
      <c r="R27" s="99">
        <v>33</v>
      </c>
      <c r="S27" s="99">
        <v>14097.6</v>
      </c>
      <c r="T27" s="99">
        <v>19</v>
      </c>
      <c r="U27" s="99">
        <v>8116.8</v>
      </c>
      <c r="V27" s="99">
        <v>19</v>
      </c>
      <c r="W27" s="99">
        <v>8116.8</v>
      </c>
      <c r="X27" s="99">
        <v>24</v>
      </c>
      <c r="Y27" s="99">
        <v>10252.799999999999</v>
      </c>
      <c r="Z27" s="99">
        <v>23</v>
      </c>
      <c r="AA27" s="99">
        <v>9825.6</v>
      </c>
      <c r="AB27" s="99">
        <v>46</v>
      </c>
      <c r="AC27" s="99">
        <v>19651.2</v>
      </c>
      <c r="AD27" s="99">
        <v>46</v>
      </c>
      <c r="AE27" s="99">
        <v>19651.2</v>
      </c>
      <c r="AF27" s="99">
        <v>38</v>
      </c>
      <c r="AG27" s="99">
        <v>16233.6</v>
      </c>
      <c r="AH27" s="99">
        <v>40</v>
      </c>
      <c r="AI27" s="99">
        <v>17088</v>
      </c>
      <c r="AJ27" s="99">
        <v>19</v>
      </c>
      <c r="AK27" s="99">
        <v>8116.8</v>
      </c>
      <c r="AL27" s="99">
        <v>13</v>
      </c>
      <c r="AM27" s="99">
        <v>5553.5999999999995</v>
      </c>
      <c r="AN27" s="99">
        <v>21</v>
      </c>
      <c r="AO27" s="99">
        <v>8971.1999999999989</v>
      </c>
      <c r="AP27" s="99">
        <v>20</v>
      </c>
      <c r="AQ27" s="99">
        <v>8544</v>
      </c>
      <c r="AR27" s="99">
        <v>37</v>
      </c>
      <c r="AS27" s="99">
        <v>15806.4</v>
      </c>
      <c r="AT27" s="99">
        <v>37</v>
      </c>
      <c r="AU27" s="99">
        <v>15806.4</v>
      </c>
      <c r="AV27" s="99">
        <v>30</v>
      </c>
      <c r="AW27" s="99">
        <v>12816</v>
      </c>
      <c r="AX27" s="99">
        <v>44</v>
      </c>
      <c r="AY27" s="99">
        <v>18796.8</v>
      </c>
      <c r="AZ27" s="99">
        <v>19</v>
      </c>
      <c r="BA27" s="99">
        <v>8116.8</v>
      </c>
      <c r="BB27" s="99">
        <v>21</v>
      </c>
      <c r="BC27" s="99">
        <v>8971.1999999999989</v>
      </c>
      <c r="BD27" s="99">
        <v>22</v>
      </c>
      <c r="BE27" s="99">
        <v>9398.4</v>
      </c>
      <c r="BF27" s="99">
        <v>22</v>
      </c>
      <c r="BG27" s="99">
        <v>9398.4</v>
      </c>
      <c r="BH27" s="99">
        <v>46</v>
      </c>
      <c r="BI27" s="99">
        <v>19651.2</v>
      </c>
      <c r="BJ27" s="99">
        <v>34</v>
      </c>
      <c r="BK27" s="99">
        <v>14524.8</v>
      </c>
      <c r="BL27" s="99">
        <v>32</v>
      </c>
      <c r="BM27" s="99">
        <v>13670.4</v>
      </c>
      <c r="BN27" s="99">
        <v>41</v>
      </c>
      <c r="BO27" s="99">
        <v>17515.2</v>
      </c>
      <c r="BP27" s="99">
        <v>19</v>
      </c>
      <c r="BQ27" s="99">
        <v>8116.8</v>
      </c>
      <c r="BR27" s="99">
        <v>19</v>
      </c>
      <c r="BS27" s="99">
        <v>8116.8</v>
      </c>
      <c r="BT27" s="99">
        <v>16</v>
      </c>
      <c r="BU27" s="99">
        <v>6835.2</v>
      </c>
      <c r="BV27" s="99">
        <v>24</v>
      </c>
      <c r="BW27" s="99">
        <v>10252.799999999999</v>
      </c>
      <c r="BX27" s="99">
        <v>50</v>
      </c>
      <c r="BY27" s="99">
        <v>21360</v>
      </c>
      <c r="BZ27" s="99">
        <v>44</v>
      </c>
      <c r="CA27" s="99">
        <v>18796.8</v>
      </c>
      <c r="CB27" s="99">
        <v>46</v>
      </c>
      <c r="CC27" s="99">
        <v>19651.2</v>
      </c>
      <c r="CD27" s="99">
        <v>47</v>
      </c>
      <c r="CE27" s="99">
        <v>20078.399999999998</v>
      </c>
      <c r="CF27" s="99">
        <v>24</v>
      </c>
      <c r="CG27" s="99">
        <v>10252.799999999999</v>
      </c>
      <c r="CH27" s="99">
        <v>26</v>
      </c>
      <c r="CI27" s="99">
        <v>11107.199999999999</v>
      </c>
      <c r="CJ27" s="99">
        <v>12</v>
      </c>
      <c r="CK27" s="99">
        <v>5126.3999999999996</v>
      </c>
      <c r="CL27" s="99">
        <v>20</v>
      </c>
      <c r="CM27" s="99">
        <v>8544</v>
      </c>
      <c r="CN27" s="99">
        <v>28</v>
      </c>
      <c r="CO27" s="99">
        <v>11961.6</v>
      </c>
      <c r="CP27" s="99">
        <v>27</v>
      </c>
      <c r="CQ27" s="99">
        <v>11534.4</v>
      </c>
      <c r="CR27" s="99">
        <v>35</v>
      </c>
      <c r="CS27" s="99">
        <v>14952</v>
      </c>
      <c r="CT27" s="99">
        <v>38</v>
      </c>
      <c r="CU27" s="99">
        <v>16233.6</v>
      </c>
    </row>
    <row r="28" spans="2:99">
      <c r="C28" s="98" t="s">
        <v>193</v>
      </c>
      <c r="D28" s="99">
        <v>0</v>
      </c>
      <c r="E28" s="99">
        <v>0</v>
      </c>
      <c r="F28" s="99">
        <v>0</v>
      </c>
      <c r="G28" s="99">
        <v>0</v>
      </c>
      <c r="H28" s="99">
        <v>13</v>
      </c>
      <c r="I28" s="99">
        <v>9594</v>
      </c>
      <c r="J28" s="99">
        <v>15</v>
      </c>
      <c r="K28" s="99">
        <v>11070</v>
      </c>
      <c r="L28" s="99">
        <v>23</v>
      </c>
      <c r="M28" s="99">
        <v>16974</v>
      </c>
      <c r="N28" s="99">
        <v>42</v>
      </c>
      <c r="O28" s="99">
        <v>30996</v>
      </c>
      <c r="P28" s="99">
        <v>35</v>
      </c>
      <c r="Q28" s="99">
        <v>25830</v>
      </c>
      <c r="R28" s="99">
        <v>33</v>
      </c>
      <c r="S28" s="99">
        <v>24354</v>
      </c>
      <c r="T28" s="99">
        <v>17</v>
      </c>
      <c r="U28" s="99">
        <v>12546</v>
      </c>
      <c r="V28" s="99">
        <v>19</v>
      </c>
      <c r="W28" s="99">
        <v>14022</v>
      </c>
      <c r="X28" s="99">
        <v>23</v>
      </c>
      <c r="Y28" s="99">
        <v>16974</v>
      </c>
      <c r="Z28" s="99">
        <v>23</v>
      </c>
      <c r="AA28" s="99">
        <v>16974</v>
      </c>
      <c r="AB28" s="99">
        <v>50</v>
      </c>
      <c r="AC28" s="99">
        <v>36900</v>
      </c>
      <c r="AD28" s="99">
        <v>50</v>
      </c>
      <c r="AE28" s="99">
        <v>36900</v>
      </c>
      <c r="AF28" s="99">
        <v>43</v>
      </c>
      <c r="AG28" s="99">
        <v>31734</v>
      </c>
      <c r="AH28" s="99">
        <v>42</v>
      </c>
      <c r="AI28" s="99">
        <v>30996</v>
      </c>
      <c r="AJ28" s="99">
        <v>17</v>
      </c>
      <c r="AK28" s="99">
        <v>12546</v>
      </c>
      <c r="AL28" s="99">
        <v>13</v>
      </c>
      <c r="AM28" s="99">
        <v>9594</v>
      </c>
      <c r="AN28" s="99">
        <v>19</v>
      </c>
      <c r="AO28" s="99">
        <v>14022</v>
      </c>
      <c r="AP28" s="99">
        <v>21</v>
      </c>
      <c r="AQ28" s="99">
        <v>15498</v>
      </c>
      <c r="AR28" s="99">
        <v>40</v>
      </c>
      <c r="AS28" s="99">
        <v>29520</v>
      </c>
      <c r="AT28" s="99">
        <v>41</v>
      </c>
      <c r="AU28" s="99">
        <v>30258</v>
      </c>
      <c r="AV28" s="99">
        <v>30</v>
      </c>
      <c r="AW28" s="99">
        <v>22140</v>
      </c>
      <c r="AX28" s="99">
        <v>42</v>
      </c>
      <c r="AY28" s="99">
        <v>30996</v>
      </c>
      <c r="AZ28" s="99">
        <v>20</v>
      </c>
      <c r="BA28" s="99">
        <v>14760</v>
      </c>
      <c r="BB28" s="99">
        <v>21</v>
      </c>
      <c r="BC28" s="99">
        <v>15498</v>
      </c>
      <c r="BD28" s="99">
        <v>22</v>
      </c>
      <c r="BE28" s="99">
        <v>16236</v>
      </c>
      <c r="BF28" s="99">
        <v>21</v>
      </c>
      <c r="BG28" s="99">
        <v>15498</v>
      </c>
      <c r="BH28" s="99">
        <v>39</v>
      </c>
      <c r="BI28" s="99">
        <v>28782</v>
      </c>
      <c r="BJ28" s="99">
        <v>37</v>
      </c>
      <c r="BK28" s="99">
        <v>27306</v>
      </c>
      <c r="BL28" s="99">
        <v>32</v>
      </c>
      <c r="BM28" s="99">
        <v>23616</v>
      </c>
      <c r="BN28" s="99">
        <v>41</v>
      </c>
      <c r="BO28" s="99">
        <v>30258</v>
      </c>
      <c r="BP28" s="99">
        <v>18</v>
      </c>
      <c r="BQ28" s="99">
        <v>13284</v>
      </c>
      <c r="BR28" s="99">
        <v>19</v>
      </c>
      <c r="BS28" s="99">
        <v>14022</v>
      </c>
      <c r="BT28" s="99">
        <v>14</v>
      </c>
      <c r="BU28" s="99">
        <v>10332</v>
      </c>
      <c r="BV28" s="99">
        <v>22</v>
      </c>
      <c r="BW28" s="99">
        <v>16236</v>
      </c>
      <c r="BX28" s="99">
        <v>45</v>
      </c>
      <c r="BY28" s="99">
        <v>33210</v>
      </c>
      <c r="BZ28" s="99">
        <v>45</v>
      </c>
      <c r="CA28" s="99">
        <v>33210</v>
      </c>
      <c r="CB28" s="99">
        <v>47</v>
      </c>
      <c r="CC28" s="99">
        <v>34686</v>
      </c>
      <c r="CD28" s="99">
        <v>43</v>
      </c>
      <c r="CE28" s="99">
        <v>31734</v>
      </c>
      <c r="CF28" s="99">
        <v>25</v>
      </c>
      <c r="CG28" s="99">
        <v>18450</v>
      </c>
      <c r="CH28" s="99">
        <v>22</v>
      </c>
      <c r="CI28" s="99">
        <v>16236</v>
      </c>
      <c r="CJ28" s="99">
        <v>13</v>
      </c>
      <c r="CK28" s="99">
        <v>9594</v>
      </c>
      <c r="CL28" s="99">
        <v>22</v>
      </c>
      <c r="CM28" s="99">
        <v>16236</v>
      </c>
      <c r="CN28" s="99">
        <v>25</v>
      </c>
      <c r="CO28" s="99">
        <v>18450</v>
      </c>
      <c r="CP28" s="99">
        <v>25</v>
      </c>
      <c r="CQ28" s="99">
        <v>18450</v>
      </c>
      <c r="CR28" s="99">
        <v>37</v>
      </c>
      <c r="CS28" s="99">
        <v>27306</v>
      </c>
      <c r="CT28" s="99">
        <v>32</v>
      </c>
      <c r="CU28" s="99">
        <v>23616</v>
      </c>
    </row>
    <row r="29" spans="2:99">
      <c r="C29" s="98" t="s">
        <v>194</v>
      </c>
      <c r="D29" s="99">
        <v>0</v>
      </c>
      <c r="E29" s="99">
        <v>0</v>
      </c>
      <c r="F29" s="99">
        <v>0</v>
      </c>
      <c r="G29" s="99">
        <v>0</v>
      </c>
      <c r="H29" s="99">
        <v>13</v>
      </c>
      <c r="I29" s="99">
        <v>4399.2</v>
      </c>
      <c r="J29" s="99">
        <v>17</v>
      </c>
      <c r="K29" s="99">
        <v>5752.7999999999993</v>
      </c>
      <c r="L29" s="99">
        <v>26</v>
      </c>
      <c r="M29" s="99">
        <v>8798.4</v>
      </c>
      <c r="N29" s="99">
        <v>45</v>
      </c>
      <c r="O29" s="99">
        <v>15227.999999999998</v>
      </c>
      <c r="P29" s="99">
        <v>39</v>
      </c>
      <c r="Q29" s="99">
        <v>13197.599999999999</v>
      </c>
      <c r="R29" s="99">
        <v>35</v>
      </c>
      <c r="S29" s="99">
        <v>11844</v>
      </c>
      <c r="T29" s="99">
        <v>20</v>
      </c>
      <c r="U29" s="99">
        <v>6768</v>
      </c>
      <c r="V29" s="99">
        <v>17</v>
      </c>
      <c r="W29" s="99">
        <v>5752.7999999999993</v>
      </c>
      <c r="X29" s="99">
        <v>22</v>
      </c>
      <c r="Y29" s="99">
        <v>7444.7999999999993</v>
      </c>
      <c r="Z29" s="99">
        <v>22</v>
      </c>
      <c r="AA29" s="99">
        <v>7444.7999999999993</v>
      </c>
      <c r="AB29" s="99">
        <v>47</v>
      </c>
      <c r="AC29" s="99">
        <v>15904.8</v>
      </c>
      <c r="AD29" s="99">
        <v>47</v>
      </c>
      <c r="AE29" s="99">
        <v>15904.8</v>
      </c>
      <c r="AF29" s="99">
        <v>39</v>
      </c>
      <c r="AG29" s="99">
        <v>13197.599999999999</v>
      </c>
      <c r="AH29" s="99">
        <v>37</v>
      </c>
      <c r="AI29" s="99">
        <v>12520.8</v>
      </c>
      <c r="AJ29" s="99">
        <v>20</v>
      </c>
      <c r="AK29" s="99">
        <v>6768</v>
      </c>
      <c r="AL29" s="99">
        <v>13</v>
      </c>
      <c r="AM29" s="99">
        <v>4399.2</v>
      </c>
      <c r="AN29" s="99">
        <v>21</v>
      </c>
      <c r="AO29" s="99">
        <v>7106.4</v>
      </c>
      <c r="AP29" s="99">
        <v>20</v>
      </c>
      <c r="AQ29" s="99">
        <v>6768</v>
      </c>
      <c r="AR29" s="99">
        <v>37</v>
      </c>
      <c r="AS29" s="99">
        <v>12520.8</v>
      </c>
      <c r="AT29" s="99">
        <v>37</v>
      </c>
      <c r="AU29" s="99">
        <v>12520.8</v>
      </c>
      <c r="AV29" s="99">
        <v>30</v>
      </c>
      <c r="AW29" s="99">
        <v>10152</v>
      </c>
      <c r="AX29" s="99">
        <v>44</v>
      </c>
      <c r="AY29" s="99">
        <v>14889.599999999999</v>
      </c>
      <c r="AZ29" s="99">
        <v>22</v>
      </c>
      <c r="BA29" s="99">
        <v>7444.7999999999993</v>
      </c>
      <c r="BB29" s="99">
        <v>21</v>
      </c>
      <c r="BC29" s="99">
        <v>7106.4</v>
      </c>
      <c r="BD29" s="99">
        <v>24</v>
      </c>
      <c r="BE29" s="99">
        <v>8121.5999999999995</v>
      </c>
      <c r="BF29" s="99">
        <v>22</v>
      </c>
      <c r="BG29" s="99">
        <v>7444.7999999999993</v>
      </c>
      <c r="BH29" s="99">
        <v>42</v>
      </c>
      <c r="BI29" s="99">
        <v>14212.8</v>
      </c>
      <c r="BJ29" s="99">
        <v>39</v>
      </c>
      <c r="BK29" s="99">
        <v>13197.599999999999</v>
      </c>
      <c r="BL29" s="99">
        <v>31</v>
      </c>
      <c r="BM29" s="99">
        <v>10490.4</v>
      </c>
      <c r="BN29" s="99">
        <v>38</v>
      </c>
      <c r="BO29" s="99">
        <v>12859.199999999999</v>
      </c>
      <c r="BP29" s="99">
        <v>19</v>
      </c>
      <c r="BQ29" s="99">
        <v>6429.5999999999995</v>
      </c>
      <c r="BR29" s="99">
        <v>17</v>
      </c>
      <c r="BS29" s="99">
        <v>5752.7999999999993</v>
      </c>
      <c r="BT29" s="99">
        <v>15</v>
      </c>
      <c r="BU29" s="99">
        <v>5076</v>
      </c>
      <c r="BV29" s="99">
        <v>24</v>
      </c>
      <c r="BW29" s="99">
        <v>8121.5999999999995</v>
      </c>
      <c r="BX29" s="99">
        <v>48</v>
      </c>
      <c r="BY29" s="99">
        <v>16243.199999999999</v>
      </c>
      <c r="BZ29" s="99">
        <v>49</v>
      </c>
      <c r="CA29" s="99">
        <v>16581.599999999999</v>
      </c>
      <c r="CB29" s="99">
        <v>48</v>
      </c>
      <c r="CC29" s="99">
        <v>16243.199999999999</v>
      </c>
      <c r="CD29" s="99">
        <v>41</v>
      </c>
      <c r="CE29" s="99">
        <v>13874.4</v>
      </c>
      <c r="CF29" s="99">
        <v>22</v>
      </c>
      <c r="CG29" s="99">
        <v>7444.7999999999993</v>
      </c>
      <c r="CH29" s="99">
        <v>23</v>
      </c>
      <c r="CI29" s="99">
        <v>7783.2</v>
      </c>
      <c r="CJ29" s="99">
        <v>13</v>
      </c>
      <c r="CK29" s="99">
        <v>4399.2</v>
      </c>
      <c r="CL29" s="99">
        <v>23</v>
      </c>
      <c r="CM29" s="99">
        <v>7783.2</v>
      </c>
      <c r="CN29" s="99">
        <v>27</v>
      </c>
      <c r="CO29" s="99">
        <v>9136.7999999999993</v>
      </c>
      <c r="CP29" s="99">
        <v>26</v>
      </c>
      <c r="CQ29" s="99">
        <v>8798.4</v>
      </c>
      <c r="CR29" s="99">
        <v>37</v>
      </c>
      <c r="CS29" s="99">
        <v>12520.8</v>
      </c>
      <c r="CT29" s="99">
        <v>36</v>
      </c>
      <c r="CU29" s="99">
        <v>12182.4</v>
      </c>
    </row>
    <row r="30" spans="2:99">
      <c r="C30" s="98" t="s">
        <v>195</v>
      </c>
      <c r="D30" s="99">
        <v>0</v>
      </c>
      <c r="E30" s="99">
        <v>0</v>
      </c>
      <c r="F30" s="99">
        <v>0</v>
      </c>
      <c r="G30" s="99">
        <v>0</v>
      </c>
      <c r="H30" s="99">
        <v>13</v>
      </c>
      <c r="I30" s="99">
        <v>1809.6</v>
      </c>
      <c r="J30" s="99">
        <v>17</v>
      </c>
      <c r="K30" s="99">
        <v>2366.3999999999996</v>
      </c>
      <c r="L30" s="99">
        <v>25</v>
      </c>
      <c r="M30" s="99">
        <v>3479.9999999999995</v>
      </c>
      <c r="N30" s="99">
        <v>46</v>
      </c>
      <c r="O30" s="99">
        <v>6403.2</v>
      </c>
      <c r="P30" s="99">
        <v>36</v>
      </c>
      <c r="Q30" s="99">
        <v>5011.2</v>
      </c>
      <c r="R30" s="99">
        <v>34</v>
      </c>
      <c r="S30" s="99">
        <v>4732.7999999999993</v>
      </c>
      <c r="T30" s="99">
        <v>20</v>
      </c>
      <c r="U30" s="99">
        <v>2784</v>
      </c>
      <c r="V30" s="99">
        <v>18</v>
      </c>
      <c r="W30" s="99">
        <v>2505.6</v>
      </c>
      <c r="X30" s="99">
        <v>24</v>
      </c>
      <c r="Y30" s="99">
        <v>3340.7999999999997</v>
      </c>
      <c r="Z30" s="99">
        <v>23</v>
      </c>
      <c r="AA30" s="99">
        <v>3201.6</v>
      </c>
      <c r="AB30" s="99">
        <v>47</v>
      </c>
      <c r="AC30" s="99">
        <v>6542.4</v>
      </c>
      <c r="AD30" s="99">
        <v>46</v>
      </c>
      <c r="AE30" s="99">
        <v>6403.2</v>
      </c>
      <c r="AF30" s="99">
        <v>38</v>
      </c>
      <c r="AG30" s="99">
        <v>5289.5999999999995</v>
      </c>
      <c r="AH30" s="99">
        <v>44</v>
      </c>
      <c r="AI30" s="99">
        <v>6124.7999999999993</v>
      </c>
      <c r="AJ30" s="99">
        <v>20</v>
      </c>
      <c r="AK30" s="99">
        <v>2784</v>
      </c>
      <c r="AL30" s="99">
        <v>13</v>
      </c>
      <c r="AM30" s="99">
        <v>1809.6</v>
      </c>
      <c r="AN30" s="99">
        <v>20</v>
      </c>
      <c r="AO30" s="99">
        <v>2784</v>
      </c>
      <c r="AP30" s="99">
        <v>21</v>
      </c>
      <c r="AQ30" s="99">
        <v>2923.2</v>
      </c>
      <c r="AR30" s="99">
        <v>37</v>
      </c>
      <c r="AS30" s="99">
        <v>5150.3999999999996</v>
      </c>
      <c r="AT30" s="99">
        <v>43</v>
      </c>
      <c r="AU30" s="99">
        <v>5985.5999999999995</v>
      </c>
      <c r="AV30" s="99">
        <v>31</v>
      </c>
      <c r="AW30" s="99">
        <v>4315.2</v>
      </c>
      <c r="AX30" s="99">
        <v>45</v>
      </c>
      <c r="AY30" s="99">
        <v>6263.9999999999991</v>
      </c>
      <c r="AZ30" s="99">
        <v>21</v>
      </c>
      <c r="BA30" s="99">
        <v>2923.2</v>
      </c>
      <c r="BB30" s="99">
        <v>22</v>
      </c>
      <c r="BC30" s="99">
        <v>3062.3999999999996</v>
      </c>
      <c r="BD30" s="99">
        <v>25</v>
      </c>
      <c r="BE30" s="99">
        <v>3479.9999999999995</v>
      </c>
      <c r="BF30" s="99">
        <v>22</v>
      </c>
      <c r="BG30" s="99">
        <v>3062.3999999999996</v>
      </c>
      <c r="BH30" s="99">
        <v>40</v>
      </c>
      <c r="BI30" s="99">
        <v>5568</v>
      </c>
      <c r="BJ30" s="99">
        <v>38</v>
      </c>
      <c r="BK30" s="99">
        <v>5289.5999999999995</v>
      </c>
      <c r="BL30" s="99">
        <v>30</v>
      </c>
      <c r="BM30" s="99">
        <v>4176</v>
      </c>
      <c r="BN30" s="99">
        <v>43</v>
      </c>
      <c r="BO30" s="99">
        <v>5985.5999999999995</v>
      </c>
      <c r="BP30" s="99">
        <v>17</v>
      </c>
      <c r="BQ30" s="99">
        <v>2366.3999999999996</v>
      </c>
      <c r="BR30" s="99">
        <v>20</v>
      </c>
      <c r="BS30" s="99">
        <v>2784</v>
      </c>
      <c r="BT30" s="99">
        <v>15</v>
      </c>
      <c r="BU30" s="99">
        <v>2088</v>
      </c>
      <c r="BV30" s="99">
        <v>25</v>
      </c>
      <c r="BW30" s="99">
        <v>3479.9999999999995</v>
      </c>
      <c r="BX30" s="99">
        <v>55</v>
      </c>
      <c r="BY30" s="99">
        <v>7655.9999999999991</v>
      </c>
      <c r="BZ30" s="99">
        <v>53</v>
      </c>
      <c r="CA30" s="99">
        <v>7377.5999999999995</v>
      </c>
      <c r="CB30" s="99">
        <v>50</v>
      </c>
      <c r="CC30" s="99">
        <v>6959.9999999999991</v>
      </c>
      <c r="CD30" s="99">
        <v>46</v>
      </c>
      <c r="CE30" s="99">
        <v>6403.2</v>
      </c>
      <c r="CF30" s="99">
        <v>24</v>
      </c>
      <c r="CG30" s="99">
        <v>3340.7999999999997</v>
      </c>
      <c r="CH30" s="99">
        <v>24</v>
      </c>
      <c r="CI30" s="99">
        <v>3340.7999999999997</v>
      </c>
      <c r="CJ30" s="99">
        <v>13</v>
      </c>
      <c r="CK30" s="99">
        <v>1809.6</v>
      </c>
      <c r="CL30" s="99">
        <v>20</v>
      </c>
      <c r="CM30" s="99">
        <v>2784</v>
      </c>
      <c r="CN30" s="99">
        <v>26</v>
      </c>
      <c r="CO30" s="99">
        <v>3619.2</v>
      </c>
      <c r="CP30" s="99">
        <v>29</v>
      </c>
      <c r="CQ30" s="99">
        <v>4036.7999999999997</v>
      </c>
      <c r="CR30" s="99">
        <v>33</v>
      </c>
      <c r="CS30" s="99">
        <v>4593.5999999999995</v>
      </c>
      <c r="CT30" s="99">
        <v>35</v>
      </c>
      <c r="CU30" s="99">
        <v>4872</v>
      </c>
    </row>
    <row r="31" spans="2:99">
      <c r="C31" s="98" t="s">
        <v>196</v>
      </c>
      <c r="D31" s="99">
        <v>0</v>
      </c>
      <c r="E31" s="99">
        <v>0</v>
      </c>
      <c r="F31" s="99">
        <v>0</v>
      </c>
      <c r="G31" s="99">
        <v>0</v>
      </c>
      <c r="H31" s="99">
        <v>13</v>
      </c>
      <c r="I31" s="99">
        <v>4430.4000000000005</v>
      </c>
      <c r="J31" s="99">
        <v>16</v>
      </c>
      <c r="K31" s="99">
        <v>5452.8</v>
      </c>
      <c r="L31" s="99">
        <v>27</v>
      </c>
      <c r="M31" s="99">
        <v>9201.6</v>
      </c>
      <c r="N31" s="99">
        <v>39</v>
      </c>
      <c r="O31" s="99">
        <v>13291.2</v>
      </c>
      <c r="P31" s="99">
        <v>39</v>
      </c>
      <c r="Q31" s="99">
        <v>13291.2</v>
      </c>
      <c r="R31" s="99">
        <v>34</v>
      </c>
      <c r="S31" s="99">
        <v>11587.2</v>
      </c>
      <c r="T31" s="99">
        <v>17</v>
      </c>
      <c r="U31" s="99">
        <v>5793.6</v>
      </c>
      <c r="V31" s="99">
        <v>16</v>
      </c>
      <c r="W31" s="99">
        <v>5452.8</v>
      </c>
      <c r="X31" s="99">
        <v>22</v>
      </c>
      <c r="Y31" s="99">
        <v>7497.6</v>
      </c>
      <c r="Z31" s="99">
        <v>21</v>
      </c>
      <c r="AA31" s="99">
        <v>7156.8</v>
      </c>
      <c r="AB31" s="99">
        <v>47</v>
      </c>
      <c r="AC31" s="99">
        <v>16017.6</v>
      </c>
      <c r="AD31" s="99">
        <v>49</v>
      </c>
      <c r="AE31" s="99">
        <v>16699.2</v>
      </c>
      <c r="AF31" s="99">
        <v>37</v>
      </c>
      <c r="AG31" s="99">
        <v>12609.6</v>
      </c>
      <c r="AH31" s="99">
        <v>37</v>
      </c>
      <c r="AI31" s="99">
        <v>12609.6</v>
      </c>
      <c r="AJ31" s="99">
        <v>20</v>
      </c>
      <c r="AK31" s="99">
        <v>6816</v>
      </c>
      <c r="AL31" s="99">
        <v>13</v>
      </c>
      <c r="AM31" s="99">
        <v>4430.4000000000005</v>
      </c>
      <c r="AN31" s="99">
        <v>18</v>
      </c>
      <c r="AO31" s="99">
        <v>6134.4000000000005</v>
      </c>
      <c r="AP31" s="99">
        <v>21</v>
      </c>
      <c r="AQ31" s="99">
        <v>7156.8</v>
      </c>
      <c r="AR31" s="99">
        <v>42</v>
      </c>
      <c r="AS31" s="99">
        <v>14313.6</v>
      </c>
      <c r="AT31" s="99">
        <v>41</v>
      </c>
      <c r="AU31" s="99">
        <v>13972.800000000001</v>
      </c>
      <c r="AV31" s="99">
        <v>32</v>
      </c>
      <c r="AW31" s="99">
        <v>10905.6</v>
      </c>
      <c r="AX31" s="99">
        <v>41</v>
      </c>
      <c r="AY31" s="99">
        <v>13972.800000000001</v>
      </c>
      <c r="AZ31" s="99">
        <v>20</v>
      </c>
      <c r="BA31" s="99">
        <v>6816</v>
      </c>
      <c r="BB31" s="99">
        <v>19</v>
      </c>
      <c r="BC31" s="99">
        <v>6475.2</v>
      </c>
      <c r="BD31" s="99">
        <v>26</v>
      </c>
      <c r="BE31" s="99">
        <v>8860.8000000000011</v>
      </c>
      <c r="BF31" s="99">
        <v>23</v>
      </c>
      <c r="BG31" s="99">
        <v>7838.4000000000005</v>
      </c>
      <c r="BH31" s="99">
        <v>39</v>
      </c>
      <c r="BI31" s="99">
        <v>13291.2</v>
      </c>
      <c r="BJ31" s="99">
        <v>40</v>
      </c>
      <c r="BK31" s="99">
        <v>13632</v>
      </c>
      <c r="BL31" s="99">
        <v>30</v>
      </c>
      <c r="BM31" s="99">
        <v>10224</v>
      </c>
      <c r="BN31" s="99">
        <v>36</v>
      </c>
      <c r="BO31" s="99">
        <v>12268.800000000001</v>
      </c>
      <c r="BP31" s="99">
        <v>17</v>
      </c>
      <c r="BQ31" s="99">
        <v>5793.6</v>
      </c>
      <c r="BR31" s="99">
        <v>18</v>
      </c>
      <c r="BS31" s="99">
        <v>6134.4000000000005</v>
      </c>
      <c r="BT31" s="99">
        <v>16</v>
      </c>
      <c r="BU31" s="99">
        <v>5452.8</v>
      </c>
      <c r="BV31" s="99">
        <v>26</v>
      </c>
      <c r="BW31" s="99">
        <v>8860.8000000000011</v>
      </c>
      <c r="BX31" s="99">
        <v>47</v>
      </c>
      <c r="BY31" s="99">
        <v>16017.6</v>
      </c>
      <c r="BZ31" s="99">
        <v>47</v>
      </c>
      <c r="CA31" s="99">
        <v>16017.6</v>
      </c>
      <c r="CB31" s="99">
        <v>43</v>
      </c>
      <c r="CC31" s="99">
        <v>14654.4</v>
      </c>
      <c r="CD31" s="99">
        <v>41</v>
      </c>
      <c r="CE31" s="99">
        <v>13972.800000000001</v>
      </c>
      <c r="CF31" s="99">
        <v>24</v>
      </c>
      <c r="CG31" s="99">
        <v>8179.2000000000007</v>
      </c>
      <c r="CH31" s="99">
        <v>22</v>
      </c>
      <c r="CI31" s="99">
        <v>7497.6</v>
      </c>
      <c r="CJ31" s="99">
        <v>13</v>
      </c>
      <c r="CK31" s="99">
        <v>4430.4000000000005</v>
      </c>
      <c r="CL31" s="99">
        <v>22</v>
      </c>
      <c r="CM31" s="99">
        <v>7497.6</v>
      </c>
      <c r="CN31" s="99">
        <v>27</v>
      </c>
      <c r="CO31" s="99">
        <v>9201.6</v>
      </c>
      <c r="CP31" s="99">
        <v>30</v>
      </c>
      <c r="CQ31" s="99">
        <v>10224</v>
      </c>
      <c r="CR31" s="99">
        <v>33</v>
      </c>
      <c r="CS31" s="99">
        <v>11246.4</v>
      </c>
      <c r="CT31" s="99">
        <v>34</v>
      </c>
      <c r="CU31" s="99">
        <v>11587.2</v>
      </c>
    </row>
    <row r="32" spans="2:99">
      <c r="C32" s="98" t="s">
        <v>197</v>
      </c>
      <c r="D32" s="99">
        <v>0</v>
      </c>
      <c r="E32" s="99">
        <v>0</v>
      </c>
      <c r="F32" s="99">
        <v>0</v>
      </c>
      <c r="G32" s="99">
        <v>0</v>
      </c>
      <c r="H32" s="99">
        <v>12</v>
      </c>
      <c r="I32" s="99">
        <v>10080</v>
      </c>
      <c r="J32" s="99">
        <v>15</v>
      </c>
      <c r="K32" s="99">
        <v>12600</v>
      </c>
      <c r="L32" s="99">
        <v>23</v>
      </c>
      <c r="M32" s="99">
        <v>19320</v>
      </c>
      <c r="N32" s="99">
        <v>43</v>
      </c>
      <c r="O32" s="99">
        <v>36120</v>
      </c>
      <c r="P32" s="99">
        <v>33</v>
      </c>
      <c r="Q32" s="99">
        <v>27720</v>
      </c>
      <c r="R32" s="99">
        <v>33</v>
      </c>
      <c r="S32" s="99">
        <v>27720</v>
      </c>
      <c r="T32" s="99">
        <v>18</v>
      </c>
      <c r="U32" s="99">
        <v>15120</v>
      </c>
      <c r="V32" s="99">
        <v>17</v>
      </c>
      <c r="W32" s="99">
        <v>14280</v>
      </c>
      <c r="X32" s="99">
        <v>20</v>
      </c>
      <c r="Y32" s="99">
        <v>16800</v>
      </c>
      <c r="Z32" s="99">
        <v>20</v>
      </c>
      <c r="AA32" s="99">
        <v>16800</v>
      </c>
      <c r="AB32" s="99">
        <v>47</v>
      </c>
      <c r="AC32" s="99">
        <v>39480</v>
      </c>
      <c r="AD32" s="99">
        <v>47</v>
      </c>
      <c r="AE32" s="99">
        <v>39480</v>
      </c>
      <c r="AF32" s="99">
        <v>37</v>
      </c>
      <c r="AG32" s="99">
        <v>31080</v>
      </c>
      <c r="AH32" s="99">
        <v>41</v>
      </c>
      <c r="AI32" s="99">
        <v>34440</v>
      </c>
      <c r="AJ32" s="99">
        <v>18</v>
      </c>
      <c r="AK32" s="99">
        <v>15120</v>
      </c>
      <c r="AL32" s="99">
        <v>11</v>
      </c>
      <c r="AM32" s="99">
        <v>9240</v>
      </c>
      <c r="AN32" s="99">
        <v>20</v>
      </c>
      <c r="AO32" s="99">
        <v>16800</v>
      </c>
      <c r="AP32" s="99">
        <v>21</v>
      </c>
      <c r="AQ32" s="99">
        <v>17640</v>
      </c>
      <c r="AR32" s="99">
        <v>40</v>
      </c>
      <c r="AS32" s="99">
        <v>33600</v>
      </c>
      <c r="AT32" s="99">
        <v>40</v>
      </c>
      <c r="AU32" s="99">
        <v>33600</v>
      </c>
      <c r="AV32" s="99">
        <v>33</v>
      </c>
      <c r="AW32" s="99">
        <v>27720</v>
      </c>
      <c r="AX32" s="99">
        <v>45</v>
      </c>
      <c r="AY32" s="99">
        <v>37800</v>
      </c>
      <c r="AZ32" s="99">
        <v>20</v>
      </c>
      <c r="BA32" s="99">
        <v>16800</v>
      </c>
      <c r="BB32" s="99">
        <v>21</v>
      </c>
      <c r="BC32" s="99">
        <v>17640</v>
      </c>
      <c r="BD32" s="99">
        <v>24</v>
      </c>
      <c r="BE32" s="99">
        <v>20160</v>
      </c>
      <c r="BF32" s="99">
        <v>21</v>
      </c>
      <c r="BG32" s="99">
        <v>17640</v>
      </c>
      <c r="BH32" s="99">
        <v>38</v>
      </c>
      <c r="BI32" s="99">
        <v>31920</v>
      </c>
      <c r="BJ32" s="99">
        <v>36</v>
      </c>
      <c r="BK32" s="99">
        <v>30240</v>
      </c>
      <c r="BL32" s="99">
        <v>31</v>
      </c>
      <c r="BM32" s="99">
        <v>26040</v>
      </c>
      <c r="BN32" s="99">
        <v>39</v>
      </c>
      <c r="BO32" s="99">
        <v>32760</v>
      </c>
      <c r="BP32" s="99">
        <v>17</v>
      </c>
      <c r="BQ32" s="99">
        <v>14280</v>
      </c>
      <c r="BR32" s="99">
        <v>19</v>
      </c>
      <c r="BS32" s="99">
        <v>15960</v>
      </c>
      <c r="BT32" s="99">
        <v>14</v>
      </c>
      <c r="BU32" s="99">
        <v>11760</v>
      </c>
      <c r="BV32" s="99">
        <v>23</v>
      </c>
      <c r="BW32" s="99">
        <v>19320</v>
      </c>
      <c r="BX32" s="99">
        <v>52</v>
      </c>
      <c r="BY32" s="99">
        <v>43680</v>
      </c>
      <c r="BZ32" s="99">
        <v>48</v>
      </c>
      <c r="CA32" s="99">
        <v>40320</v>
      </c>
      <c r="CB32" s="99">
        <v>41</v>
      </c>
      <c r="CC32" s="99">
        <v>34440</v>
      </c>
      <c r="CD32" s="99">
        <v>40</v>
      </c>
      <c r="CE32" s="99">
        <v>33600</v>
      </c>
      <c r="CF32" s="99">
        <v>24</v>
      </c>
      <c r="CG32" s="99">
        <v>20160</v>
      </c>
      <c r="CH32" s="99">
        <v>21</v>
      </c>
      <c r="CI32" s="99">
        <v>17640</v>
      </c>
      <c r="CJ32" s="99">
        <v>12</v>
      </c>
      <c r="CK32" s="99">
        <v>10080</v>
      </c>
      <c r="CL32" s="99">
        <v>21</v>
      </c>
      <c r="CM32" s="99">
        <v>17640</v>
      </c>
      <c r="CN32" s="99">
        <v>29</v>
      </c>
      <c r="CO32" s="99">
        <v>24360</v>
      </c>
      <c r="CP32" s="99">
        <v>28</v>
      </c>
      <c r="CQ32" s="99">
        <v>23520</v>
      </c>
      <c r="CR32" s="99">
        <v>34</v>
      </c>
      <c r="CS32" s="99">
        <v>28560</v>
      </c>
      <c r="CT32" s="99">
        <v>37</v>
      </c>
      <c r="CU32" s="99">
        <v>31080</v>
      </c>
    </row>
    <row r="33" spans="2:99">
      <c r="C33" s="98" t="s">
        <v>198</v>
      </c>
      <c r="D33" s="99">
        <v>0</v>
      </c>
      <c r="E33" s="99">
        <v>0</v>
      </c>
      <c r="F33" s="99">
        <v>0</v>
      </c>
      <c r="G33" s="99">
        <v>0</v>
      </c>
      <c r="H33" s="99">
        <v>13</v>
      </c>
      <c r="I33" s="99">
        <v>6162</v>
      </c>
      <c r="J33" s="99">
        <v>15</v>
      </c>
      <c r="K33" s="99">
        <v>7110</v>
      </c>
      <c r="L33" s="99">
        <v>26</v>
      </c>
      <c r="M33" s="99">
        <v>12324</v>
      </c>
      <c r="N33" s="99">
        <v>39</v>
      </c>
      <c r="O33" s="99">
        <v>18486</v>
      </c>
      <c r="P33" s="99">
        <v>36</v>
      </c>
      <c r="Q33" s="99">
        <v>17064</v>
      </c>
      <c r="R33" s="99">
        <v>32</v>
      </c>
      <c r="S33" s="99">
        <v>15168</v>
      </c>
      <c r="T33" s="99">
        <v>17</v>
      </c>
      <c r="U33" s="99">
        <v>8058</v>
      </c>
      <c r="V33" s="99">
        <v>20</v>
      </c>
      <c r="W33" s="99">
        <v>9480</v>
      </c>
      <c r="X33" s="99">
        <v>23</v>
      </c>
      <c r="Y33" s="99">
        <v>10902</v>
      </c>
      <c r="Z33" s="99">
        <v>20</v>
      </c>
      <c r="AA33" s="99">
        <v>9480</v>
      </c>
      <c r="AB33" s="99">
        <v>45</v>
      </c>
      <c r="AC33" s="99">
        <v>21330</v>
      </c>
      <c r="AD33" s="99">
        <v>48</v>
      </c>
      <c r="AE33" s="99">
        <v>22752</v>
      </c>
      <c r="AF33" s="99">
        <v>39</v>
      </c>
      <c r="AG33" s="99">
        <v>18486</v>
      </c>
      <c r="AH33" s="99">
        <v>38</v>
      </c>
      <c r="AI33" s="99">
        <v>18012</v>
      </c>
      <c r="AJ33" s="99">
        <v>18</v>
      </c>
      <c r="AK33" s="99">
        <v>8532</v>
      </c>
      <c r="AL33" s="99">
        <v>13</v>
      </c>
      <c r="AM33" s="99">
        <v>6162</v>
      </c>
      <c r="AN33" s="99">
        <v>20</v>
      </c>
      <c r="AO33" s="99">
        <v>9480</v>
      </c>
      <c r="AP33" s="99">
        <v>19</v>
      </c>
      <c r="AQ33" s="99">
        <v>9006</v>
      </c>
      <c r="AR33" s="99">
        <v>42</v>
      </c>
      <c r="AS33" s="99">
        <v>19908</v>
      </c>
      <c r="AT33" s="99">
        <v>36</v>
      </c>
      <c r="AU33" s="99">
        <v>17064</v>
      </c>
      <c r="AV33" s="99">
        <v>34</v>
      </c>
      <c r="AW33" s="99">
        <v>16116</v>
      </c>
      <c r="AX33" s="99">
        <v>48</v>
      </c>
      <c r="AY33" s="99">
        <v>22752</v>
      </c>
      <c r="AZ33" s="99">
        <v>21</v>
      </c>
      <c r="BA33" s="99">
        <v>9954</v>
      </c>
      <c r="BB33" s="99">
        <v>19</v>
      </c>
      <c r="BC33" s="99">
        <v>9006</v>
      </c>
      <c r="BD33" s="99">
        <v>24</v>
      </c>
      <c r="BE33" s="99">
        <v>11376</v>
      </c>
      <c r="BF33" s="99">
        <v>22</v>
      </c>
      <c r="BG33" s="99">
        <v>10428</v>
      </c>
      <c r="BH33" s="99">
        <v>39</v>
      </c>
      <c r="BI33" s="99">
        <v>18486</v>
      </c>
      <c r="BJ33" s="99">
        <v>39</v>
      </c>
      <c r="BK33" s="99">
        <v>18486</v>
      </c>
      <c r="BL33" s="99">
        <v>30</v>
      </c>
      <c r="BM33" s="99">
        <v>14220</v>
      </c>
      <c r="BN33" s="99">
        <v>39</v>
      </c>
      <c r="BO33" s="99">
        <v>18486</v>
      </c>
      <c r="BP33" s="99">
        <v>18</v>
      </c>
      <c r="BQ33" s="99">
        <v>8532</v>
      </c>
      <c r="BR33" s="99">
        <v>19</v>
      </c>
      <c r="BS33" s="99">
        <v>9006</v>
      </c>
      <c r="BT33" s="99">
        <v>15</v>
      </c>
      <c r="BU33" s="99">
        <v>7110</v>
      </c>
      <c r="BV33" s="99">
        <v>23</v>
      </c>
      <c r="BW33" s="99">
        <v>10902</v>
      </c>
      <c r="BX33" s="99">
        <v>55</v>
      </c>
      <c r="BY33" s="99">
        <v>26070</v>
      </c>
      <c r="BZ33" s="99">
        <v>45</v>
      </c>
      <c r="CA33" s="99">
        <v>21330</v>
      </c>
      <c r="CB33" s="99">
        <v>45</v>
      </c>
      <c r="CC33" s="99">
        <v>21330</v>
      </c>
      <c r="CD33" s="99">
        <v>40</v>
      </c>
      <c r="CE33" s="99">
        <v>18960</v>
      </c>
      <c r="CF33" s="99">
        <v>24</v>
      </c>
      <c r="CG33" s="99">
        <v>11376</v>
      </c>
      <c r="CH33" s="99">
        <v>22</v>
      </c>
      <c r="CI33" s="99">
        <v>10428</v>
      </c>
      <c r="CJ33" s="99">
        <v>12</v>
      </c>
      <c r="CK33" s="99">
        <v>5688</v>
      </c>
      <c r="CL33" s="99">
        <v>24</v>
      </c>
      <c r="CM33" s="99">
        <v>11376</v>
      </c>
      <c r="CN33" s="99">
        <v>29</v>
      </c>
      <c r="CO33" s="99">
        <v>13746</v>
      </c>
      <c r="CP33" s="99">
        <v>28</v>
      </c>
      <c r="CQ33" s="99">
        <v>13272</v>
      </c>
      <c r="CR33" s="99">
        <v>38</v>
      </c>
      <c r="CS33" s="99">
        <v>18012</v>
      </c>
      <c r="CT33" s="99">
        <v>37</v>
      </c>
      <c r="CU33" s="99">
        <v>17538</v>
      </c>
    </row>
    <row r="34" spans="2:99">
      <c r="C34" s="98" t="s">
        <v>199</v>
      </c>
      <c r="D34" s="99">
        <v>0</v>
      </c>
      <c r="E34" s="99">
        <v>0</v>
      </c>
      <c r="F34" s="99">
        <v>0</v>
      </c>
      <c r="G34" s="99">
        <v>0</v>
      </c>
      <c r="H34" s="99">
        <v>12</v>
      </c>
      <c r="I34" s="99">
        <v>6580.7999999999993</v>
      </c>
      <c r="J34" s="99">
        <v>16</v>
      </c>
      <c r="K34" s="99">
        <v>8774.4</v>
      </c>
      <c r="L34" s="99">
        <v>28</v>
      </c>
      <c r="M34" s="99">
        <v>15355.199999999999</v>
      </c>
      <c r="N34" s="99">
        <v>38</v>
      </c>
      <c r="O34" s="99">
        <v>20839.2</v>
      </c>
      <c r="P34" s="99">
        <v>40</v>
      </c>
      <c r="Q34" s="99">
        <v>21936</v>
      </c>
      <c r="R34" s="99">
        <v>29</v>
      </c>
      <c r="S34" s="99">
        <v>15903.599999999999</v>
      </c>
      <c r="T34" s="99">
        <v>18</v>
      </c>
      <c r="U34" s="99">
        <v>9871.1999999999989</v>
      </c>
      <c r="V34" s="99">
        <v>17</v>
      </c>
      <c r="W34" s="99">
        <v>9322.7999999999993</v>
      </c>
      <c r="X34" s="99">
        <v>23</v>
      </c>
      <c r="Y34" s="99">
        <v>12613.199999999999</v>
      </c>
      <c r="Z34" s="99">
        <v>19</v>
      </c>
      <c r="AA34" s="99">
        <v>10419.6</v>
      </c>
      <c r="AB34" s="99">
        <v>45</v>
      </c>
      <c r="AC34" s="99">
        <v>24678</v>
      </c>
      <c r="AD34" s="99">
        <v>45</v>
      </c>
      <c r="AE34" s="99">
        <v>24678</v>
      </c>
      <c r="AF34" s="99">
        <v>37</v>
      </c>
      <c r="AG34" s="99">
        <v>20290.8</v>
      </c>
      <c r="AH34" s="99">
        <v>42</v>
      </c>
      <c r="AI34" s="99">
        <v>23032.799999999999</v>
      </c>
      <c r="AJ34" s="99">
        <v>18</v>
      </c>
      <c r="AK34" s="99">
        <v>9871.1999999999989</v>
      </c>
      <c r="AL34" s="99">
        <v>11</v>
      </c>
      <c r="AM34" s="99">
        <v>6032.4</v>
      </c>
      <c r="AN34" s="99">
        <v>19</v>
      </c>
      <c r="AO34" s="99">
        <v>10419.6</v>
      </c>
      <c r="AP34" s="99">
        <v>18</v>
      </c>
      <c r="AQ34" s="99">
        <v>9871.1999999999989</v>
      </c>
      <c r="AR34" s="99">
        <v>38</v>
      </c>
      <c r="AS34" s="99">
        <v>20839.2</v>
      </c>
      <c r="AT34" s="99">
        <v>35</v>
      </c>
      <c r="AU34" s="99">
        <v>19194</v>
      </c>
      <c r="AV34" s="99">
        <v>32</v>
      </c>
      <c r="AW34" s="99">
        <v>17548.8</v>
      </c>
      <c r="AX34" s="99">
        <v>45</v>
      </c>
      <c r="AY34" s="99">
        <v>24678</v>
      </c>
      <c r="AZ34" s="99">
        <v>20</v>
      </c>
      <c r="BA34" s="99">
        <v>10968</v>
      </c>
      <c r="BB34" s="99">
        <v>21</v>
      </c>
      <c r="BC34" s="99">
        <v>11516.4</v>
      </c>
      <c r="BD34" s="99">
        <v>25</v>
      </c>
      <c r="BE34" s="99">
        <v>13710</v>
      </c>
      <c r="BF34" s="99">
        <v>23</v>
      </c>
      <c r="BG34" s="99">
        <v>12613.199999999999</v>
      </c>
      <c r="BH34" s="99">
        <v>40</v>
      </c>
      <c r="BI34" s="99">
        <v>21936</v>
      </c>
      <c r="BJ34" s="99">
        <v>38</v>
      </c>
      <c r="BK34" s="99">
        <v>20839.2</v>
      </c>
      <c r="BL34" s="99">
        <v>28</v>
      </c>
      <c r="BM34" s="99">
        <v>15355.199999999999</v>
      </c>
      <c r="BN34" s="99">
        <v>42</v>
      </c>
      <c r="BO34" s="99">
        <v>23032.799999999999</v>
      </c>
      <c r="BP34" s="99">
        <v>20</v>
      </c>
      <c r="BQ34" s="99">
        <v>10968</v>
      </c>
      <c r="BR34" s="99">
        <v>17</v>
      </c>
      <c r="BS34" s="99">
        <v>9322.7999999999993</v>
      </c>
      <c r="BT34" s="99">
        <v>14</v>
      </c>
      <c r="BU34" s="99">
        <v>7677.5999999999995</v>
      </c>
      <c r="BV34" s="99">
        <v>23</v>
      </c>
      <c r="BW34" s="99">
        <v>12613.199999999999</v>
      </c>
      <c r="BX34" s="99">
        <v>47</v>
      </c>
      <c r="BY34" s="99">
        <v>25774.799999999999</v>
      </c>
      <c r="BZ34" s="99">
        <v>47</v>
      </c>
      <c r="CA34" s="99">
        <v>25774.799999999999</v>
      </c>
      <c r="CB34" s="99">
        <v>48</v>
      </c>
      <c r="CC34" s="99">
        <v>26323.199999999997</v>
      </c>
      <c r="CD34" s="99">
        <v>48</v>
      </c>
      <c r="CE34" s="99">
        <v>26323.199999999997</v>
      </c>
      <c r="CF34" s="99">
        <v>23</v>
      </c>
      <c r="CG34" s="99">
        <v>12613.199999999999</v>
      </c>
      <c r="CH34" s="99">
        <v>24</v>
      </c>
      <c r="CI34" s="99">
        <v>13161.599999999999</v>
      </c>
      <c r="CJ34" s="99">
        <v>14</v>
      </c>
      <c r="CK34" s="99">
        <v>7677.5999999999995</v>
      </c>
      <c r="CL34" s="99">
        <v>23</v>
      </c>
      <c r="CM34" s="99">
        <v>12613.199999999999</v>
      </c>
      <c r="CN34" s="99">
        <v>30</v>
      </c>
      <c r="CO34" s="99">
        <v>16452</v>
      </c>
      <c r="CP34" s="99">
        <v>24</v>
      </c>
      <c r="CQ34" s="99">
        <v>13161.599999999999</v>
      </c>
      <c r="CR34" s="99">
        <v>33</v>
      </c>
      <c r="CS34" s="99">
        <v>18097.2</v>
      </c>
      <c r="CT34" s="99">
        <v>37</v>
      </c>
      <c r="CU34" s="99">
        <v>20290.8</v>
      </c>
    </row>
    <row r="35" spans="2:99">
      <c r="C35" s="98" t="s">
        <v>200</v>
      </c>
      <c r="D35" s="99">
        <v>0</v>
      </c>
      <c r="E35" s="99">
        <v>0</v>
      </c>
      <c r="F35" s="99">
        <v>0</v>
      </c>
      <c r="G35" s="99">
        <v>0</v>
      </c>
      <c r="H35" s="99">
        <v>12</v>
      </c>
      <c r="I35" s="99">
        <v>6033.5999999999985</v>
      </c>
      <c r="J35" s="99">
        <v>15</v>
      </c>
      <c r="K35" s="99">
        <v>7541.9999999999982</v>
      </c>
      <c r="L35" s="99">
        <v>24</v>
      </c>
      <c r="M35" s="99">
        <v>12067.199999999997</v>
      </c>
      <c r="N35" s="99">
        <v>41</v>
      </c>
      <c r="O35" s="99">
        <v>20614.799999999996</v>
      </c>
      <c r="P35" s="99">
        <v>39</v>
      </c>
      <c r="Q35" s="99">
        <v>19609.199999999997</v>
      </c>
      <c r="R35" s="99">
        <v>34</v>
      </c>
      <c r="S35" s="99">
        <v>17095.199999999997</v>
      </c>
      <c r="T35" s="99">
        <v>20</v>
      </c>
      <c r="U35" s="99">
        <v>10055.999999999998</v>
      </c>
      <c r="V35" s="99">
        <v>17</v>
      </c>
      <c r="W35" s="99">
        <v>8547.5999999999985</v>
      </c>
      <c r="X35" s="99">
        <v>20</v>
      </c>
      <c r="Y35" s="99">
        <v>10055.999999999998</v>
      </c>
      <c r="Z35" s="99">
        <v>20</v>
      </c>
      <c r="AA35" s="99">
        <v>10055.999999999998</v>
      </c>
      <c r="AB35" s="99">
        <v>50</v>
      </c>
      <c r="AC35" s="99">
        <v>25139.999999999996</v>
      </c>
      <c r="AD35" s="99">
        <v>43</v>
      </c>
      <c r="AE35" s="99">
        <v>21620.399999999994</v>
      </c>
      <c r="AF35" s="99">
        <v>43</v>
      </c>
      <c r="AG35" s="99">
        <v>21620.399999999994</v>
      </c>
      <c r="AH35" s="99">
        <v>40</v>
      </c>
      <c r="AI35" s="99">
        <v>20111.999999999996</v>
      </c>
      <c r="AJ35" s="99">
        <v>17</v>
      </c>
      <c r="AK35" s="99">
        <v>8547.5999999999985</v>
      </c>
      <c r="AL35" s="99">
        <v>12</v>
      </c>
      <c r="AM35" s="99">
        <v>6033.5999999999985</v>
      </c>
      <c r="AN35" s="99">
        <v>18</v>
      </c>
      <c r="AO35" s="99">
        <v>9050.3999999999978</v>
      </c>
      <c r="AP35" s="99">
        <v>21</v>
      </c>
      <c r="AQ35" s="99">
        <v>10558.799999999997</v>
      </c>
      <c r="AR35" s="99">
        <v>42</v>
      </c>
      <c r="AS35" s="99">
        <v>21117.599999999995</v>
      </c>
      <c r="AT35" s="99">
        <v>39</v>
      </c>
      <c r="AU35" s="99">
        <v>19609.199999999997</v>
      </c>
      <c r="AV35" s="99">
        <v>31</v>
      </c>
      <c r="AW35" s="99">
        <v>15586.799999999997</v>
      </c>
      <c r="AX35" s="99">
        <v>48</v>
      </c>
      <c r="AY35" s="99">
        <v>24134.399999999994</v>
      </c>
      <c r="AZ35" s="99">
        <v>20</v>
      </c>
      <c r="BA35" s="99">
        <v>10055.999999999998</v>
      </c>
      <c r="BB35" s="99">
        <v>21</v>
      </c>
      <c r="BC35" s="99">
        <v>10558.799999999997</v>
      </c>
      <c r="BD35" s="99">
        <v>23</v>
      </c>
      <c r="BE35" s="99">
        <v>11564.399999999998</v>
      </c>
      <c r="BF35" s="99">
        <v>21</v>
      </c>
      <c r="BG35" s="99">
        <v>10558.799999999997</v>
      </c>
      <c r="BH35" s="99">
        <v>41</v>
      </c>
      <c r="BI35" s="99">
        <v>20614.799999999996</v>
      </c>
      <c r="BJ35" s="99">
        <v>33</v>
      </c>
      <c r="BK35" s="99">
        <v>16592.399999999998</v>
      </c>
      <c r="BL35" s="99">
        <v>28</v>
      </c>
      <c r="BM35" s="99">
        <v>14078.399999999998</v>
      </c>
      <c r="BN35" s="99">
        <v>41</v>
      </c>
      <c r="BO35" s="99">
        <v>20614.799999999996</v>
      </c>
      <c r="BP35" s="99">
        <v>19</v>
      </c>
      <c r="BQ35" s="99">
        <v>9553.1999999999989</v>
      </c>
      <c r="BR35" s="99">
        <v>17</v>
      </c>
      <c r="BS35" s="99">
        <v>8547.5999999999985</v>
      </c>
      <c r="BT35" s="99">
        <v>16</v>
      </c>
      <c r="BU35" s="99">
        <v>8044.7999999999984</v>
      </c>
      <c r="BV35" s="99">
        <v>26</v>
      </c>
      <c r="BW35" s="99">
        <v>13072.799999999997</v>
      </c>
      <c r="BX35" s="99">
        <v>55</v>
      </c>
      <c r="BY35" s="99">
        <v>27653.999999999993</v>
      </c>
      <c r="BZ35" s="99">
        <v>49</v>
      </c>
      <c r="CA35" s="99">
        <v>24637.199999999993</v>
      </c>
      <c r="CB35" s="99">
        <v>42</v>
      </c>
      <c r="CC35" s="99">
        <v>21117.599999999995</v>
      </c>
      <c r="CD35" s="99">
        <v>44</v>
      </c>
      <c r="CE35" s="99">
        <v>22123.199999999997</v>
      </c>
      <c r="CF35" s="99">
        <v>22</v>
      </c>
      <c r="CG35" s="99">
        <v>11061.599999999999</v>
      </c>
      <c r="CH35" s="99">
        <v>22</v>
      </c>
      <c r="CI35" s="99">
        <v>11061.599999999999</v>
      </c>
      <c r="CJ35" s="99">
        <v>14</v>
      </c>
      <c r="CK35" s="99">
        <v>7039.1999999999989</v>
      </c>
      <c r="CL35" s="99">
        <v>21</v>
      </c>
      <c r="CM35" s="99">
        <v>10558.799999999997</v>
      </c>
      <c r="CN35" s="99">
        <v>28</v>
      </c>
      <c r="CO35" s="99">
        <v>14078.399999999998</v>
      </c>
      <c r="CP35" s="99">
        <v>27</v>
      </c>
      <c r="CQ35" s="99">
        <v>13575.599999999997</v>
      </c>
      <c r="CR35" s="99">
        <v>32</v>
      </c>
      <c r="CS35" s="99">
        <v>16089.599999999997</v>
      </c>
      <c r="CT35" s="99">
        <v>33</v>
      </c>
      <c r="CU35" s="99">
        <v>16592.399999999998</v>
      </c>
    </row>
    <row r="36" spans="2:99">
      <c r="C36" s="98" t="s">
        <v>201</v>
      </c>
      <c r="D36" s="99">
        <v>0</v>
      </c>
      <c r="E36" s="99">
        <v>0</v>
      </c>
      <c r="F36" s="99">
        <v>0</v>
      </c>
      <c r="G36" s="99">
        <v>0</v>
      </c>
      <c r="H36" s="99">
        <v>12</v>
      </c>
      <c r="I36" s="99">
        <v>9129.5999999999985</v>
      </c>
      <c r="J36" s="99">
        <v>16</v>
      </c>
      <c r="K36" s="99">
        <v>12172.8</v>
      </c>
      <c r="L36" s="99">
        <v>24</v>
      </c>
      <c r="M36" s="99">
        <v>18259.199999999997</v>
      </c>
      <c r="N36" s="99">
        <v>43</v>
      </c>
      <c r="O36" s="99">
        <v>32714.399999999998</v>
      </c>
      <c r="P36" s="99">
        <v>34</v>
      </c>
      <c r="Q36" s="99">
        <v>25867.199999999997</v>
      </c>
      <c r="R36" s="99">
        <v>32</v>
      </c>
      <c r="S36" s="99">
        <v>24345.599999999999</v>
      </c>
      <c r="T36" s="99">
        <v>18</v>
      </c>
      <c r="U36" s="99">
        <v>13694.4</v>
      </c>
      <c r="V36" s="99">
        <v>17</v>
      </c>
      <c r="W36" s="99">
        <v>12933.599999999999</v>
      </c>
      <c r="X36" s="99">
        <v>23</v>
      </c>
      <c r="Y36" s="99">
        <v>17498.399999999998</v>
      </c>
      <c r="Z36" s="99">
        <v>20</v>
      </c>
      <c r="AA36" s="99">
        <v>15216</v>
      </c>
      <c r="AB36" s="99">
        <v>48</v>
      </c>
      <c r="AC36" s="99">
        <v>36518.399999999994</v>
      </c>
      <c r="AD36" s="99">
        <v>48</v>
      </c>
      <c r="AE36" s="99">
        <v>36518.399999999994</v>
      </c>
      <c r="AF36" s="99">
        <v>41</v>
      </c>
      <c r="AG36" s="99">
        <v>31192.799999999999</v>
      </c>
      <c r="AH36" s="99">
        <v>41</v>
      </c>
      <c r="AI36" s="99">
        <v>31192.799999999999</v>
      </c>
      <c r="AJ36" s="99">
        <v>17</v>
      </c>
      <c r="AK36" s="99">
        <v>12933.599999999999</v>
      </c>
      <c r="AL36" s="99">
        <v>13</v>
      </c>
      <c r="AM36" s="99">
        <v>9890.4</v>
      </c>
      <c r="AN36" s="99">
        <v>21</v>
      </c>
      <c r="AO36" s="99">
        <v>15976.8</v>
      </c>
      <c r="AP36" s="99">
        <v>22</v>
      </c>
      <c r="AQ36" s="99">
        <v>16737.599999999999</v>
      </c>
      <c r="AR36" s="99">
        <v>34</v>
      </c>
      <c r="AS36" s="99">
        <v>25867.199999999997</v>
      </c>
      <c r="AT36" s="99">
        <v>38</v>
      </c>
      <c r="AU36" s="99">
        <v>28910.399999999998</v>
      </c>
      <c r="AV36" s="99">
        <v>30</v>
      </c>
      <c r="AW36" s="99">
        <v>22824</v>
      </c>
      <c r="AX36" s="99">
        <v>43</v>
      </c>
      <c r="AY36" s="99">
        <v>32714.399999999998</v>
      </c>
      <c r="AZ36" s="99">
        <v>19</v>
      </c>
      <c r="BA36" s="99">
        <v>14455.199999999999</v>
      </c>
      <c r="BB36" s="99">
        <v>20</v>
      </c>
      <c r="BC36" s="99">
        <v>15216</v>
      </c>
      <c r="BD36" s="99">
        <v>22</v>
      </c>
      <c r="BE36" s="99">
        <v>16737.599999999999</v>
      </c>
      <c r="BF36" s="99">
        <v>24</v>
      </c>
      <c r="BG36" s="99">
        <v>18259.199999999997</v>
      </c>
      <c r="BH36" s="99">
        <v>39</v>
      </c>
      <c r="BI36" s="99">
        <v>29671.199999999997</v>
      </c>
      <c r="BJ36" s="99">
        <v>33</v>
      </c>
      <c r="BK36" s="99">
        <v>25106.399999999998</v>
      </c>
      <c r="BL36" s="99">
        <v>28</v>
      </c>
      <c r="BM36" s="99">
        <v>21302.399999999998</v>
      </c>
      <c r="BN36" s="99">
        <v>37</v>
      </c>
      <c r="BO36" s="99">
        <v>28149.599999999999</v>
      </c>
      <c r="BP36" s="99">
        <v>18</v>
      </c>
      <c r="BQ36" s="99">
        <v>13694.4</v>
      </c>
      <c r="BR36" s="99">
        <v>19</v>
      </c>
      <c r="BS36" s="99">
        <v>14455.199999999999</v>
      </c>
      <c r="BT36" s="99">
        <v>15</v>
      </c>
      <c r="BU36" s="99">
        <v>11412</v>
      </c>
      <c r="BV36" s="99">
        <v>23</v>
      </c>
      <c r="BW36" s="99">
        <v>17498.399999999998</v>
      </c>
      <c r="BX36" s="99">
        <v>50</v>
      </c>
      <c r="BY36" s="99">
        <v>38040</v>
      </c>
      <c r="BZ36" s="99">
        <v>50</v>
      </c>
      <c r="CA36" s="99">
        <v>38040</v>
      </c>
      <c r="CB36" s="99">
        <v>40</v>
      </c>
      <c r="CC36" s="99">
        <v>30432</v>
      </c>
      <c r="CD36" s="99">
        <v>41</v>
      </c>
      <c r="CE36" s="99">
        <v>31192.799999999999</v>
      </c>
      <c r="CF36" s="99">
        <v>23</v>
      </c>
      <c r="CG36" s="99">
        <v>17498.399999999998</v>
      </c>
      <c r="CH36" s="99">
        <v>22</v>
      </c>
      <c r="CI36" s="99">
        <v>16737.599999999999</v>
      </c>
      <c r="CJ36" s="99">
        <v>13</v>
      </c>
      <c r="CK36" s="99">
        <v>9890.4</v>
      </c>
      <c r="CL36" s="99">
        <v>23</v>
      </c>
      <c r="CM36" s="99">
        <v>17498.399999999998</v>
      </c>
      <c r="CN36" s="99">
        <v>28</v>
      </c>
      <c r="CO36" s="99">
        <v>21302.399999999998</v>
      </c>
      <c r="CP36" s="99">
        <v>26</v>
      </c>
      <c r="CQ36" s="99">
        <v>19780.8</v>
      </c>
      <c r="CR36" s="99">
        <v>33</v>
      </c>
      <c r="CS36" s="99">
        <v>25106.399999999998</v>
      </c>
      <c r="CT36" s="99">
        <v>36</v>
      </c>
      <c r="CU36" s="99">
        <v>27388.799999999999</v>
      </c>
    </row>
    <row r="37" spans="2:99">
      <c r="B37" s="98" t="s">
        <v>128</v>
      </c>
      <c r="C37" s="98" t="s">
        <v>202</v>
      </c>
      <c r="D37" s="99">
        <v>0</v>
      </c>
      <c r="E37" s="99">
        <v>0</v>
      </c>
      <c r="F37" s="99">
        <v>0</v>
      </c>
      <c r="G37" s="99">
        <v>0</v>
      </c>
      <c r="H37" s="99">
        <v>14</v>
      </c>
      <c r="I37" s="99">
        <v>12045.6</v>
      </c>
      <c r="J37" s="99">
        <v>19</v>
      </c>
      <c r="K37" s="99">
        <v>16347.6</v>
      </c>
      <c r="L37" s="99">
        <v>23</v>
      </c>
      <c r="M37" s="99">
        <v>19789.2</v>
      </c>
      <c r="N37" s="99">
        <v>29</v>
      </c>
      <c r="O37" s="99">
        <v>24951.599999999999</v>
      </c>
      <c r="P37" s="99">
        <v>28</v>
      </c>
      <c r="Q37" s="99">
        <v>24091.200000000001</v>
      </c>
      <c r="R37" s="99">
        <v>31</v>
      </c>
      <c r="S37" s="99">
        <v>26672.399999999998</v>
      </c>
      <c r="T37" s="99">
        <v>16</v>
      </c>
      <c r="U37" s="99">
        <v>13766.4</v>
      </c>
      <c r="V37" s="99">
        <v>18</v>
      </c>
      <c r="W37" s="99">
        <v>15487.199999999999</v>
      </c>
      <c r="X37" s="99">
        <v>16</v>
      </c>
      <c r="Y37" s="99">
        <v>13766.4</v>
      </c>
      <c r="Z37" s="99">
        <v>17</v>
      </c>
      <c r="AA37" s="99">
        <v>14626.8</v>
      </c>
      <c r="AB37" s="99">
        <v>26</v>
      </c>
      <c r="AC37" s="99">
        <v>22370.399999999998</v>
      </c>
      <c r="AD37" s="99">
        <v>31</v>
      </c>
      <c r="AE37" s="99">
        <v>26672.399999999998</v>
      </c>
      <c r="AF37" s="99">
        <v>25</v>
      </c>
      <c r="AG37" s="99">
        <v>21510</v>
      </c>
      <c r="AH37" s="99">
        <v>19</v>
      </c>
      <c r="AI37" s="99">
        <v>16347.6</v>
      </c>
      <c r="AJ37" s="99">
        <v>10</v>
      </c>
      <c r="AK37" s="99">
        <v>8604</v>
      </c>
      <c r="AL37" s="99">
        <v>20</v>
      </c>
      <c r="AM37" s="99">
        <v>17208</v>
      </c>
      <c r="AN37" s="99">
        <v>11</v>
      </c>
      <c r="AO37" s="99">
        <v>9464.4</v>
      </c>
      <c r="AP37" s="99">
        <v>13</v>
      </c>
      <c r="AQ37" s="99">
        <v>11185.199999999999</v>
      </c>
      <c r="AR37" s="99">
        <v>29</v>
      </c>
      <c r="AS37" s="99">
        <v>24951.599999999999</v>
      </c>
      <c r="AT37" s="99">
        <v>29</v>
      </c>
      <c r="AU37" s="99">
        <v>24951.599999999999</v>
      </c>
      <c r="AV37" s="99">
        <v>26</v>
      </c>
      <c r="AW37" s="99">
        <v>22370.399999999998</v>
      </c>
      <c r="AX37" s="99">
        <v>26</v>
      </c>
      <c r="AY37" s="99">
        <v>22370.399999999998</v>
      </c>
      <c r="AZ37" s="99">
        <v>18</v>
      </c>
      <c r="BA37" s="99">
        <v>15487.199999999999</v>
      </c>
      <c r="BB37" s="99">
        <v>18</v>
      </c>
      <c r="BC37" s="99">
        <v>15487.199999999999</v>
      </c>
      <c r="BD37" s="99">
        <v>12</v>
      </c>
      <c r="BE37" s="99">
        <v>10324.799999999999</v>
      </c>
      <c r="BF37" s="99">
        <v>16</v>
      </c>
      <c r="BG37" s="99">
        <v>13766.4</v>
      </c>
      <c r="BH37" s="99">
        <v>36</v>
      </c>
      <c r="BI37" s="99">
        <v>30974.399999999998</v>
      </c>
      <c r="BJ37" s="99">
        <v>31</v>
      </c>
      <c r="BK37" s="99">
        <v>26672.399999999998</v>
      </c>
      <c r="BL37" s="99">
        <v>25</v>
      </c>
      <c r="BM37" s="99">
        <v>21510</v>
      </c>
      <c r="BN37" s="99">
        <v>20</v>
      </c>
      <c r="BO37" s="99">
        <v>17208</v>
      </c>
      <c r="BP37" s="99">
        <v>16</v>
      </c>
      <c r="BQ37" s="99">
        <v>13766.4</v>
      </c>
      <c r="BR37" s="99">
        <v>19</v>
      </c>
      <c r="BS37" s="99">
        <v>16347.6</v>
      </c>
      <c r="BT37" s="99">
        <v>17</v>
      </c>
      <c r="BU37" s="99">
        <v>14626.8</v>
      </c>
      <c r="BV37" s="99">
        <v>17</v>
      </c>
      <c r="BW37" s="99">
        <v>14626.8</v>
      </c>
      <c r="BX37" s="99">
        <v>31</v>
      </c>
      <c r="BY37" s="99">
        <v>26672.399999999998</v>
      </c>
      <c r="BZ37" s="99">
        <v>31</v>
      </c>
      <c r="CA37" s="99">
        <v>26672.399999999998</v>
      </c>
      <c r="CB37" s="99">
        <v>36</v>
      </c>
      <c r="CC37" s="99">
        <v>30974.399999999998</v>
      </c>
      <c r="CD37" s="99">
        <v>20</v>
      </c>
      <c r="CE37" s="99">
        <v>17208</v>
      </c>
      <c r="CF37" s="99">
        <v>13</v>
      </c>
      <c r="CG37" s="99">
        <v>11185.199999999999</v>
      </c>
      <c r="CH37" s="99">
        <v>17</v>
      </c>
      <c r="CI37" s="99">
        <v>14626.8</v>
      </c>
      <c r="CJ37" s="99">
        <v>15</v>
      </c>
      <c r="CK37" s="99">
        <v>12906</v>
      </c>
      <c r="CL37" s="99">
        <v>15</v>
      </c>
      <c r="CM37" s="99">
        <v>12906</v>
      </c>
      <c r="CN37" s="99">
        <v>23</v>
      </c>
      <c r="CO37" s="99">
        <v>19789.2</v>
      </c>
      <c r="CP37" s="99">
        <v>36</v>
      </c>
      <c r="CQ37" s="99">
        <v>30974.399999999998</v>
      </c>
      <c r="CR37" s="99">
        <v>30</v>
      </c>
      <c r="CS37" s="99">
        <v>25812</v>
      </c>
      <c r="CT37" s="99">
        <v>22</v>
      </c>
      <c r="CU37" s="99">
        <v>18928.8</v>
      </c>
    </row>
    <row r="38" spans="2:99">
      <c r="C38" s="98" t="s">
        <v>203</v>
      </c>
      <c r="D38" s="99">
        <v>0</v>
      </c>
      <c r="E38" s="99">
        <v>0</v>
      </c>
      <c r="F38" s="99">
        <v>0</v>
      </c>
      <c r="G38" s="99">
        <v>0</v>
      </c>
      <c r="H38" s="99">
        <v>13</v>
      </c>
      <c r="I38" s="99">
        <v>16146</v>
      </c>
      <c r="J38" s="99">
        <v>16</v>
      </c>
      <c r="K38" s="99">
        <v>19872</v>
      </c>
      <c r="L38" s="99">
        <v>24</v>
      </c>
      <c r="M38" s="99">
        <v>29808</v>
      </c>
      <c r="N38" s="99">
        <v>32</v>
      </c>
      <c r="O38" s="99">
        <v>39744</v>
      </c>
      <c r="P38" s="99">
        <v>24</v>
      </c>
      <c r="Q38" s="99">
        <v>29808</v>
      </c>
      <c r="R38" s="99">
        <v>31</v>
      </c>
      <c r="S38" s="99">
        <v>38502</v>
      </c>
      <c r="T38" s="99">
        <v>15</v>
      </c>
      <c r="U38" s="99">
        <v>18630</v>
      </c>
      <c r="V38" s="99">
        <v>17</v>
      </c>
      <c r="W38" s="99">
        <v>21114</v>
      </c>
      <c r="X38" s="99">
        <v>17</v>
      </c>
      <c r="Y38" s="99">
        <v>21114</v>
      </c>
      <c r="Z38" s="99">
        <v>18</v>
      </c>
      <c r="AA38" s="99">
        <v>22356</v>
      </c>
      <c r="AB38" s="99">
        <v>28</v>
      </c>
      <c r="AC38" s="99">
        <v>34776</v>
      </c>
      <c r="AD38" s="99">
        <v>33</v>
      </c>
      <c r="AE38" s="99">
        <v>40986</v>
      </c>
      <c r="AF38" s="99">
        <v>25</v>
      </c>
      <c r="AG38" s="99">
        <v>31050</v>
      </c>
      <c r="AH38" s="99">
        <v>18</v>
      </c>
      <c r="AI38" s="99">
        <v>22356</v>
      </c>
      <c r="AJ38" s="99">
        <v>11</v>
      </c>
      <c r="AK38" s="99">
        <v>13662</v>
      </c>
      <c r="AL38" s="99">
        <v>18</v>
      </c>
      <c r="AM38" s="99">
        <v>22356</v>
      </c>
      <c r="AN38" s="99">
        <v>11</v>
      </c>
      <c r="AO38" s="99">
        <v>13662</v>
      </c>
      <c r="AP38" s="99">
        <v>13</v>
      </c>
      <c r="AQ38" s="99">
        <v>16146</v>
      </c>
      <c r="AR38" s="99">
        <v>31</v>
      </c>
      <c r="AS38" s="99">
        <v>38502</v>
      </c>
      <c r="AT38" s="99">
        <v>31</v>
      </c>
      <c r="AU38" s="99">
        <v>38502</v>
      </c>
      <c r="AV38" s="99">
        <v>25</v>
      </c>
      <c r="AW38" s="99">
        <v>31050</v>
      </c>
      <c r="AX38" s="99">
        <v>26</v>
      </c>
      <c r="AY38" s="99">
        <v>32292</v>
      </c>
      <c r="AZ38" s="99">
        <v>19</v>
      </c>
      <c r="BA38" s="99">
        <v>23598</v>
      </c>
      <c r="BB38" s="99">
        <v>21</v>
      </c>
      <c r="BC38" s="99">
        <v>26082</v>
      </c>
      <c r="BD38" s="99">
        <v>11</v>
      </c>
      <c r="BE38" s="99">
        <v>13662</v>
      </c>
      <c r="BF38" s="99">
        <v>17</v>
      </c>
      <c r="BG38" s="99">
        <v>21114</v>
      </c>
      <c r="BH38" s="99">
        <v>38</v>
      </c>
      <c r="BI38" s="99">
        <v>47196</v>
      </c>
      <c r="BJ38" s="99">
        <v>35</v>
      </c>
      <c r="BK38" s="99">
        <v>43470</v>
      </c>
      <c r="BL38" s="99">
        <v>30</v>
      </c>
      <c r="BM38" s="99">
        <v>37260</v>
      </c>
      <c r="BN38" s="99">
        <v>18</v>
      </c>
      <c r="BO38" s="99">
        <v>22356</v>
      </c>
      <c r="BP38" s="99">
        <v>16</v>
      </c>
      <c r="BQ38" s="99">
        <v>19872</v>
      </c>
      <c r="BR38" s="99">
        <v>17</v>
      </c>
      <c r="BS38" s="99">
        <v>21114</v>
      </c>
      <c r="BT38" s="99">
        <v>19</v>
      </c>
      <c r="BU38" s="99">
        <v>23598</v>
      </c>
      <c r="BV38" s="99">
        <v>13</v>
      </c>
      <c r="BW38" s="99">
        <v>16146</v>
      </c>
      <c r="BX38" s="99">
        <v>29</v>
      </c>
      <c r="BY38" s="99">
        <v>36018</v>
      </c>
      <c r="BZ38" s="99">
        <v>26</v>
      </c>
      <c r="CA38" s="99">
        <v>32292</v>
      </c>
      <c r="CB38" s="99">
        <v>32</v>
      </c>
      <c r="CC38" s="99">
        <v>39744</v>
      </c>
      <c r="CD38" s="99">
        <v>21</v>
      </c>
      <c r="CE38" s="99">
        <v>26082</v>
      </c>
      <c r="CF38" s="99">
        <v>13</v>
      </c>
      <c r="CG38" s="99">
        <v>16146</v>
      </c>
      <c r="CH38" s="99">
        <v>16</v>
      </c>
      <c r="CI38" s="99">
        <v>19872</v>
      </c>
      <c r="CJ38" s="99">
        <v>15</v>
      </c>
      <c r="CK38" s="99">
        <v>18630</v>
      </c>
      <c r="CL38" s="99">
        <v>16</v>
      </c>
      <c r="CM38" s="99">
        <v>19872</v>
      </c>
      <c r="CN38" s="99">
        <v>23</v>
      </c>
      <c r="CO38" s="99">
        <v>28566</v>
      </c>
      <c r="CP38" s="99">
        <v>32</v>
      </c>
      <c r="CQ38" s="99">
        <v>39744</v>
      </c>
      <c r="CR38" s="99">
        <v>31</v>
      </c>
      <c r="CS38" s="99">
        <v>38502</v>
      </c>
      <c r="CT38" s="99">
        <v>22</v>
      </c>
      <c r="CU38" s="99">
        <v>27324</v>
      </c>
    </row>
    <row r="39" spans="2:99">
      <c r="C39" s="98" t="s">
        <v>204</v>
      </c>
      <c r="D39" s="99">
        <v>0</v>
      </c>
      <c r="E39" s="99">
        <v>0</v>
      </c>
      <c r="F39" s="99">
        <v>0</v>
      </c>
      <c r="G39" s="99">
        <v>0</v>
      </c>
      <c r="H39" s="99">
        <v>12</v>
      </c>
      <c r="I39" s="99">
        <v>17078.400000000001</v>
      </c>
      <c r="J39" s="99">
        <v>16</v>
      </c>
      <c r="K39" s="99">
        <v>22771.200000000001</v>
      </c>
      <c r="L39" s="99">
        <v>24</v>
      </c>
      <c r="M39" s="99">
        <v>34156.800000000003</v>
      </c>
      <c r="N39" s="99">
        <v>30</v>
      </c>
      <c r="O39" s="99">
        <v>42696</v>
      </c>
      <c r="P39" s="99">
        <v>24</v>
      </c>
      <c r="Q39" s="99">
        <v>34156.800000000003</v>
      </c>
      <c r="R39" s="99">
        <v>27</v>
      </c>
      <c r="S39" s="99">
        <v>38426.400000000001</v>
      </c>
      <c r="T39" s="99">
        <v>15</v>
      </c>
      <c r="U39" s="99">
        <v>21348</v>
      </c>
      <c r="V39" s="99">
        <v>19</v>
      </c>
      <c r="W39" s="99">
        <v>27040.799999999999</v>
      </c>
      <c r="X39" s="99">
        <v>14</v>
      </c>
      <c r="Y39" s="99">
        <v>19924.8</v>
      </c>
      <c r="Z39" s="99">
        <v>17</v>
      </c>
      <c r="AA39" s="99">
        <v>24194.400000000001</v>
      </c>
      <c r="AB39" s="99">
        <v>28</v>
      </c>
      <c r="AC39" s="99">
        <v>39849.599999999999</v>
      </c>
      <c r="AD39" s="99">
        <v>32</v>
      </c>
      <c r="AE39" s="99">
        <v>45542.400000000001</v>
      </c>
      <c r="AF39" s="99">
        <v>27</v>
      </c>
      <c r="AG39" s="99">
        <v>38426.400000000001</v>
      </c>
      <c r="AH39" s="99">
        <v>17</v>
      </c>
      <c r="AI39" s="99">
        <v>24194.400000000001</v>
      </c>
      <c r="AJ39" s="99">
        <v>10</v>
      </c>
      <c r="AK39" s="99">
        <v>14232</v>
      </c>
      <c r="AL39" s="99">
        <v>19</v>
      </c>
      <c r="AM39" s="99">
        <v>27040.799999999999</v>
      </c>
      <c r="AN39" s="99">
        <v>12</v>
      </c>
      <c r="AO39" s="99">
        <v>17078.400000000001</v>
      </c>
      <c r="AP39" s="99">
        <v>13</v>
      </c>
      <c r="AQ39" s="99">
        <v>18501.600000000002</v>
      </c>
      <c r="AR39" s="99">
        <v>30</v>
      </c>
      <c r="AS39" s="99">
        <v>42696</v>
      </c>
      <c r="AT39" s="99">
        <v>26</v>
      </c>
      <c r="AU39" s="99">
        <v>37003.200000000004</v>
      </c>
      <c r="AV39" s="99">
        <v>25</v>
      </c>
      <c r="AW39" s="99">
        <v>35580</v>
      </c>
      <c r="AX39" s="99">
        <v>27</v>
      </c>
      <c r="AY39" s="99">
        <v>38426.400000000001</v>
      </c>
      <c r="AZ39" s="99">
        <v>16</v>
      </c>
      <c r="BA39" s="99">
        <v>22771.200000000001</v>
      </c>
      <c r="BB39" s="99">
        <v>20</v>
      </c>
      <c r="BC39" s="99">
        <v>28464</v>
      </c>
      <c r="BD39" s="99">
        <v>11</v>
      </c>
      <c r="BE39" s="99">
        <v>15655.2</v>
      </c>
      <c r="BF39" s="99">
        <v>15</v>
      </c>
      <c r="BG39" s="99">
        <v>21348</v>
      </c>
      <c r="BH39" s="99">
        <v>34</v>
      </c>
      <c r="BI39" s="99">
        <v>48388.800000000003</v>
      </c>
      <c r="BJ39" s="99">
        <v>35</v>
      </c>
      <c r="BK39" s="99">
        <v>49812</v>
      </c>
      <c r="BL39" s="99">
        <v>29</v>
      </c>
      <c r="BM39" s="99">
        <v>41272.800000000003</v>
      </c>
      <c r="BN39" s="99">
        <v>18</v>
      </c>
      <c r="BO39" s="99">
        <v>25617.600000000002</v>
      </c>
      <c r="BP39" s="99">
        <v>16</v>
      </c>
      <c r="BQ39" s="99">
        <v>22771.200000000001</v>
      </c>
      <c r="BR39" s="99">
        <v>17</v>
      </c>
      <c r="BS39" s="99">
        <v>24194.400000000001</v>
      </c>
      <c r="BT39" s="99">
        <v>17</v>
      </c>
      <c r="BU39" s="99">
        <v>24194.400000000001</v>
      </c>
      <c r="BV39" s="99">
        <v>14</v>
      </c>
      <c r="BW39" s="99">
        <v>19924.8</v>
      </c>
      <c r="BX39" s="99">
        <v>32</v>
      </c>
      <c r="BY39" s="99">
        <v>45542.400000000001</v>
      </c>
      <c r="BZ39" s="99">
        <v>27</v>
      </c>
      <c r="CA39" s="99">
        <v>38426.400000000001</v>
      </c>
      <c r="CB39" s="99">
        <v>35</v>
      </c>
      <c r="CC39" s="99">
        <v>49812</v>
      </c>
      <c r="CD39" s="99">
        <v>21</v>
      </c>
      <c r="CE39" s="99">
        <v>29887.200000000001</v>
      </c>
      <c r="CF39" s="99">
        <v>11</v>
      </c>
      <c r="CG39" s="99">
        <v>15655.2</v>
      </c>
      <c r="CH39" s="99">
        <v>20</v>
      </c>
      <c r="CI39" s="99">
        <v>28464</v>
      </c>
      <c r="CJ39" s="99">
        <v>17</v>
      </c>
      <c r="CK39" s="99">
        <v>24194.400000000001</v>
      </c>
      <c r="CL39" s="99">
        <v>14</v>
      </c>
      <c r="CM39" s="99">
        <v>19924.8</v>
      </c>
      <c r="CN39" s="99">
        <v>20</v>
      </c>
      <c r="CO39" s="99">
        <v>28464</v>
      </c>
      <c r="CP39" s="99">
        <v>32</v>
      </c>
      <c r="CQ39" s="99">
        <v>45542.400000000001</v>
      </c>
      <c r="CR39" s="99">
        <v>33</v>
      </c>
      <c r="CS39" s="99">
        <v>46965.599999999999</v>
      </c>
      <c r="CT39" s="99">
        <v>22</v>
      </c>
      <c r="CU39" s="99">
        <v>31310.400000000001</v>
      </c>
    </row>
    <row r="40" spans="2:99">
      <c r="C40" s="98" t="s">
        <v>205</v>
      </c>
      <c r="D40" s="99">
        <v>0</v>
      </c>
      <c r="E40" s="99">
        <v>0</v>
      </c>
      <c r="F40" s="99">
        <v>0</v>
      </c>
      <c r="G40" s="99">
        <v>0</v>
      </c>
      <c r="H40" s="99">
        <v>14</v>
      </c>
      <c r="I40" s="99">
        <v>10147.199999999999</v>
      </c>
      <c r="J40" s="99">
        <v>18</v>
      </c>
      <c r="K40" s="99">
        <v>13046.4</v>
      </c>
      <c r="L40" s="99">
        <v>23</v>
      </c>
      <c r="M40" s="99">
        <v>16670.399999999998</v>
      </c>
      <c r="N40" s="99">
        <v>30</v>
      </c>
      <c r="O40" s="99">
        <v>21744</v>
      </c>
      <c r="P40" s="99">
        <v>25</v>
      </c>
      <c r="Q40" s="99">
        <v>18120</v>
      </c>
      <c r="R40" s="99">
        <v>32</v>
      </c>
      <c r="S40" s="99">
        <v>23193.599999999999</v>
      </c>
      <c r="T40" s="99">
        <v>17</v>
      </c>
      <c r="U40" s="99">
        <v>12321.599999999999</v>
      </c>
      <c r="V40" s="99">
        <v>18</v>
      </c>
      <c r="W40" s="99">
        <v>13046.4</v>
      </c>
      <c r="X40" s="99">
        <v>17</v>
      </c>
      <c r="Y40" s="99">
        <v>12321.599999999999</v>
      </c>
      <c r="Z40" s="99">
        <v>17</v>
      </c>
      <c r="AA40" s="99">
        <v>12321.599999999999</v>
      </c>
      <c r="AB40" s="99">
        <v>27</v>
      </c>
      <c r="AC40" s="99">
        <v>19569.599999999999</v>
      </c>
      <c r="AD40" s="99">
        <v>31</v>
      </c>
      <c r="AE40" s="99">
        <v>22468.799999999999</v>
      </c>
      <c r="AF40" s="99">
        <v>26</v>
      </c>
      <c r="AG40" s="99">
        <v>18844.8</v>
      </c>
      <c r="AH40" s="99">
        <v>18</v>
      </c>
      <c r="AI40" s="99">
        <v>13046.4</v>
      </c>
      <c r="AJ40" s="99">
        <v>11</v>
      </c>
      <c r="AK40" s="99">
        <v>7972.7999999999993</v>
      </c>
      <c r="AL40" s="99">
        <v>18</v>
      </c>
      <c r="AM40" s="99">
        <v>13046.4</v>
      </c>
      <c r="AN40" s="99">
        <v>11</v>
      </c>
      <c r="AO40" s="99">
        <v>7972.7999999999993</v>
      </c>
      <c r="AP40" s="99">
        <v>12</v>
      </c>
      <c r="AQ40" s="99">
        <v>8697.5999999999985</v>
      </c>
      <c r="AR40" s="99">
        <v>33</v>
      </c>
      <c r="AS40" s="99">
        <v>23918.399999999998</v>
      </c>
      <c r="AT40" s="99">
        <v>29</v>
      </c>
      <c r="AU40" s="99">
        <v>21019.199999999997</v>
      </c>
      <c r="AV40" s="99">
        <v>25</v>
      </c>
      <c r="AW40" s="99">
        <v>18120</v>
      </c>
      <c r="AX40" s="99">
        <v>24</v>
      </c>
      <c r="AY40" s="99">
        <v>17395.199999999997</v>
      </c>
      <c r="AZ40" s="99">
        <v>19</v>
      </c>
      <c r="BA40" s="99">
        <v>13771.199999999999</v>
      </c>
      <c r="BB40" s="99">
        <v>20</v>
      </c>
      <c r="BC40" s="99">
        <v>14496</v>
      </c>
      <c r="BD40" s="99">
        <v>11</v>
      </c>
      <c r="BE40" s="99">
        <v>7972.7999999999993</v>
      </c>
      <c r="BF40" s="99">
        <v>16</v>
      </c>
      <c r="BG40" s="99">
        <v>11596.8</v>
      </c>
      <c r="BH40" s="99">
        <v>37</v>
      </c>
      <c r="BI40" s="99">
        <v>26817.599999999999</v>
      </c>
      <c r="BJ40" s="99">
        <v>36</v>
      </c>
      <c r="BK40" s="99">
        <v>26092.799999999999</v>
      </c>
      <c r="BL40" s="99">
        <v>31</v>
      </c>
      <c r="BM40" s="99">
        <v>22468.799999999999</v>
      </c>
      <c r="BN40" s="99">
        <v>21</v>
      </c>
      <c r="BO40" s="99">
        <v>15220.8</v>
      </c>
      <c r="BP40" s="99">
        <v>16</v>
      </c>
      <c r="BQ40" s="99">
        <v>11596.8</v>
      </c>
      <c r="BR40" s="99">
        <v>17</v>
      </c>
      <c r="BS40" s="99">
        <v>12321.599999999999</v>
      </c>
      <c r="BT40" s="99">
        <v>20</v>
      </c>
      <c r="BU40" s="99">
        <v>14496</v>
      </c>
      <c r="BV40" s="99">
        <v>14</v>
      </c>
      <c r="BW40" s="99">
        <v>10147.199999999999</v>
      </c>
      <c r="BX40" s="99">
        <v>32</v>
      </c>
      <c r="BY40" s="99">
        <v>23193.599999999999</v>
      </c>
      <c r="BZ40" s="99">
        <v>26</v>
      </c>
      <c r="CA40" s="99">
        <v>18844.8</v>
      </c>
      <c r="CB40" s="99">
        <v>34</v>
      </c>
      <c r="CC40" s="99">
        <v>24643.199999999997</v>
      </c>
      <c r="CD40" s="99">
        <v>23</v>
      </c>
      <c r="CE40" s="99">
        <v>16670.399999999998</v>
      </c>
      <c r="CF40" s="99">
        <v>12</v>
      </c>
      <c r="CG40" s="99">
        <v>8697.5999999999985</v>
      </c>
      <c r="CH40" s="99">
        <v>18</v>
      </c>
      <c r="CI40" s="99">
        <v>13046.4</v>
      </c>
      <c r="CJ40" s="99">
        <v>15</v>
      </c>
      <c r="CK40" s="99">
        <v>10872</v>
      </c>
      <c r="CL40" s="99">
        <v>14</v>
      </c>
      <c r="CM40" s="99">
        <v>10147.199999999999</v>
      </c>
      <c r="CN40" s="99">
        <v>21</v>
      </c>
      <c r="CO40" s="99">
        <v>15220.8</v>
      </c>
      <c r="CP40" s="99">
        <v>35</v>
      </c>
      <c r="CQ40" s="99">
        <v>25368</v>
      </c>
      <c r="CR40" s="99">
        <v>32</v>
      </c>
      <c r="CS40" s="99">
        <v>23193.599999999999</v>
      </c>
      <c r="CT40" s="99">
        <v>22</v>
      </c>
      <c r="CU40" s="99">
        <v>15945.599999999999</v>
      </c>
    </row>
    <row r="41" spans="2:99">
      <c r="C41" s="98" t="s">
        <v>206</v>
      </c>
      <c r="D41" s="99">
        <v>0</v>
      </c>
      <c r="E41" s="99">
        <v>0</v>
      </c>
      <c r="F41" s="99">
        <v>0</v>
      </c>
      <c r="G41" s="99">
        <v>0</v>
      </c>
      <c r="H41" s="99">
        <v>15</v>
      </c>
      <c r="I41" s="99">
        <v>9900</v>
      </c>
      <c r="J41" s="99">
        <v>19</v>
      </c>
      <c r="K41" s="99">
        <v>12540</v>
      </c>
      <c r="L41" s="99">
        <v>26</v>
      </c>
      <c r="M41" s="99">
        <v>17160</v>
      </c>
      <c r="N41" s="99">
        <v>32</v>
      </c>
      <c r="O41" s="99">
        <v>21120</v>
      </c>
      <c r="P41" s="99">
        <v>27</v>
      </c>
      <c r="Q41" s="99">
        <v>17820</v>
      </c>
      <c r="R41" s="99">
        <v>32</v>
      </c>
      <c r="S41" s="99">
        <v>21120</v>
      </c>
      <c r="T41" s="99">
        <v>16</v>
      </c>
      <c r="U41" s="99">
        <v>10560</v>
      </c>
      <c r="V41" s="99">
        <v>17</v>
      </c>
      <c r="W41" s="99">
        <v>11220</v>
      </c>
      <c r="X41" s="99">
        <v>17</v>
      </c>
      <c r="Y41" s="99">
        <v>11220</v>
      </c>
      <c r="Z41" s="99">
        <v>17</v>
      </c>
      <c r="AA41" s="99">
        <v>11220</v>
      </c>
      <c r="AB41" s="99">
        <v>29</v>
      </c>
      <c r="AC41" s="99">
        <v>19140</v>
      </c>
      <c r="AD41" s="99">
        <v>29</v>
      </c>
      <c r="AE41" s="99">
        <v>19140</v>
      </c>
      <c r="AF41" s="99">
        <v>26</v>
      </c>
      <c r="AG41" s="99">
        <v>17160</v>
      </c>
      <c r="AH41" s="99">
        <v>19</v>
      </c>
      <c r="AI41" s="99">
        <v>12540</v>
      </c>
      <c r="AJ41" s="99">
        <v>11</v>
      </c>
      <c r="AK41" s="99">
        <v>7260</v>
      </c>
      <c r="AL41" s="99">
        <v>20</v>
      </c>
      <c r="AM41" s="99">
        <v>13200</v>
      </c>
      <c r="AN41" s="99">
        <v>13</v>
      </c>
      <c r="AO41" s="99">
        <v>8580</v>
      </c>
      <c r="AP41" s="99">
        <v>13</v>
      </c>
      <c r="AQ41" s="99">
        <v>8580</v>
      </c>
      <c r="AR41" s="99">
        <v>29</v>
      </c>
      <c r="AS41" s="99">
        <v>19140</v>
      </c>
      <c r="AT41" s="99">
        <v>28</v>
      </c>
      <c r="AU41" s="99">
        <v>18480</v>
      </c>
      <c r="AV41" s="99">
        <v>23</v>
      </c>
      <c r="AW41" s="99">
        <v>15180</v>
      </c>
      <c r="AX41" s="99">
        <v>29</v>
      </c>
      <c r="AY41" s="99">
        <v>19140</v>
      </c>
      <c r="AZ41" s="99">
        <v>20</v>
      </c>
      <c r="BA41" s="99">
        <v>13200</v>
      </c>
      <c r="BB41" s="99">
        <v>19</v>
      </c>
      <c r="BC41" s="99">
        <v>12540</v>
      </c>
      <c r="BD41" s="99">
        <v>12</v>
      </c>
      <c r="BE41" s="99">
        <v>7920</v>
      </c>
      <c r="BF41" s="99">
        <v>15</v>
      </c>
      <c r="BG41" s="99">
        <v>9900</v>
      </c>
      <c r="BH41" s="99">
        <v>37</v>
      </c>
      <c r="BI41" s="99">
        <v>24420</v>
      </c>
      <c r="BJ41" s="99">
        <v>32</v>
      </c>
      <c r="BK41" s="99">
        <v>21120</v>
      </c>
      <c r="BL41" s="99">
        <v>27</v>
      </c>
      <c r="BM41" s="99">
        <v>17820</v>
      </c>
      <c r="BN41" s="99">
        <v>21</v>
      </c>
      <c r="BO41" s="99">
        <v>13860</v>
      </c>
      <c r="BP41" s="99">
        <v>17</v>
      </c>
      <c r="BQ41" s="99">
        <v>11220</v>
      </c>
      <c r="BR41" s="99">
        <v>20</v>
      </c>
      <c r="BS41" s="99">
        <v>13200</v>
      </c>
      <c r="BT41" s="99">
        <v>18</v>
      </c>
      <c r="BU41" s="99">
        <v>11880</v>
      </c>
      <c r="BV41" s="99">
        <v>17</v>
      </c>
      <c r="BW41" s="99">
        <v>11220</v>
      </c>
      <c r="BX41" s="99">
        <v>29</v>
      </c>
      <c r="BY41" s="99">
        <v>19140</v>
      </c>
      <c r="BZ41" s="99">
        <v>30</v>
      </c>
      <c r="CA41" s="99">
        <v>19800</v>
      </c>
      <c r="CB41" s="99">
        <v>35</v>
      </c>
      <c r="CC41" s="99">
        <v>23100</v>
      </c>
      <c r="CD41" s="99">
        <v>22</v>
      </c>
      <c r="CE41" s="99">
        <v>14520</v>
      </c>
      <c r="CF41" s="99">
        <v>14</v>
      </c>
      <c r="CG41" s="99">
        <v>9240</v>
      </c>
      <c r="CH41" s="99">
        <v>20</v>
      </c>
      <c r="CI41" s="99">
        <v>13200</v>
      </c>
      <c r="CJ41" s="99">
        <v>18</v>
      </c>
      <c r="CK41" s="99">
        <v>11880</v>
      </c>
      <c r="CL41" s="99">
        <v>14</v>
      </c>
      <c r="CM41" s="99">
        <v>9240</v>
      </c>
      <c r="CN41" s="99">
        <v>25</v>
      </c>
      <c r="CO41" s="99">
        <v>16500</v>
      </c>
      <c r="CP41" s="99">
        <v>34</v>
      </c>
      <c r="CQ41" s="99">
        <v>22440</v>
      </c>
      <c r="CR41" s="99">
        <v>34</v>
      </c>
      <c r="CS41" s="99">
        <v>22440</v>
      </c>
      <c r="CT41" s="99">
        <v>22</v>
      </c>
      <c r="CU41" s="99">
        <v>14520</v>
      </c>
    </row>
    <row r="42" spans="2:99">
      <c r="C42" s="98" t="s">
        <v>207</v>
      </c>
      <c r="D42" s="99">
        <v>0</v>
      </c>
      <c r="E42" s="99">
        <v>0</v>
      </c>
      <c r="F42" s="99">
        <v>0</v>
      </c>
      <c r="G42" s="99">
        <v>0</v>
      </c>
      <c r="H42" s="99">
        <v>13</v>
      </c>
      <c r="I42" s="99">
        <v>10998</v>
      </c>
      <c r="J42" s="99">
        <v>17</v>
      </c>
      <c r="K42" s="99">
        <v>14382</v>
      </c>
      <c r="L42" s="99">
        <v>27</v>
      </c>
      <c r="M42" s="99">
        <v>22842</v>
      </c>
      <c r="N42" s="99">
        <v>31</v>
      </c>
      <c r="O42" s="99">
        <v>26226</v>
      </c>
      <c r="P42" s="99">
        <v>25</v>
      </c>
      <c r="Q42" s="99">
        <v>21150</v>
      </c>
      <c r="R42" s="99">
        <v>32</v>
      </c>
      <c r="S42" s="99">
        <v>27072</v>
      </c>
      <c r="T42" s="99">
        <v>15</v>
      </c>
      <c r="U42" s="99">
        <v>12690</v>
      </c>
      <c r="V42" s="99">
        <v>20</v>
      </c>
      <c r="W42" s="99">
        <v>16920</v>
      </c>
      <c r="X42" s="99">
        <v>15</v>
      </c>
      <c r="Y42" s="99">
        <v>12690</v>
      </c>
      <c r="Z42" s="99">
        <v>18</v>
      </c>
      <c r="AA42" s="99">
        <v>15228</v>
      </c>
      <c r="AB42" s="99">
        <v>25</v>
      </c>
      <c r="AC42" s="99">
        <v>21150</v>
      </c>
      <c r="AD42" s="99">
        <v>29</v>
      </c>
      <c r="AE42" s="99">
        <v>24534</v>
      </c>
      <c r="AF42" s="99">
        <v>26</v>
      </c>
      <c r="AG42" s="99">
        <v>21996</v>
      </c>
      <c r="AH42" s="99">
        <v>19</v>
      </c>
      <c r="AI42" s="99">
        <v>16074</v>
      </c>
      <c r="AJ42" s="99">
        <v>11</v>
      </c>
      <c r="AK42" s="99">
        <v>9306</v>
      </c>
      <c r="AL42" s="99">
        <v>18</v>
      </c>
      <c r="AM42" s="99">
        <v>15228</v>
      </c>
      <c r="AN42" s="99">
        <v>12</v>
      </c>
      <c r="AO42" s="99">
        <v>10152</v>
      </c>
      <c r="AP42" s="99">
        <v>12</v>
      </c>
      <c r="AQ42" s="99">
        <v>10152</v>
      </c>
      <c r="AR42" s="99">
        <v>28</v>
      </c>
      <c r="AS42" s="99">
        <v>23688</v>
      </c>
      <c r="AT42" s="99">
        <v>29</v>
      </c>
      <c r="AU42" s="99">
        <v>24534</v>
      </c>
      <c r="AV42" s="99">
        <v>26</v>
      </c>
      <c r="AW42" s="99">
        <v>21996</v>
      </c>
      <c r="AX42" s="99">
        <v>28</v>
      </c>
      <c r="AY42" s="99">
        <v>23688</v>
      </c>
      <c r="AZ42" s="99">
        <v>18</v>
      </c>
      <c r="BA42" s="99">
        <v>15228</v>
      </c>
      <c r="BB42" s="99">
        <v>18</v>
      </c>
      <c r="BC42" s="99">
        <v>15228</v>
      </c>
      <c r="BD42" s="99">
        <v>11</v>
      </c>
      <c r="BE42" s="99">
        <v>9306</v>
      </c>
      <c r="BF42" s="99">
        <v>17</v>
      </c>
      <c r="BG42" s="99">
        <v>14382</v>
      </c>
      <c r="BH42" s="99">
        <v>33</v>
      </c>
      <c r="BI42" s="99">
        <v>27918</v>
      </c>
      <c r="BJ42" s="99">
        <v>34</v>
      </c>
      <c r="BK42" s="99">
        <v>28764</v>
      </c>
      <c r="BL42" s="99">
        <v>28</v>
      </c>
      <c r="BM42" s="99">
        <v>23688</v>
      </c>
      <c r="BN42" s="99">
        <v>20</v>
      </c>
      <c r="BO42" s="99">
        <v>16920</v>
      </c>
      <c r="BP42" s="99">
        <v>17</v>
      </c>
      <c r="BQ42" s="99">
        <v>14382</v>
      </c>
      <c r="BR42" s="99">
        <v>18</v>
      </c>
      <c r="BS42" s="99">
        <v>15228</v>
      </c>
      <c r="BT42" s="99">
        <v>20</v>
      </c>
      <c r="BU42" s="99">
        <v>16920</v>
      </c>
      <c r="BV42" s="99">
        <v>15</v>
      </c>
      <c r="BW42" s="99">
        <v>12690</v>
      </c>
      <c r="BX42" s="99">
        <v>33</v>
      </c>
      <c r="BY42" s="99">
        <v>27918</v>
      </c>
      <c r="BZ42" s="99">
        <v>31</v>
      </c>
      <c r="CA42" s="99">
        <v>26226</v>
      </c>
      <c r="CB42" s="99">
        <v>33</v>
      </c>
      <c r="CC42" s="99">
        <v>27918</v>
      </c>
      <c r="CD42" s="99">
        <v>19</v>
      </c>
      <c r="CE42" s="99">
        <v>16074</v>
      </c>
      <c r="CF42" s="99">
        <v>12</v>
      </c>
      <c r="CG42" s="99">
        <v>10152</v>
      </c>
      <c r="CH42" s="99">
        <v>19</v>
      </c>
      <c r="CI42" s="99">
        <v>16074</v>
      </c>
      <c r="CJ42" s="99">
        <v>15</v>
      </c>
      <c r="CK42" s="99">
        <v>12690</v>
      </c>
      <c r="CL42" s="99">
        <v>14</v>
      </c>
      <c r="CM42" s="99">
        <v>11844</v>
      </c>
      <c r="CN42" s="99">
        <v>24</v>
      </c>
      <c r="CO42" s="99">
        <v>20304</v>
      </c>
      <c r="CP42" s="99">
        <v>37</v>
      </c>
      <c r="CQ42" s="99">
        <v>31302</v>
      </c>
      <c r="CR42" s="99">
        <v>34</v>
      </c>
      <c r="CS42" s="99">
        <v>28764</v>
      </c>
      <c r="CT42" s="99">
        <v>23</v>
      </c>
      <c r="CU42" s="99">
        <v>19458</v>
      </c>
    </row>
    <row r="43" spans="2:99">
      <c r="C43" s="98" t="s">
        <v>208</v>
      </c>
      <c r="D43" s="99">
        <v>0</v>
      </c>
      <c r="E43" s="99">
        <v>0</v>
      </c>
      <c r="F43" s="99">
        <v>0</v>
      </c>
      <c r="G43" s="99">
        <v>0</v>
      </c>
      <c r="H43" s="99">
        <v>15</v>
      </c>
      <c r="I43" s="99">
        <v>15336</v>
      </c>
      <c r="J43" s="99">
        <v>17</v>
      </c>
      <c r="K43" s="99">
        <v>17380.8</v>
      </c>
      <c r="L43" s="99">
        <v>25</v>
      </c>
      <c r="M43" s="99">
        <v>25560</v>
      </c>
      <c r="N43" s="99">
        <v>32</v>
      </c>
      <c r="O43" s="99">
        <v>32716.799999999999</v>
      </c>
      <c r="P43" s="99">
        <v>29</v>
      </c>
      <c r="Q43" s="99">
        <v>29649.599999999999</v>
      </c>
      <c r="R43" s="99">
        <v>29</v>
      </c>
      <c r="S43" s="99">
        <v>29649.599999999999</v>
      </c>
      <c r="T43" s="99">
        <v>17</v>
      </c>
      <c r="U43" s="99">
        <v>17380.8</v>
      </c>
      <c r="V43" s="99">
        <v>18</v>
      </c>
      <c r="W43" s="99">
        <v>18403.2</v>
      </c>
      <c r="X43" s="99">
        <v>15</v>
      </c>
      <c r="Y43" s="99">
        <v>15336</v>
      </c>
      <c r="Z43" s="99">
        <v>18</v>
      </c>
      <c r="AA43" s="99">
        <v>18403.2</v>
      </c>
      <c r="AB43" s="99">
        <v>29</v>
      </c>
      <c r="AC43" s="99">
        <v>29649.599999999999</v>
      </c>
      <c r="AD43" s="99">
        <v>31</v>
      </c>
      <c r="AE43" s="99">
        <v>31694.399999999998</v>
      </c>
      <c r="AF43" s="99">
        <v>24</v>
      </c>
      <c r="AG43" s="99">
        <v>24537.599999999999</v>
      </c>
      <c r="AH43" s="99">
        <v>17</v>
      </c>
      <c r="AI43" s="99">
        <v>17380.8</v>
      </c>
      <c r="AJ43" s="99">
        <v>10</v>
      </c>
      <c r="AK43" s="99">
        <v>10224</v>
      </c>
      <c r="AL43" s="99">
        <v>17</v>
      </c>
      <c r="AM43" s="99">
        <v>17380.8</v>
      </c>
      <c r="AN43" s="99">
        <v>11</v>
      </c>
      <c r="AO43" s="99">
        <v>11246.4</v>
      </c>
      <c r="AP43" s="99">
        <v>13</v>
      </c>
      <c r="AQ43" s="99">
        <v>13291.199999999999</v>
      </c>
      <c r="AR43" s="99">
        <v>29</v>
      </c>
      <c r="AS43" s="99">
        <v>29649.599999999999</v>
      </c>
      <c r="AT43" s="99">
        <v>30</v>
      </c>
      <c r="AU43" s="99">
        <v>30672</v>
      </c>
      <c r="AV43" s="99">
        <v>24</v>
      </c>
      <c r="AW43" s="99">
        <v>24537.599999999999</v>
      </c>
      <c r="AX43" s="99">
        <v>25</v>
      </c>
      <c r="AY43" s="99">
        <v>25560</v>
      </c>
      <c r="AZ43" s="99">
        <v>20</v>
      </c>
      <c r="BA43" s="99">
        <v>20448</v>
      </c>
      <c r="BB43" s="99">
        <v>20</v>
      </c>
      <c r="BC43" s="99">
        <v>20448</v>
      </c>
      <c r="BD43" s="99">
        <v>11</v>
      </c>
      <c r="BE43" s="99">
        <v>11246.4</v>
      </c>
      <c r="BF43" s="99">
        <v>16</v>
      </c>
      <c r="BG43" s="99">
        <v>16358.4</v>
      </c>
      <c r="BH43" s="99">
        <v>37</v>
      </c>
      <c r="BI43" s="99">
        <v>37828.799999999996</v>
      </c>
      <c r="BJ43" s="99">
        <v>32</v>
      </c>
      <c r="BK43" s="99">
        <v>32716.799999999999</v>
      </c>
      <c r="BL43" s="99">
        <v>25</v>
      </c>
      <c r="BM43" s="99">
        <v>25560</v>
      </c>
      <c r="BN43" s="99">
        <v>21</v>
      </c>
      <c r="BO43" s="99">
        <v>21470.399999999998</v>
      </c>
      <c r="BP43" s="99">
        <v>16</v>
      </c>
      <c r="BQ43" s="99">
        <v>16358.4</v>
      </c>
      <c r="BR43" s="99">
        <v>17</v>
      </c>
      <c r="BS43" s="99">
        <v>17380.8</v>
      </c>
      <c r="BT43" s="99">
        <v>20</v>
      </c>
      <c r="BU43" s="99">
        <v>20448</v>
      </c>
      <c r="BV43" s="99">
        <v>15</v>
      </c>
      <c r="BW43" s="99">
        <v>15336</v>
      </c>
      <c r="BX43" s="99">
        <v>33</v>
      </c>
      <c r="BY43" s="99">
        <v>33739.199999999997</v>
      </c>
      <c r="BZ43" s="99">
        <v>28</v>
      </c>
      <c r="CA43" s="99">
        <v>28627.200000000001</v>
      </c>
      <c r="CB43" s="99">
        <v>36</v>
      </c>
      <c r="CC43" s="99">
        <v>36806.400000000001</v>
      </c>
      <c r="CD43" s="99">
        <v>20</v>
      </c>
      <c r="CE43" s="99">
        <v>20448</v>
      </c>
      <c r="CF43" s="99">
        <v>11</v>
      </c>
      <c r="CG43" s="99">
        <v>11246.4</v>
      </c>
      <c r="CH43" s="99">
        <v>20</v>
      </c>
      <c r="CI43" s="99">
        <v>20448</v>
      </c>
      <c r="CJ43" s="99">
        <v>17</v>
      </c>
      <c r="CK43" s="99">
        <v>17380.8</v>
      </c>
      <c r="CL43" s="99">
        <v>15</v>
      </c>
      <c r="CM43" s="99">
        <v>15336</v>
      </c>
      <c r="CN43" s="99">
        <v>23</v>
      </c>
      <c r="CO43" s="99">
        <v>23515.200000000001</v>
      </c>
      <c r="CP43" s="99">
        <v>38</v>
      </c>
      <c r="CQ43" s="99">
        <v>38851.199999999997</v>
      </c>
      <c r="CR43" s="99">
        <v>31</v>
      </c>
      <c r="CS43" s="99">
        <v>31694.399999999998</v>
      </c>
      <c r="CT43" s="99">
        <v>21</v>
      </c>
      <c r="CU43" s="99">
        <v>21470.399999999998</v>
      </c>
    </row>
    <row r="44" spans="2:99">
      <c r="C44" s="98" t="s">
        <v>209</v>
      </c>
      <c r="D44" s="99">
        <v>0</v>
      </c>
      <c r="E44" s="99">
        <v>0</v>
      </c>
      <c r="F44" s="99">
        <v>0</v>
      </c>
      <c r="G44" s="99">
        <v>0</v>
      </c>
      <c r="H44" s="99">
        <v>14</v>
      </c>
      <c r="I44" s="99">
        <v>14313.6</v>
      </c>
      <c r="J44" s="99">
        <v>17</v>
      </c>
      <c r="K44" s="99">
        <v>17380.8</v>
      </c>
      <c r="L44" s="99">
        <v>25</v>
      </c>
      <c r="M44" s="99">
        <v>25560</v>
      </c>
      <c r="N44" s="99">
        <v>29</v>
      </c>
      <c r="O44" s="99">
        <v>29649.599999999999</v>
      </c>
      <c r="P44" s="99">
        <v>28</v>
      </c>
      <c r="Q44" s="99">
        <v>28627.200000000001</v>
      </c>
      <c r="R44" s="99">
        <v>30</v>
      </c>
      <c r="S44" s="99">
        <v>30672</v>
      </c>
      <c r="T44" s="99">
        <v>15</v>
      </c>
      <c r="U44" s="99">
        <v>15336</v>
      </c>
      <c r="V44" s="99">
        <v>17</v>
      </c>
      <c r="W44" s="99">
        <v>17380.8</v>
      </c>
      <c r="X44" s="99">
        <v>16</v>
      </c>
      <c r="Y44" s="99">
        <v>16358.4</v>
      </c>
      <c r="Z44" s="99">
        <v>18</v>
      </c>
      <c r="AA44" s="99">
        <v>18403.2</v>
      </c>
      <c r="AB44" s="99">
        <v>25</v>
      </c>
      <c r="AC44" s="99">
        <v>25560</v>
      </c>
      <c r="AD44" s="99">
        <v>32</v>
      </c>
      <c r="AE44" s="99">
        <v>32716.799999999999</v>
      </c>
      <c r="AF44" s="99">
        <v>24</v>
      </c>
      <c r="AG44" s="99">
        <v>24537.599999999999</v>
      </c>
      <c r="AH44" s="99">
        <v>18</v>
      </c>
      <c r="AI44" s="99">
        <v>18403.2</v>
      </c>
      <c r="AJ44" s="99">
        <v>10</v>
      </c>
      <c r="AK44" s="99">
        <v>10224</v>
      </c>
      <c r="AL44" s="99">
        <v>18</v>
      </c>
      <c r="AM44" s="99">
        <v>18403.2</v>
      </c>
      <c r="AN44" s="99">
        <v>13</v>
      </c>
      <c r="AO44" s="99">
        <v>13291.199999999999</v>
      </c>
      <c r="AP44" s="99">
        <v>12</v>
      </c>
      <c r="AQ44" s="99">
        <v>12268.8</v>
      </c>
      <c r="AR44" s="99">
        <v>28</v>
      </c>
      <c r="AS44" s="99">
        <v>28627.200000000001</v>
      </c>
      <c r="AT44" s="99">
        <v>26</v>
      </c>
      <c r="AU44" s="99">
        <v>26582.399999999998</v>
      </c>
      <c r="AV44" s="99">
        <v>22</v>
      </c>
      <c r="AW44" s="99">
        <v>22492.799999999999</v>
      </c>
      <c r="AX44" s="99">
        <v>23</v>
      </c>
      <c r="AY44" s="99">
        <v>23515.200000000001</v>
      </c>
      <c r="AZ44" s="99">
        <v>18</v>
      </c>
      <c r="BA44" s="99">
        <v>18403.2</v>
      </c>
      <c r="BB44" s="99">
        <v>19</v>
      </c>
      <c r="BC44" s="99">
        <v>19425.599999999999</v>
      </c>
      <c r="BD44" s="99">
        <v>11</v>
      </c>
      <c r="BE44" s="99">
        <v>11246.4</v>
      </c>
      <c r="BF44" s="99">
        <v>15</v>
      </c>
      <c r="BG44" s="99">
        <v>15336</v>
      </c>
      <c r="BH44" s="99">
        <v>35</v>
      </c>
      <c r="BI44" s="99">
        <v>35784</v>
      </c>
      <c r="BJ44" s="99">
        <v>31</v>
      </c>
      <c r="BK44" s="99">
        <v>31694.399999999998</v>
      </c>
      <c r="BL44" s="99">
        <v>26</v>
      </c>
      <c r="BM44" s="99">
        <v>26582.399999999998</v>
      </c>
      <c r="BN44" s="99">
        <v>21</v>
      </c>
      <c r="BO44" s="99">
        <v>21470.399999999998</v>
      </c>
      <c r="BP44" s="99">
        <v>18</v>
      </c>
      <c r="BQ44" s="99">
        <v>18403.2</v>
      </c>
      <c r="BR44" s="99">
        <v>20</v>
      </c>
      <c r="BS44" s="99">
        <v>20448</v>
      </c>
      <c r="BT44" s="99">
        <v>19</v>
      </c>
      <c r="BU44" s="99">
        <v>19425.599999999999</v>
      </c>
      <c r="BV44" s="99">
        <v>15</v>
      </c>
      <c r="BW44" s="99">
        <v>15336</v>
      </c>
      <c r="BX44" s="99">
        <v>29</v>
      </c>
      <c r="BY44" s="99">
        <v>29649.599999999999</v>
      </c>
      <c r="BZ44" s="99">
        <v>30</v>
      </c>
      <c r="CA44" s="99">
        <v>30672</v>
      </c>
      <c r="CB44" s="99">
        <v>31</v>
      </c>
      <c r="CC44" s="99">
        <v>31694.399999999998</v>
      </c>
      <c r="CD44" s="99">
        <v>22</v>
      </c>
      <c r="CE44" s="99">
        <v>22492.799999999999</v>
      </c>
      <c r="CF44" s="99">
        <v>12</v>
      </c>
      <c r="CG44" s="99">
        <v>12268.8</v>
      </c>
      <c r="CH44" s="99">
        <v>17</v>
      </c>
      <c r="CI44" s="99">
        <v>17380.8</v>
      </c>
      <c r="CJ44" s="99">
        <v>16</v>
      </c>
      <c r="CK44" s="99">
        <v>16358.4</v>
      </c>
      <c r="CL44" s="99">
        <v>15</v>
      </c>
      <c r="CM44" s="99">
        <v>15336</v>
      </c>
      <c r="CN44" s="99">
        <v>21</v>
      </c>
      <c r="CO44" s="99">
        <v>21470.399999999998</v>
      </c>
      <c r="CP44" s="99">
        <v>38</v>
      </c>
      <c r="CQ44" s="99">
        <v>38851.199999999997</v>
      </c>
      <c r="CR44" s="99">
        <v>34</v>
      </c>
      <c r="CS44" s="99">
        <v>34761.599999999999</v>
      </c>
      <c r="CT44" s="99">
        <v>24</v>
      </c>
      <c r="CU44" s="99">
        <v>24537.599999999999</v>
      </c>
    </row>
    <row r="45" spans="2:99">
      <c r="C45" s="98" t="s">
        <v>210</v>
      </c>
      <c r="D45" s="99">
        <v>0</v>
      </c>
      <c r="E45" s="99">
        <v>0</v>
      </c>
      <c r="F45" s="99">
        <v>0</v>
      </c>
      <c r="G45" s="99">
        <v>0</v>
      </c>
      <c r="H45" s="99">
        <v>13</v>
      </c>
      <c r="I45" s="99">
        <v>16239.6</v>
      </c>
      <c r="J45" s="99">
        <v>17</v>
      </c>
      <c r="K45" s="99">
        <v>21236.400000000001</v>
      </c>
      <c r="L45" s="99">
        <v>22</v>
      </c>
      <c r="M45" s="99">
        <v>27482.400000000001</v>
      </c>
      <c r="N45" s="99">
        <v>30</v>
      </c>
      <c r="O45" s="99">
        <v>37476</v>
      </c>
      <c r="P45" s="99">
        <v>27</v>
      </c>
      <c r="Q45" s="99">
        <v>33728.400000000001</v>
      </c>
      <c r="R45" s="99">
        <v>27</v>
      </c>
      <c r="S45" s="99">
        <v>33728.400000000001</v>
      </c>
      <c r="T45" s="99">
        <v>18</v>
      </c>
      <c r="U45" s="99">
        <v>22485.600000000002</v>
      </c>
      <c r="V45" s="99">
        <v>18</v>
      </c>
      <c r="W45" s="99">
        <v>22485.600000000002</v>
      </c>
      <c r="X45" s="99">
        <v>16</v>
      </c>
      <c r="Y45" s="99">
        <v>19987.2</v>
      </c>
      <c r="Z45" s="99">
        <v>18</v>
      </c>
      <c r="AA45" s="99">
        <v>22485.600000000002</v>
      </c>
      <c r="AB45" s="99">
        <v>27</v>
      </c>
      <c r="AC45" s="99">
        <v>33728.400000000001</v>
      </c>
      <c r="AD45" s="99">
        <v>28</v>
      </c>
      <c r="AE45" s="99">
        <v>34977.599999999999</v>
      </c>
      <c r="AF45" s="99">
        <v>25</v>
      </c>
      <c r="AG45" s="99">
        <v>31230</v>
      </c>
      <c r="AH45" s="99">
        <v>16</v>
      </c>
      <c r="AI45" s="99">
        <v>19987.2</v>
      </c>
      <c r="AJ45" s="99">
        <v>10</v>
      </c>
      <c r="AK45" s="99">
        <v>12492</v>
      </c>
      <c r="AL45" s="99">
        <v>18</v>
      </c>
      <c r="AM45" s="99">
        <v>22485.600000000002</v>
      </c>
      <c r="AN45" s="99">
        <v>13</v>
      </c>
      <c r="AO45" s="99">
        <v>16239.6</v>
      </c>
      <c r="AP45" s="99">
        <v>12</v>
      </c>
      <c r="AQ45" s="99">
        <v>14990.400000000001</v>
      </c>
      <c r="AR45" s="99">
        <v>27</v>
      </c>
      <c r="AS45" s="99">
        <v>33728.400000000001</v>
      </c>
      <c r="AT45" s="99">
        <v>26</v>
      </c>
      <c r="AU45" s="99">
        <v>32479.200000000001</v>
      </c>
      <c r="AV45" s="99">
        <v>24</v>
      </c>
      <c r="AW45" s="99">
        <v>29980.800000000003</v>
      </c>
      <c r="AX45" s="99">
        <v>26</v>
      </c>
      <c r="AY45" s="99">
        <v>32479.200000000001</v>
      </c>
      <c r="AZ45" s="99">
        <v>19</v>
      </c>
      <c r="BA45" s="99">
        <v>23734.799999999999</v>
      </c>
      <c r="BB45" s="99">
        <v>18</v>
      </c>
      <c r="BC45" s="99">
        <v>22485.600000000002</v>
      </c>
      <c r="BD45" s="99">
        <v>10</v>
      </c>
      <c r="BE45" s="99">
        <v>12492</v>
      </c>
      <c r="BF45" s="99">
        <v>15</v>
      </c>
      <c r="BG45" s="99">
        <v>18738</v>
      </c>
      <c r="BH45" s="99">
        <v>32</v>
      </c>
      <c r="BI45" s="99">
        <v>39974.400000000001</v>
      </c>
      <c r="BJ45" s="99">
        <v>30</v>
      </c>
      <c r="BK45" s="99">
        <v>37476</v>
      </c>
      <c r="BL45" s="99">
        <v>25</v>
      </c>
      <c r="BM45" s="99">
        <v>31230</v>
      </c>
      <c r="BN45" s="99">
        <v>19</v>
      </c>
      <c r="BO45" s="99">
        <v>23734.799999999999</v>
      </c>
      <c r="BP45" s="99">
        <v>16</v>
      </c>
      <c r="BQ45" s="99">
        <v>19987.2</v>
      </c>
      <c r="BR45" s="99">
        <v>17</v>
      </c>
      <c r="BS45" s="99">
        <v>21236.400000000001</v>
      </c>
      <c r="BT45" s="99">
        <v>19</v>
      </c>
      <c r="BU45" s="99">
        <v>23734.799999999999</v>
      </c>
      <c r="BV45" s="99">
        <v>13</v>
      </c>
      <c r="BW45" s="99">
        <v>16239.6</v>
      </c>
      <c r="BX45" s="99">
        <v>29</v>
      </c>
      <c r="BY45" s="99">
        <v>36226.800000000003</v>
      </c>
      <c r="BZ45" s="99">
        <v>30</v>
      </c>
      <c r="CA45" s="99">
        <v>37476</v>
      </c>
      <c r="CB45" s="99">
        <v>32</v>
      </c>
      <c r="CC45" s="99">
        <v>39974.400000000001</v>
      </c>
      <c r="CD45" s="99">
        <v>22</v>
      </c>
      <c r="CE45" s="99">
        <v>27482.400000000001</v>
      </c>
      <c r="CF45" s="99">
        <v>13</v>
      </c>
      <c r="CG45" s="99">
        <v>16239.6</v>
      </c>
      <c r="CH45" s="99">
        <v>17</v>
      </c>
      <c r="CI45" s="99">
        <v>21236.400000000001</v>
      </c>
      <c r="CJ45" s="99">
        <v>17</v>
      </c>
      <c r="CK45" s="99">
        <v>21236.400000000001</v>
      </c>
      <c r="CL45" s="99">
        <v>15</v>
      </c>
      <c r="CM45" s="99">
        <v>18738</v>
      </c>
      <c r="CN45" s="99">
        <v>22</v>
      </c>
      <c r="CO45" s="99">
        <v>27482.400000000001</v>
      </c>
      <c r="CP45" s="99">
        <v>36</v>
      </c>
      <c r="CQ45" s="99">
        <v>44971.200000000004</v>
      </c>
      <c r="CR45" s="99">
        <v>29</v>
      </c>
      <c r="CS45" s="99">
        <v>36226.800000000003</v>
      </c>
      <c r="CT45" s="99">
        <v>21</v>
      </c>
      <c r="CU45" s="99">
        <v>26233.200000000001</v>
      </c>
    </row>
    <row r="46" spans="2:99">
      <c r="C46" s="98" t="s">
        <v>211</v>
      </c>
      <c r="D46" s="99">
        <v>0</v>
      </c>
      <c r="E46" s="99">
        <v>0</v>
      </c>
      <c r="F46" s="99">
        <v>0</v>
      </c>
      <c r="G46" s="99">
        <v>0</v>
      </c>
      <c r="H46" s="99">
        <v>14</v>
      </c>
      <c r="I46" s="99">
        <v>16968</v>
      </c>
      <c r="J46" s="99">
        <v>18</v>
      </c>
      <c r="K46" s="99">
        <v>21816</v>
      </c>
      <c r="L46" s="99">
        <v>24</v>
      </c>
      <c r="M46" s="99">
        <v>29088</v>
      </c>
      <c r="N46" s="99">
        <v>30</v>
      </c>
      <c r="O46" s="99">
        <v>36360</v>
      </c>
      <c r="P46" s="99">
        <v>25</v>
      </c>
      <c r="Q46" s="99">
        <v>30300</v>
      </c>
      <c r="R46" s="99">
        <v>30</v>
      </c>
      <c r="S46" s="99">
        <v>36360</v>
      </c>
      <c r="T46" s="99">
        <v>16</v>
      </c>
      <c r="U46" s="99">
        <v>19392</v>
      </c>
      <c r="V46" s="99">
        <v>16</v>
      </c>
      <c r="W46" s="99">
        <v>19392</v>
      </c>
      <c r="X46" s="99">
        <v>16</v>
      </c>
      <c r="Y46" s="99">
        <v>19392</v>
      </c>
      <c r="Z46" s="99">
        <v>18</v>
      </c>
      <c r="AA46" s="99">
        <v>21816</v>
      </c>
      <c r="AB46" s="99">
        <v>28</v>
      </c>
      <c r="AC46" s="99">
        <v>33936</v>
      </c>
      <c r="AD46" s="99">
        <v>30</v>
      </c>
      <c r="AE46" s="99">
        <v>36360</v>
      </c>
      <c r="AF46" s="99">
        <v>27</v>
      </c>
      <c r="AG46" s="99">
        <v>32724</v>
      </c>
      <c r="AH46" s="99">
        <v>18</v>
      </c>
      <c r="AI46" s="99">
        <v>21816</v>
      </c>
      <c r="AJ46" s="99">
        <v>10</v>
      </c>
      <c r="AK46" s="99">
        <v>12120</v>
      </c>
      <c r="AL46" s="99">
        <v>20</v>
      </c>
      <c r="AM46" s="99">
        <v>24240</v>
      </c>
      <c r="AN46" s="99">
        <v>11</v>
      </c>
      <c r="AO46" s="99">
        <v>13332</v>
      </c>
      <c r="AP46" s="99">
        <v>13</v>
      </c>
      <c r="AQ46" s="99">
        <v>15756</v>
      </c>
      <c r="AR46" s="99">
        <v>32</v>
      </c>
      <c r="AS46" s="99">
        <v>38784</v>
      </c>
      <c r="AT46" s="99">
        <v>31</v>
      </c>
      <c r="AU46" s="99">
        <v>37572</v>
      </c>
      <c r="AV46" s="99">
        <v>25</v>
      </c>
      <c r="AW46" s="99">
        <v>30300</v>
      </c>
      <c r="AX46" s="99">
        <v>27</v>
      </c>
      <c r="AY46" s="99">
        <v>32724</v>
      </c>
      <c r="AZ46" s="99">
        <v>19</v>
      </c>
      <c r="BA46" s="99">
        <v>23028</v>
      </c>
      <c r="BB46" s="99">
        <v>20</v>
      </c>
      <c r="BC46" s="99">
        <v>24240</v>
      </c>
      <c r="BD46" s="99">
        <v>11</v>
      </c>
      <c r="BE46" s="99">
        <v>13332</v>
      </c>
      <c r="BF46" s="99">
        <v>14</v>
      </c>
      <c r="BG46" s="99">
        <v>16968</v>
      </c>
      <c r="BH46" s="99">
        <v>35</v>
      </c>
      <c r="BI46" s="99">
        <v>42420</v>
      </c>
      <c r="BJ46" s="99">
        <v>35</v>
      </c>
      <c r="BK46" s="99">
        <v>42420</v>
      </c>
      <c r="BL46" s="99">
        <v>28</v>
      </c>
      <c r="BM46" s="99">
        <v>33936</v>
      </c>
      <c r="BN46" s="99">
        <v>20</v>
      </c>
      <c r="BO46" s="99">
        <v>24240</v>
      </c>
      <c r="BP46" s="99">
        <v>17</v>
      </c>
      <c r="BQ46" s="99">
        <v>20604</v>
      </c>
      <c r="BR46" s="99">
        <v>17</v>
      </c>
      <c r="BS46" s="99">
        <v>20604</v>
      </c>
      <c r="BT46" s="99">
        <v>18</v>
      </c>
      <c r="BU46" s="99">
        <v>21816</v>
      </c>
      <c r="BV46" s="99">
        <v>14</v>
      </c>
      <c r="BW46" s="99">
        <v>16968</v>
      </c>
      <c r="BX46" s="99">
        <v>31</v>
      </c>
      <c r="BY46" s="99">
        <v>37572</v>
      </c>
      <c r="BZ46" s="99">
        <v>30</v>
      </c>
      <c r="CA46" s="99">
        <v>36360</v>
      </c>
      <c r="CB46" s="99">
        <v>36</v>
      </c>
      <c r="CC46" s="99">
        <v>43632</v>
      </c>
      <c r="CD46" s="99">
        <v>22</v>
      </c>
      <c r="CE46" s="99">
        <v>26664</v>
      </c>
      <c r="CF46" s="99">
        <v>13</v>
      </c>
      <c r="CG46" s="99">
        <v>15756</v>
      </c>
      <c r="CH46" s="99">
        <v>19</v>
      </c>
      <c r="CI46" s="99">
        <v>23028</v>
      </c>
      <c r="CJ46" s="99">
        <v>17</v>
      </c>
      <c r="CK46" s="99">
        <v>20604</v>
      </c>
      <c r="CL46" s="99">
        <v>16</v>
      </c>
      <c r="CM46" s="99">
        <v>19392</v>
      </c>
      <c r="CN46" s="99">
        <v>20</v>
      </c>
      <c r="CO46" s="99">
        <v>24240</v>
      </c>
      <c r="CP46" s="99">
        <v>33</v>
      </c>
      <c r="CQ46" s="99">
        <v>39996</v>
      </c>
      <c r="CR46" s="99">
        <v>30</v>
      </c>
      <c r="CS46" s="99">
        <v>36360</v>
      </c>
      <c r="CT46" s="99">
        <v>23</v>
      </c>
      <c r="CU46" s="99">
        <v>27876</v>
      </c>
    </row>
    <row r="47" spans="2:99">
      <c r="C47" s="98" t="s">
        <v>212</v>
      </c>
      <c r="D47" s="99">
        <v>0</v>
      </c>
      <c r="E47" s="99">
        <v>0</v>
      </c>
      <c r="F47" s="99">
        <v>0</v>
      </c>
      <c r="G47" s="99">
        <v>0</v>
      </c>
      <c r="H47" s="99">
        <v>14</v>
      </c>
      <c r="I47" s="99">
        <v>21386.399999999998</v>
      </c>
      <c r="J47" s="99">
        <v>19</v>
      </c>
      <c r="K47" s="99">
        <v>29024.399999999998</v>
      </c>
      <c r="L47" s="99">
        <v>25</v>
      </c>
      <c r="M47" s="99">
        <v>38190</v>
      </c>
      <c r="N47" s="99">
        <v>28</v>
      </c>
      <c r="O47" s="99">
        <v>42772.799999999996</v>
      </c>
      <c r="P47" s="99">
        <v>26</v>
      </c>
      <c r="Q47" s="99">
        <v>39717.599999999999</v>
      </c>
      <c r="R47" s="99">
        <v>26</v>
      </c>
      <c r="S47" s="99">
        <v>39717.599999999999</v>
      </c>
      <c r="T47" s="99">
        <v>18</v>
      </c>
      <c r="U47" s="99">
        <v>27496.799999999999</v>
      </c>
      <c r="V47" s="99">
        <v>17</v>
      </c>
      <c r="W47" s="99">
        <v>25969.199999999997</v>
      </c>
      <c r="X47" s="99">
        <v>14</v>
      </c>
      <c r="Y47" s="99">
        <v>21386.399999999998</v>
      </c>
      <c r="Z47" s="99">
        <v>19</v>
      </c>
      <c r="AA47" s="99">
        <v>29024.399999999998</v>
      </c>
      <c r="AB47" s="99">
        <v>26</v>
      </c>
      <c r="AC47" s="99">
        <v>39717.599999999999</v>
      </c>
      <c r="AD47" s="99">
        <v>27</v>
      </c>
      <c r="AE47" s="99">
        <v>41245.199999999997</v>
      </c>
      <c r="AF47" s="99">
        <v>24</v>
      </c>
      <c r="AG47" s="99">
        <v>36662.399999999994</v>
      </c>
      <c r="AH47" s="99">
        <v>17</v>
      </c>
      <c r="AI47" s="99">
        <v>25969.199999999997</v>
      </c>
      <c r="AJ47" s="99">
        <v>11</v>
      </c>
      <c r="AK47" s="99">
        <v>16803.599999999999</v>
      </c>
      <c r="AL47" s="99">
        <v>18</v>
      </c>
      <c r="AM47" s="99">
        <v>27496.799999999999</v>
      </c>
      <c r="AN47" s="99">
        <v>13</v>
      </c>
      <c r="AO47" s="99">
        <v>19858.8</v>
      </c>
      <c r="AP47" s="99">
        <v>12</v>
      </c>
      <c r="AQ47" s="99">
        <v>18331.199999999997</v>
      </c>
      <c r="AR47" s="99">
        <v>27</v>
      </c>
      <c r="AS47" s="99">
        <v>41245.199999999997</v>
      </c>
      <c r="AT47" s="99">
        <v>28</v>
      </c>
      <c r="AU47" s="99">
        <v>42772.799999999996</v>
      </c>
      <c r="AV47" s="99">
        <v>22</v>
      </c>
      <c r="AW47" s="99">
        <v>33607.199999999997</v>
      </c>
      <c r="AX47" s="99">
        <v>27</v>
      </c>
      <c r="AY47" s="99">
        <v>41245.199999999997</v>
      </c>
      <c r="AZ47" s="99">
        <v>18</v>
      </c>
      <c r="BA47" s="99">
        <v>27496.799999999999</v>
      </c>
      <c r="BB47" s="99">
        <v>20</v>
      </c>
      <c r="BC47" s="99">
        <v>30552</v>
      </c>
      <c r="BD47" s="99">
        <v>10</v>
      </c>
      <c r="BE47" s="99">
        <v>15276</v>
      </c>
      <c r="BF47" s="99">
        <v>17</v>
      </c>
      <c r="BG47" s="99">
        <v>25969.199999999997</v>
      </c>
      <c r="BH47" s="99">
        <v>33</v>
      </c>
      <c r="BI47" s="99">
        <v>50410.799999999996</v>
      </c>
      <c r="BJ47" s="99">
        <v>32</v>
      </c>
      <c r="BK47" s="99">
        <v>48883.199999999997</v>
      </c>
      <c r="BL47" s="99">
        <v>28</v>
      </c>
      <c r="BM47" s="99">
        <v>42772.799999999996</v>
      </c>
      <c r="BN47" s="99">
        <v>20</v>
      </c>
      <c r="BO47" s="99">
        <v>30552</v>
      </c>
      <c r="BP47" s="99">
        <v>15</v>
      </c>
      <c r="BQ47" s="99">
        <v>22914</v>
      </c>
      <c r="BR47" s="99">
        <v>19</v>
      </c>
      <c r="BS47" s="99">
        <v>29024.399999999998</v>
      </c>
      <c r="BT47" s="99">
        <v>18</v>
      </c>
      <c r="BU47" s="99">
        <v>27496.799999999999</v>
      </c>
      <c r="BV47" s="99">
        <v>13</v>
      </c>
      <c r="BW47" s="99">
        <v>19858.8</v>
      </c>
      <c r="BX47" s="99">
        <v>32</v>
      </c>
      <c r="BY47" s="99">
        <v>48883.199999999997</v>
      </c>
      <c r="BZ47" s="99">
        <v>26</v>
      </c>
      <c r="CA47" s="99">
        <v>39717.599999999999</v>
      </c>
      <c r="CB47" s="99">
        <v>34</v>
      </c>
      <c r="CC47" s="99">
        <v>51938.399999999994</v>
      </c>
      <c r="CD47" s="99">
        <v>21</v>
      </c>
      <c r="CE47" s="99">
        <v>32079.599999999999</v>
      </c>
      <c r="CF47" s="99">
        <v>11</v>
      </c>
      <c r="CG47" s="99">
        <v>16803.599999999999</v>
      </c>
      <c r="CH47" s="99">
        <v>18</v>
      </c>
      <c r="CI47" s="99">
        <v>27496.799999999999</v>
      </c>
      <c r="CJ47" s="99">
        <v>16</v>
      </c>
      <c r="CK47" s="99">
        <v>24441.599999999999</v>
      </c>
      <c r="CL47" s="99">
        <v>13</v>
      </c>
      <c r="CM47" s="99">
        <v>19858.8</v>
      </c>
      <c r="CN47" s="99">
        <v>20</v>
      </c>
      <c r="CO47" s="99">
        <v>30552</v>
      </c>
      <c r="CP47" s="99">
        <v>33</v>
      </c>
      <c r="CQ47" s="99">
        <v>50410.799999999996</v>
      </c>
      <c r="CR47" s="99">
        <v>31</v>
      </c>
      <c r="CS47" s="99">
        <v>47355.6</v>
      </c>
      <c r="CT47" s="99">
        <v>20</v>
      </c>
      <c r="CU47" s="99">
        <v>30552</v>
      </c>
    </row>
    <row r="48" spans="2:99">
      <c r="C48" s="98" t="s">
        <v>213</v>
      </c>
      <c r="D48" s="99">
        <v>0</v>
      </c>
      <c r="E48" s="99">
        <v>0</v>
      </c>
      <c r="F48" s="99">
        <v>0</v>
      </c>
      <c r="G48" s="99">
        <v>0</v>
      </c>
      <c r="H48" s="99">
        <v>14</v>
      </c>
      <c r="I48" s="99">
        <v>12146.4</v>
      </c>
      <c r="J48" s="99">
        <v>20</v>
      </c>
      <c r="K48" s="99">
        <v>17352</v>
      </c>
      <c r="L48" s="99">
        <v>23</v>
      </c>
      <c r="M48" s="99">
        <v>19954.8</v>
      </c>
      <c r="N48" s="99">
        <v>29</v>
      </c>
      <c r="O48" s="99">
        <v>25160.400000000001</v>
      </c>
      <c r="P48" s="99">
        <v>29</v>
      </c>
      <c r="Q48" s="99">
        <v>25160.400000000001</v>
      </c>
      <c r="R48" s="99">
        <v>29</v>
      </c>
      <c r="S48" s="99">
        <v>25160.400000000001</v>
      </c>
      <c r="T48" s="99">
        <v>17</v>
      </c>
      <c r="U48" s="99">
        <v>14749.2</v>
      </c>
      <c r="V48" s="99">
        <v>18</v>
      </c>
      <c r="W48" s="99">
        <v>15616.800000000001</v>
      </c>
      <c r="X48" s="99">
        <v>16</v>
      </c>
      <c r="Y48" s="99">
        <v>13881.6</v>
      </c>
      <c r="Z48" s="99">
        <v>20</v>
      </c>
      <c r="AA48" s="99">
        <v>17352</v>
      </c>
      <c r="AB48" s="99">
        <v>27</v>
      </c>
      <c r="AC48" s="99">
        <v>23425.200000000001</v>
      </c>
      <c r="AD48" s="99">
        <v>31</v>
      </c>
      <c r="AE48" s="99">
        <v>26895.600000000002</v>
      </c>
      <c r="AF48" s="99">
        <v>26</v>
      </c>
      <c r="AG48" s="99">
        <v>22557.600000000002</v>
      </c>
      <c r="AH48" s="99">
        <v>18</v>
      </c>
      <c r="AI48" s="99">
        <v>15616.800000000001</v>
      </c>
      <c r="AJ48" s="99">
        <v>10</v>
      </c>
      <c r="AK48" s="99">
        <v>8676</v>
      </c>
      <c r="AL48" s="99">
        <v>20</v>
      </c>
      <c r="AM48" s="99">
        <v>17352</v>
      </c>
      <c r="AN48" s="99">
        <v>11</v>
      </c>
      <c r="AO48" s="99">
        <v>9543.6</v>
      </c>
      <c r="AP48" s="99">
        <v>14</v>
      </c>
      <c r="AQ48" s="99">
        <v>12146.4</v>
      </c>
      <c r="AR48" s="99">
        <v>33</v>
      </c>
      <c r="AS48" s="99">
        <v>28630.799999999999</v>
      </c>
      <c r="AT48" s="99">
        <v>29</v>
      </c>
      <c r="AU48" s="99">
        <v>25160.400000000001</v>
      </c>
      <c r="AV48" s="99">
        <v>22</v>
      </c>
      <c r="AW48" s="99">
        <v>19087.2</v>
      </c>
      <c r="AX48" s="99">
        <v>28</v>
      </c>
      <c r="AY48" s="99">
        <v>24292.799999999999</v>
      </c>
      <c r="AZ48" s="99">
        <v>19</v>
      </c>
      <c r="BA48" s="99">
        <v>16484.400000000001</v>
      </c>
      <c r="BB48" s="99">
        <v>20</v>
      </c>
      <c r="BC48" s="99">
        <v>17352</v>
      </c>
      <c r="BD48" s="99">
        <v>11</v>
      </c>
      <c r="BE48" s="99">
        <v>9543.6</v>
      </c>
      <c r="BF48" s="99">
        <v>16</v>
      </c>
      <c r="BG48" s="99">
        <v>13881.6</v>
      </c>
      <c r="BH48" s="99">
        <v>38</v>
      </c>
      <c r="BI48" s="99">
        <v>32968.800000000003</v>
      </c>
      <c r="BJ48" s="99">
        <v>31</v>
      </c>
      <c r="BK48" s="99">
        <v>26895.600000000002</v>
      </c>
      <c r="BL48" s="99">
        <v>29</v>
      </c>
      <c r="BM48" s="99">
        <v>25160.400000000001</v>
      </c>
      <c r="BN48" s="99">
        <v>21</v>
      </c>
      <c r="BO48" s="99">
        <v>18219.600000000002</v>
      </c>
      <c r="BP48" s="99">
        <v>17</v>
      </c>
      <c r="BQ48" s="99">
        <v>14749.2</v>
      </c>
      <c r="BR48" s="99">
        <v>20</v>
      </c>
      <c r="BS48" s="99">
        <v>17352</v>
      </c>
      <c r="BT48" s="99">
        <v>17</v>
      </c>
      <c r="BU48" s="99">
        <v>14749.2</v>
      </c>
      <c r="BV48" s="99">
        <v>15</v>
      </c>
      <c r="BW48" s="99">
        <v>13014</v>
      </c>
      <c r="BX48" s="99">
        <v>34</v>
      </c>
      <c r="BY48" s="99">
        <v>29498.400000000001</v>
      </c>
      <c r="BZ48" s="99">
        <v>29</v>
      </c>
      <c r="CA48" s="99">
        <v>25160.400000000001</v>
      </c>
      <c r="CB48" s="99">
        <v>37</v>
      </c>
      <c r="CC48" s="99">
        <v>32101.200000000001</v>
      </c>
      <c r="CD48" s="99">
        <v>20</v>
      </c>
      <c r="CE48" s="99">
        <v>17352</v>
      </c>
      <c r="CF48" s="99">
        <v>13</v>
      </c>
      <c r="CG48" s="99">
        <v>11278.800000000001</v>
      </c>
      <c r="CH48" s="99">
        <v>20</v>
      </c>
      <c r="CI48" s="99">
        <v>17352</v>
      </c>
      <c r="CJ48" s="99">
        <v>16</v>
      </c>
      <c r="CK48" s="99">
        <v>13881.6</v>
      </c>
      <c r="CL48" s="99">
        <v>14</v>
      </c>
      <c r="CM48" s="99">
        <v>12146.4</v>
      </c>
      <c r="CN48" s="99">
        <v>24</v>
      </c>
      <c r="CO48" s="99">
        <v>20822.400000000001</v>
      </c>
      <c r="CP48" s="99">
        <v>34</v>
      </c>
      <c r="CQ48" s="99">
        <v>29498.400000000001</v>
      </c>
      <c r="CR48" s="99">
        <v>34</v>
      </c>
      <c r="CS48" s="99">
        <v>29498.400000000001</v>
      </c>
      <c r="CT48" s="99">
        <v>24</v>
      </c>
      <c r="CU48" s="99">
        <v>20822.400000000001</v>
      </c>
    </row>
    <row r="49" spans="2:99">
      <c r="B49" s="98" t="s">
        <v>129</v>
      </c>
      <c r="C49" s="98" t="s">
        <v>214</v>
      </c>
      <c r="D49" s="99">
        <v>0</v>
      </c>
      <c r="E49" s="99">
        <v>0</v>
      </c>
      <c r="F49" s="99">
        <v>0</v>
      </c>
      <c r="G49" s="99">
        <v>0</v>
      </c>
      <c r="H49" s="99">
        <v>3.1923383878691136</v>
      </c>
      <c r="I49" s="99">
        <v>3145.0917797286506</v>
      </c>
      <c r="J49" s="99">
        <v>2.7158704160649858</v>
      </c>
      <c r="K49" s="99">
        <v>2675.6755339072238</v>
      </c>
      <c r="L49" s="99">
        <v>19</v>
      </c>
      <c r="M49" s="99">
        <v>18718.8</v>
      </c>
      <c r="N49" s="99">
        <v>22</v>
      </c>
      <c r="O49" s="99">
        <v>21674.399999999998</v>
      </c>
      <c r="P49" s="99">
        <v>18</v>
      </c>
      <c r="Q49" s="99">
        <v>17733.599999999999</v>
      </c>
      <c r="R49" s="99">
        <v>10.805919211085071</v>
      </c>
      <c r="S49" s="99">
        <v>10645.99160676101</v>
      </c>
      <c r="T49" s="99">
        <v>13</v>
      </c>
      <c r="U49" s="99">
        <v>12807.599999999999</v>
      </c>
      <c r="V49" s="99">
        <v>2.9681899064478228</v>
      </c>
      <c r="W49" s="99">
        <v>2924.260695832395</v>
      </c>
      <c r="X49" s="99">
        <v>11</v>
      </c>
      <c r="Y49" s="99">
        <v>10837.199999999999</v>
      </c>
      <c r="Z49" s="99">
        <v>8.4832845502425354</v>
      </c>
      <c r="AA49" s="99">
        <v>8357.7319388989454</v>
      </c>
      <c r="AB49" s="99">
        <v>9.2555914673561723</v>
      </c>
      <c r="AC49" s="99">
        <v>9118.6087136392998</v>
      </c>
      <c r="AD49" s="99">
        <v>5.7365834298515521</v>
      </c>
      <c r="AE49" s="99">
        <v>5651.6819950897489</v>
      </c>
      <c r="AF49" s="99">
        <v>21</v>
      </c>
      <c r="AG49" s="99">
        <v>20689.199999999997</v>
      </c>
      <c r="AH49" s="99">
        <v>17</v>
      </c>
      <c r="AI49" s="99">
        <v>16748.399999999998</v>
      </c>
      <c r="AJ49" s="99">
        <v>13.075607835356402</v>
      </c>
      <c r="AK49" s="99">
        <v>12882.088839393127</v>
      </c>
      <c r="AL49" s="99">
        <v>7.3256696534212589</v>
      </c>
      <c r="AM49" s="99">
        <v>7217.2497425506235</v>
      </c>
      <c r="AN49" s="99">
        <v>6.2357044875563385</v>
      </c>
      <c r="AO49" s="99">
        <v>6143.4160611405041</v>
      </c>
      <c r="AP49" s="99">
        <v>5.1767581112216421</v>
      </c>
      <c r="AQ49" s="99">
        <v>5100.1420911755613</v>
      </c>
      <c r="AR49" s="99">
        <v>10.300894551368934</v>
      </c>
      <c r="AS49" s="99">
        <v>10148.441312008674</v>
      </c>
      <c r="AT49" s="99">
        <v>15.411382279681515</v>
      </c>
      <c r="AU49" s="99">
        <v>15183.293821942227</v>
      </c>
      <c r="AV49" s="99">
        <v>15</v>
      </c>
      <c r="AW49" s="99">
        <v>14777.999999999998</v>
      </c>
      <c r="AX49" s="99">
        <v>4.3709646885625881</v>
      </c>
      <c r="AY49" s="99">
        <v>4306.2744111718612</v>
      </c>
      <c r="AZ49" s="99">
        <v>9.0321886922066881</v>
      </c>
      <c r="BA49" s="99">
        <v>8898.5122995620277</v>
      </c>
      <c r="BB49" s="99">
        <v>4.2853050269958057</v>
      </c>
      <c r="BC49" s="99">
        <v>4221.8825125962676</v>
      </c>
      <c r="BD49" s="99">
        <v>10.181009303080595</v>
      </c>
      <c r="BE49" s="99">
        <v>10030.330365395001</v>
      </c>
      <c r="BF49" s="99">
        <v>9.3619368459131298</v>
      </c>
      <c r="BG49" s="99">
        <v>9223.3801805936146</v>
      </c>
      <c r="BH49" s="99">
        <v>22</v>
      </c>
      <c r="BI49" s="99">
        <v>21674.399999999998</v>
      </c>
      <c r="BJ49" s="99">
        <v>10.439253870060607</v>
      </c>
      <c r="BK49" s="99">
        <v>10284.75291278371</v>
      </c>
      <c r="BL49" s="99">
        <v>14.16202663738369</v>
      </c>
      <c r="BM49" s="99">
        <v>13952.42864315041</v>
      </c>
      <c r="BN49" s="99">
        <v>17.749740052187562</v>
      </c>
      <c r="BO49" s="99">
        <v>17487.043899415185</v>
      </c>
      <c r="BP49" s="99">
        <v>12.793996643016635</v>
      </c>
      <c r="BQ49" s="99">
        <v>12604.645492699989</v>
      </c>
      <c r="BR49" s="99">
        <v>7.9239910947265892</v>
      </c>
      <c r="BS49" s="99">
        <v>7806.7160265246348</v>
      </c>
      <c r="BT49" s="99">
        <v>3.6758563074352542</v>
      </c>
      <c r="BU49" s="99">
        <v>3621.4536340852123</v>
      </c>
      <c r="BV49" s="99">
        <v>3.3918806626744664</v>
      </c>
      <c r="BW49" s="99">
        <v>3341.680828866884</v>
      </c>
      <c r="BX49" s="99">
        <v>12</v>
      </c>
      <c r="BY49" s="99">
        <v>11822.4</v>
      </c>
      <c r="BZ49" s="99">
        <v>19</v>
      </c>
      <c r="CA49" s="99">
        <v>18718.8</v>
      </c>
      <c r="CB49" s="99">
        <v>14.38016088320434</v>
      </c>
      <c r="CC49" s="99">
        <v>14167.334502132915</v>
      </c>
      <c r="CD49" s="99">
        <v>3.4043551119756841</v>
      </c>
      <c r="CE49" s="99">
        <v>3353.9706563184436</v>
      </c>
      <c r="CF49" s="99">
        <v>11.697157694069523</v>
      </c>
      <c r="CG49" s="99">
        <v>11524.039760197293</v>
      </c>
      <c r="CH49" s="99">
        <v>4.183233555814982</v>
      </c>
      <c r="CI49" s="99">
        <v>4121.3216991889203</v>
      </c>
      <c r="CJ49" s="99">
        <v>2.5218749999999996</v>
      </c>
      <c r="CK49" s="99">
        <v>2484.5512499999995</v>
      </c>
      <c r="CL49" s="99">
        <v>1.0445414847161574</v>
      </c>
      <c r="CM49" s="99">
        <v>1029.0822707423581</v>
      </c>
      <c r="CN49" s="99">
        <v>4.6228218100056209</v>
      </c>
      <c r="CO49" s="99">
        <v>4554.4040472175375</v>
      </c>
      <c r="CP49" s="99">
        <v>21</v>
      </c>
      <c r="CQ49" s="99">
        <v>20689.199999999997</v>
      </c>
      <c r="CR49" s="99">
        <v>13</v>
      </c>
      <c r="CS49" s="99">
        <v>12807.599999999999</v>
      </c>
      <c r="CT49" s="99">
        <v>22</v>
      </c>
      <c r="CU49" s="99">
        <v>21674.399999999998</v>
      </c>
    </row>
    <row r="50" spans="2:99">
      <c r="C50" s="98" t="s">
        <v>215</v>
      </c>
      <c r="D50" s="99">
        <v>0</v>
      </c>
      <c r="E50" s="99">
        <v>0</v>
      </c>
      <c r="F50" s="99">
        <v>0</v>
      </c>
      <c r="G50" s="99">
        <v>0</v>
      </c>
      <c r="H50" s="99">
        <v>8</v>
      </c>
      <c r="I50" s="99">
        <v>2256</v>
      </c>
      <c r="J50" s="99">
        <v>13</v>
      </c>
      <c r="K50" s="99">
        <v>3666</v>
      </c>
      <c r="L50" s="99">
        <v>21</v>
      </c>
      <c r="M50" s="99">
        <v>5922</v>
      </c>
      <c r="N50" s="99">
        <v>26</v>
      </c>
      <c r="O50" s="99">
        <v>7332</v>
      </c>
      <c r="P50" s="99">
        <v>19</v>
      </c>
      <c r="Q50" s="99">
        <v>5358</v>
      </c>
      <c r="R50" s="99">
        <v>23</v>
      </c>
      <c r="S50" s="99">
        <v>6486</v>
      </c>
      <c r="T50" s="99">
        <v>14</v>
      </c>
      <c r="U50" s="99">
        <v>3948</v>
      </c>
      <c r="V50" s="99">
        <v>11</v>
      </c>
      <c r="W50" s="99">
        <v>3102</v>
      </c>
      <c r="X50" s="99">
        <v>11</v>
      </c>
      <c r="Y50" s="99">
        <v>3102</v>
      </c>
      <c r="Z50" s="99">
        <v>11</v>
      </c>
      <c r="AA50" s="99">
        <v>3102</v>
      </c>
      <c r="AB50" s="99">
        <v>12</v>
      </c>
      <c r="AC50" s="99">
        <v>3384</v>
      </c>
      <c r="AD50" s="99">
        <v>22</v>
      </c>
      <c r="AE50" s="99">
        <v>6204</v>
      </c>
      <c r="AF50" s="99">
        <v>22</v>
      </c>
      <c r="AG50" s="99">
        <v>6204</v>
      </c>
      <c r="AH50" s="99">
        <v>22</v>
      </c>
      <c r="AI50" s="99">
        <v>6204</v>
      </c>
      <c r="AJ50" s="99">
        <v>14</v>
      </c>
      <c r="AK50" s="99">
        <v>3948</v>
      </c>
      <c r="AL50" s="99">
        <v>14</v>
      </c>
      <c r="AM50" s="99">
        <v>3948</v>
      </c>
      <c r="AN50" s="99">
        <v>12</v>
      </c>
      <c r="AO50" s="99">
        <v>3384</v>
      </c>
      <c r="AP50" s="99">
        <v>8</v>
      </c>
      <c r="AQ50" s="99">
        <v>2256</v>
      </c>
      <c r="AR50" s="99">
        <v>22</v>
      </c>
      <c r="AS50" s="99">
        <v>6204</v>
      </c>
      <c r="AT50" s="99">
        <v>17</v>
      </c>
      <c r="AU50" s="99">
        <v>4794</v>
      </c>
      <c r="AV50" s="99">
        <v>15</v>
      </c>
      <c r="AW50" s="99">
        <v>4230</v>
      </c>
      <c r="AX50" s="99">
        <v>15</v>
      </c>
      <c r="AY50" s="99">
        <v>4230</v>
      </c>
      <c r="AZ50" s="99">
        <v>10</v>
      </c>
      <c r="BA50" s="99">
        <v>2820</v>
      </c>
      <c r="BB50" s="99">
        <v>10</v>
      </c>
      <c r="BC50" s="99">
        <v>2820</v>
      </c>
      <c r="BD50" s="99">
        <v>16</v>
      </c>
      <c r="BE50" s="99">
        <v>4512</v>
      </c>
      <c r="BF50" s="99">
        <v>14</v>
      </c>
      <c r="BG50" s="99">
        <v>3948</v>
      </c>
      <c r="BH50" s="99">
        <v>24</v>
      </c>
      <c r="BI50" s="99">
        <v>6768</v>
      </c>
      <c r="BJ50" s="99">
        <v>20</v>
      </c>
      <c r="BK50" s="99">
        <v>5640</v>
      </c>
      <c r="BL50" s="99">
        <v>16</v>
      </c>
      <c r="BM50" s="99">
        <v>4512</v>
      </c>
      <c r="BN50" s="99">
        <v>26</v>
      </c>
      <c r="BO50" s="99">
        <v>7332</v>
      </c>
      <c r="BP50" s="99">
        <v>16</v>
      </c>
      <c r="BQ50" s="99">
        <v>4512</v>
      </c>
      <c r="BR50" s="99">
        <v>13</v>
      </c>
      <c r="BS50" s="99">
        <v>3666</v>
      </c>
      <c r="BT50" s="99">
        <v>12</v>
      </c>
      <c r="BU50" s="99">
        <v>3384</v>
      </c>
      <c r="BV50" s="99">
        <v>9</v>
      </c>
      <c r="BW50" s="99">
        <v>2538</v>
      </c>
      <c r="BX50" s="99">
        <v>15</v>
      </c>
      <c r="BY50" s="99">
        <v>4230</v>
      </c>
      <c r="BZ50" s="99">
        <v>17</v>
      </c>
      <c r="CA50" s="99">
        <v>4794</v>
      </c>
      <c r="CB50" s="99">
        <v>13</v>
      </c>
      <c r="CC50" s="99">
        <v>3666</v>
      </c>
      <c r="CD50" s="99">
        <v>18</v>
      </c>
      <c r="CE50" s="99">
        <v>5076</v>
      </c>
      <c r="CF50" s="99">
        <v>16</v>
      </c>
      <c r="CG50" s="99">
        <v>4512</v>
      </c>
      <c r="CH50" s="99">
        <v>12</v>
      </c>
      <c r="CI50" s="99">
        <v>3384</v>
      </c>
      <c r="CJ50" s="99">
        <v>9</v>
      </c>
      <c r="CK50" s="99">
        <v>2538</v>
      </c>
      <c r="CL50" s="99">
        <v>14</v>
      </c>
      <c r="CM50" s="99">
        <v>3948</v>
      </c>
      <c r="CN50" s="99">
        <v>22</v>
      </c>
      <c r="CO50" s="99">
        <v>6204</v>
      </c>
      <c r="CP50" s="99">
        <v>22</v>
      </c>
      <c r="CQ50" s="99">
        <v>6204</v>
      </c>
      <c r="CR50" s="99">
        <v>12</v>
      </c>
      <c r="CS50" s="99">
        <v>3384</v>
      </c>
      <c r="CT50" s="99">
        <v>24</v>
      </c>
      <c r="CU50" s="99">
        <v>6768</v>
      </c>
    </row>
    <row r="51" spans="2:99">
      <c r="C51" s="98" t="s">
        <v>216</v>
      </c>
      <c r="D51" s="99">
        <v>0</v>
      </c>
      <c r="E51" s="99">
        <v>0</v>
      </c>
      <c r="F51" s="99">
        <v>0</v>
      </c>
      <c r="G51" s="99">
        <v>0</v>
      </c>
      <c r="H51" s="99">
        <v>8</v>
      </c>
      <c r="I51" s="99">
        <v>6835.2</v>
      </c>
      <c r="J51" s="99">
        <v>13</v>
      </c>
      <c r="K51" s="99">
        <v>11107.199999999999</v>
      </c>
      <c r="L51" s="99">
        <v>20</v>
      </c>
      <c r="M51" s="99">
        <v>17088</v>
      </c>
      <c r="N51" s="99">
        <v>25</v>
      </c>
      <c r="O51" s="99">
        <v>21360</v>
      </c>
      <c r="P51" s="99">
        <v>18</v>
      </c>
      <c r="Q51" s="99">
        <v>15379.199999999999</v>
      </c>
      <c r="R51" s="99">
        <v>21</v>
      </c>
      <c r="S51" s="99">
        <v>17942.399999999998</v>
      </c>
      <c r="T51" s="99">
        <v>14</v>
      </c>
      <c r="U51" s="99">
        <v>11961.6</v>
      </c>
      <c r="V51" s="99">
        <v>11</v>
      </c>
      <c r="W51" s="99">
        <v>9398.4</v>
      </c>
      <c r="X51" s="99">
        <v>10</v>
      </c>
      <c r="Y51" s="99">
        <v>8544</v>
      </c>
      <c r="Z51" s="99">
        <v>11</v>
      </c>
      <c r="AA51" s="99">
        <v>9398.4</v>
      </c>
      <c r="AB51" s="99">
        <v>12</v>
      </c>
      <c r="AC51" s="99">
        <v>10252.799999999999</v>
      </c>
      <c r="AD51" s="99">
        <v>18</v>
      </c>
      <c r="AE51" s="99">
        <v>15379.199999999999</v>
      </c>
      <c r="AF51" s="99">
        <v>21</v>
      </c>
      <c r="AG51" s="99">
        <v>17942.399999999998</v>
      </c>
      <c r="AH51" s="99">
        <v>18</v>
      </c>
      <c r="AI51" s="99">
        <v>15379.199999999999</v>
      </c>
      <c r="AJ51" s="99">
        <v>14</v>
      </c>
      <c r="AK51" s="99">
        <v>11961.6</v>
      </c>
      <c r="AL51" s="99">
        <v>14</v>
      </c>
      <c r="AM51" s="99">
        <v>11961.6</v>
      </c>
      <c r="AN51" s="99">
        <v>10</v>
      </c>
      <c r="AO51" s="99">
        <v>8544</v>
      </c>
      <c r="AP51" s="99">
        <v>8</v>
      </c>
      <c r="AQ51" s="99">
        <v>6835.2</v>
      </c>
      <c r="AR51" s="99">
        <v>20</v>
      </c>
      <c r="AS51" s="99">
        <v>17088</v>
      </c>
      <c r="AT51" s="99">
        <v>16</v>
      </c>
      <c r="AU51" s="99">
        <v>13670.4</v>
      </c>
      <c r="AV51" s="99">
        <v>13</v>
      </c>
      <c r="AW51" s="99">
        <v>11107.199999999999</v>
      </c>
      <c r="AX51" s="99">
        <v>14</v>
      </c>
      <c r="AY51" s="99">
        <v>11961.6</v>
      </c>
      <c r="AZ51" s="99">
        <v>11</v>
      </c>
      <c r="BA51" s="99">
        <v>9398.4</v>
      </c>
      <c r="BB51" s="99">
        <v>10</v>
      </c>
      <c r="BC51" s="99">
        <v>8544</v>
      </c>
      <c r="BD51" s="99">
        <v>14</v>
      </c>
      <c r="BE51" s="99">
        <v>11961.6</v>
      </c>
      <c r="BF51" s="99">
        <v>14</v>
      </c>
      <c r="BG51" s="99">
        <v>11961.6</v>
      </c>
      <c r="BH51" s="99">
        <v>22</v>
      </c>
      <c r="BI51" s="99">
        <v>18796.8</v>
      </c>
      <c r="BJ51" s="99">
        <v>22</v>
      </c>
      <c r="BK51" s="99">
        <v>18796.8</v>
      </c>
      <c r="BL51" s="99">
        <v>15</v>
      </c>
      <c r="BM51" s="99">
        <v>12816</v>
      </c>
      <c r="BN51" s="99">
        <v>22</v>
      </c>
      <c r="BO51" s="99">
        <v>18796.8</v>
      </c>
      <c r="BP51" s="99">
        <v>14</v>
      </c>
      <c r="BQ51" s="99">
        <v>11961.6</v>
      </c>
      <c r="BR51" s="99">
        <v>14</v>
      </c>
      <c r="BS51" s="99">
        <v>11961.6</v>
      </c>
      <c r="BT51" s="99">
        <v>12</v>
      </c>
      <c r="BU51" s="99">
        <v>10252.799999999999</v>
      </c>
      <c r="BV51" s="99">
        <v>9</v>
      </c>
      <c r="BW51" s="99">
        <v>7689.5999999999995</v>
      </c>
      <c r="BX51" s="99">
        <v>13</v>
      </c>
      <c r="BY51" s="99">
        <v>11107.199999999999</v>
      </c>
      <c r="BZ51" s="99">
        <v>19</v>
      </c>
      <c r="CA51" s="99">
        <v>16233.6</v>
      </c>
      <c r="CB51" s="99">
        <v>13</v>
      </c>
      <c r="CC51" s="99">
        <v>11107.199999999999</v>
      </c>
      <c r="CD51" s="99">
        <v>16</v>
      </c>
      <c r="CE51" s="99">
        <v>13670.4</v>
      </c>
      <c r="CF51" s="99">
        <v>15</v>
      </c>
      <c r="CG51" s="99">
        <v>12816</v>
      </c>
      <c r="CH51" s="99">
        <v>12</v>
      </c>
      <c r="CI51" s="99">
        <v>10252.799999999999</v>
      </c>
      <c r="CJ51" s="99">
        <v>10</v>
      </c>
      <c r="CK51" s="99">
        <v>8544</v>
      </c>
      <c r="CL51" s="99">
        <v>15</v>
      </c>
      <c r="CM51" s="99">
        <v>12816</v>
      </c>
      <c r="CN51" s="99">
        <v>21</v>
      </c>
      <c r="CO51" s="99">
        <v>17942.399999999998</v>
      </c>
      <c r="CP51" s="99">
        <v>20</v>
      </c>
      <c r="CQ51" s="99">
        <v>17088</v>
      </c>
      <c r="CR51" s="99">
        <v>14</v>
      </c>
      <c r="CS51" s="99">
        <v>11961.6</v>
      </c>
      <c r="CT51" s="99">
        <v>25</v>
      </c>
      <c r="CU51" s="99">
        <v>21360</v>
      </c>
    </row>
    <row r="52" spans="2:99">
      <c r="C52" s="98" t="s">
        <v>217</v>
      </c>
      <c r="D52" s="99">
        <v>0</v>
      </c>
      <c r="E52" s="99">
        <v>0</v>
      </c>
      <c r="F52" s="99">
        <v>0</v>
      </c>
      <c r="G52" s="99">
        <v>0</v>
      </c>
      <c r="H52" s="99">
        <v>8</v>
      </c>
      <c r="I52" s="99">
        <v>4320</v>
      </c>
      <c r="J52" s="99">
        <v>14</v>
      </c>
      <c r="K52" s="99">
        <v>7560</v>
      </c>
      <c r="L52" s="99">
        <v>20</v>
      </c>
      <c r="M52" s="99">
        <v>10800</v>
      </c>
      <c r="N52" s="99">
        <v>23</v>
      </c>
      <c r="O52" s="99">
        <v>12420</v>
      </c>
      <c r="P52" s="99">
        <v>17</v>
      </c>
      <c r="Q52" s="99">
        <v>9180</v>
      </c>
      <c r="R52" s="99">
        <v>20</v>
      </c>
      <c r="S52" s="99">
        <v>10800</v>
      </c>
      <c r="T52" s="99">
        <v>13</v>
      </c>
      <c r="U52" s="99">
        <v>7020</v>
      </c>
      <c r="V52" s="99">
        <v>11</v>
      </c>
      <c r="W52" s="99">
        <v>5940</v>
      </c>
      <c r="X52" s="99">
        <v>10</v>
      </c>
      <c r="Y52" s="99">
        <v>5400</v>
      </c>
      <c r="Z52" s="99">
        <v>11</v>
      </c>
      <c r="AA52" s="99">
        <v>5940</v>
      </c>
      <c r="AB52" s="99">
        <v>12</v>
      </c>
      <c r="AC52" s="99">
        <v>6480</v>
      </c>
      <c r="AD52" s="99">
        <v>22</v>
      </c>
      <c r="AE52" s="99">
        <v>11880</v>
      </c>
      <c r="AF52" s="99">
        <v>22</v>
      </c>
      <c r="AG52" s="99">
        <v>11880</v>
      </c>
      <c r="AH52" s="99">
        <v>20</v>
      </c>
      <c r="AI52" s="99">
        <v>10800</v>
      </c>
      <c r="AJ52" s="99">
        <v>16</v>
      </c>
      <c r="AK52" s="99">
        <v>8640</v>
      </c>
      <c r="AL52" s="99">
        <v>16</v>
      </c>
      <c r="AM52" s="99">
        <v>8640</v>
      </c>
      <c r="AN52" s="99">
        <v>11</v>
      </c>
      <c r="AO52" s="99">
        <v>5940</v>
      </c>
      <c r="AP52" s="99">
        <v>9</v>
      </c>
      <c r="AQ52" s="99">
        <v>4860</v>
      </c>
      <c r="AR52" s="99">
        <v>20</v>
      </c>
      <c r="AS52" s="99">
        <v>10800</v>
      </c>
      <c r="AT52" s="99">
        <v>14</v>
      </c>
      <c r="AU52" s="99">
        <v>7560</v>
      </c>
      <c r="AV52" s="99">
        <v>14</v>
      </c>
      <c r="AW52" s="99">
        <v>7560</v>
      </c>
      <c r="AX52" s="99">
        <v>14</v>
      </c>
      <c r="AY52" s="99">
        <v>7560</v>
      </c>
      <c r="AZ52" s="99">
        <v>9</v>
      </c>
      <c r="BA52" s="99">
        <v>4860</v>
      </c>
      <c r="BB52" s="99">
        <v>10</v>
      </c>
      <c r="BC52" s="99">
        <v>5400</v>
      </c>
      <c r="BD52" s="99">
        <v>15</v>
      </c>
      <c r="BE52" s="99">
        <v>8100</v>
      </c>
      <c r="BF52" s="99">
        <v>14</v>
      </c>
      <c r="BG52" s="99">
        <v>7560</v>
      </c>
      <c r="BH52" s="99">
        <v>22</v>
      </c>
      <c r="BI52" s="99">
        <v>11880</v>
      </c>
      <c r="BJ52" s="99">
        <v>22</v>
      </c>
      <c r="BK52" s="99">
        <v>11880</v>
      </c>
      <c r="BL52" s="99">
        <v>14</v>
      </c>
      <c r="BM52" s="99">
        <v>7560</v>
      </c>
      <c r="BN52" s="99">
        <v>21</v>
      </c>
      <c r="BO52" s="99">
        <v>11340</v>
      </c>
      <c r="BP52" s="99">
        <v>13</v>
      </c>
      <c r="BQ52" s="99">
        <v>7020</v>
      </c>
      <c r="BR52" s="99">
        <v>13</v>
      </c>
      <c r="BS52" s="99">
        <v>7020</v>
      </c>
      <c r="BT52" s="99">
        <v>12</v>
      </c>
      <c r="BU52" s="99">
        <v>6480</v>
      </c>
      <c r="BV52" s="99">
        <v>9</v>
      </c>
      <c r="BW52" s="99">
        <v>4860</v>
      </c>
      <c r="BX52" s="99">
        <v>13</v>
      </c>
      <c r="BY52" s="99">
        <v>7020</v>
      </c>
      <c r="BZ52" s="99">
        <v>19</v>
      </c>
      <c r="CA52" s="99">
        <v>10260</v>
      </c>
      <c r="CB52" s="99">
        <v>14</v>
      </c>
      <c r="CC52" s="99">
        <v>7560</v>
      </c>
      <c r="CD52" s="99">
        <v>16</v>
      </c>
      <c r="CE52" s="99">
        <v>8640</v>
      </c>
      <c r="CF52" s="99">
        <v>14</v>
      </c>
      <c r="CG52" s="99">
        <v>7560</v>
      </c>
      <c r="CH52" s="99">
        <v>11</v>
      </c>
      <c r="CI52" s="99">
        <v>5940</v>
      </c>
      <c r="CJ52" s="99">
        <v>10</v>
      </c>
      <c r="CK52" s="99">
        <v>5400</v>
      </c>
      <c r="CL52" s="99">
        <v>16</v>
      </c>
      <c r="CM52" s="99">
        <v>8640</v>
      </c>
      <c r="CN52" s="99">
        <v>20</v>
      </c>
      <c r="CO52" s="99">
        <v>10800</v>
      </c>
      <c r="CP52" s="99">
        <v>21</v>
      </c>
      <c r="CQ52" s="99">
        <v>11340</v>
      </c>
      <c r="CR52" s="99">
        <v>12</v>
      </c>
      <c r="CS52" s="99">
        <v>6480</v>
      </c>
      <c r="CT52" s="99">
        <v>23</v>
      </c>
      <c r="CU52" s="99">
        <v>12420</v>
      </c>
    </row>
    <row r="53" spans="2:99">
      <c r="C53" s="98" t="s">
        <v>218</v>
      </c>
      <c r="D53" s="99">
        <v>0</v>
      </c>
      <c r="E53" s="99">
        <v>0</v>
      </c>
      <c r="F53" s="99">
        <v>0</v>
      </c>
      <c r="G53" s="99">
        <v>0</v>
      </c>
      <c r="H53" s="99">
        <v>8</v>
      </c>
      <c r="I53" s="99">
        <v>3254.4</v>
      </c>
      <c r="J53" s="99">
        <v>15</v>
      </c>
      <c r="K53" s="99">
        <v>6102</v>
      </c>
      <c r="L53" s="99">
        <v>22</v>
      </c>
      <c r="M53" s="99">
        <v>8949.6</v>
      </c>
      <c r="N53" s="99">
        <v>23</v>
      </c>
      <c r="O53" s="99">
        <v>9356.4</v>
      </c>
      <c r="P53" s="99">
        <v>17</v>
      </c>
      <c r="Q53" s="99">
        <v>6915.6</v>
      </c>
      <c r="R53" s="99">
        <v>22</v>
      </c>
      <c r="S53" s="99">
        <v>8949.6</v>
      </c>
      <c r="T53" s="99">
        <v>14</v>
      </c>
      <c r="U53" s="99">
        <v>5695.2</v>
      </c>
      <c r="V53" s="99">
        <v>10</v>
      </c>
      <c r="W53" s="99">
        <v>4068</v>
      </c>
      <c r="X53" s="99">
        <v>11</v>
      </c>
      <c r="Y53" s="99">
        <v>4474.8</v>
      </c>
      <c r="Z53" s="99">
        <v>12</v>
      </c>
      <c r="AA53" s="99">
        <v>4881.6000000000004</v>
      </c>
      <c r="AB53" s="99">
        <v>12</v>
      </c>
      <c r="AC53" s="99">
        <v>4881.6000000000004</v>
      </c>
      <c r="AD53" s="99">
        <v>22</v>
      </c>
      <c r="AE53" s="99">
        <v>8949.6</v>
      </c>
      <c r="AF53" s="99">
        <v>19</v>
      </c>
      <c r="AG53" s="99">
        <v>7729.2</v>
      </c>
      <c r="AH53" s="99">
        <v>21</v>
      </c>
      <c r="AI53" s="99">
        <v>8542.8000000000011</v>
      </c>
      <c r="AJ53" s="99">
        <v>15</v>
      </c>
      <c r="AK53" s="99">
        <v>6102</v>
      </c>
      <c r="AL53" s="99">
        <v>14</v>
      </c>
      <c r="AM53" s="99">
        <v>5695.2</v>
      </c>
      <c r="AN53" s="99">
        <v>11</v>
      </c>
      <c r="AO53" s="99">
        <v>4474.8</v>
      </c>
      <c r="AP53" s="99">
        <v>9</v>
      </c>
      <c r="AQ53" s="99">
        <v>3661.2000000000003</v>
      </c>
      <c r="AR53" s="99">
        <v>19</v>
      </c>
      <c r="AS53" s="99">
        <v>7729.2</v>
      </c>
      <c r="AT53" s="99">
        <v>16</v>
      </c>
      <c r="AU53" s="99">
        <v>6508.8</v>
      </c>
      <c r="AV53" s="99">
        <v>16</v>
      </c>
      <c r="AW53" s="99">
        <v>6508.8</v>
      </c>
      <c r="AX53" s="99">
        <v>15</v>
      </c>
      <c r="AY53" s="99">
        <v>6102</v>
      </c>
      <c r="AZ53" s="99">
        <v>10</v>
      </c>
      <c r="BA53" s="99">
        <v>4068</v>
      </c>
      <c r="BB53" s="99">
        <v>11</v>
      </c>
      <c r="BC53" s="99">
        <v>4474.8</v>
      </c>
      <c r="BD53" s="99">
        <v>14</v>
      </c>
      <c r="BE53" s="99">
        <v>5695.2</v>
      </c>
      <c r="BF53" s="99">
        <v>15</v>
      </c>
      <c r="BG53" s="99">
        <v>6102</v>
      </c>
      <c r="BH53" s="99">
        <v>24</v>
      </c>
      <c r="BI53" s="99">
        <v>9763.2000000000007</v>
      </c>
      <c r="BJ53" s="99">
        <v>20</v>
      </c>
      <c r="BK53" s="99">
        <v>8136</v>
      </c>
      <c r="BL53" s="99">
        <v>14</v>
      </c>
      <c r="BM53" s="99">
        <v>5695.2</v>
      </c>
      <c r="BN53" s="99">
        <v>23</v>
      </c>
      <c r="BO53" s="99">
        <v>9356.4</v>
      </c>
      <c r="BP53" s="99">
        <v>14</v>
      </c>
      <c r="BQ53" s="99">
        <v>5695.2</v>
      </c>
      <c r="BR53" s="99">
        <v>13</v>
      </c>
      <c r="BS53" s="99">
        <v>5288.4000000000005</v>
      </c>
      <c r="BT53" s="99">
        <v>12</v>
      </c>
      <c r="BU53" s="99">
        <v>4881.6000000000004</v>
      </c>
      <c r="BV53" s="99">
        <v>10</v>
      </c>
      <c r="BW53" s="99">
        <v>4068</v>
      </c>
      <c r="BX53" s="99">
        <v>14</v>
      </c>
      <c r="BY53" s="99">
        <v>5695.2</v>
      </c>
      <c r="BZ53" s="99">
        <v>17</v>
      </c>
      <c r="CA53" s="99">
        <v>6915.6</v>
      </c>
      <c r="CB53" s="99">
        <v>14</v>
      </c>
      <c r="CC53" s="99">
        <v>5695.2</v>
      </c>
      <c r="CD53" s="99">
        <v>18</v>
      </c>
      <c r="CE53" s="99">
        <v>7322.4000000000005</v>
      </c>
      <c r="CF53" s="99">
        <v>15</v>
      </c>
      <c r="CG53" s="99">
        <v>6102</v>
      </c>
      <c r="CH53" s="99">
        <v>11</v>
      </c>
      <c r="CI53" s="99">
        <v>4474.8</v>
      </c>
      <c r="CJ53" s="99">
        <v>11</v>
      </c>
      <c r="CK53" s="99">
        <v>4474.8</v>
      </c>
      <c r="CL53" s="99">
        <v>13</v>
      </c>
      <c r="CM53" s="99">
        <v>5288.4000000000005</v>
      </c>
      <c r="CN53" s="99">
        <v>19</v>
      </c>
      <c r="CO53" s="99">
        <v>7729.2</v>
      </c>
      <c r="CP53" s="99">
        <v>20</v>
      </c>
      <c r="CQ53" s="99">
        <v>8136</v>
      </c>
      <c r="CR53" s="99">
        <v>12</v>
      </c>
      <c r="CS53" s="99">
        <v>4881.6000000000004</v>
      </c>
      <c r="CT53" s="99">
        <v>23</v>
      </c>
      <c r="CU53" s="99">
        <v>9356.4</v>
      </c>
    </row>
    <row r="54" spans="2:99">
      <c r="C54" s="98" t="s">
        <v>219</v>
      </c>
      <c r="D54" s="99">
        <v>0</v>
      </c>
      <c r="E54" s="99">
        <v>0</v>
      </c>
      <c r="F54" s="99">
        <v>0</v>
      </c>
      <c r="G54" s="99">
        <v>0</v>
      </c>
      <c r="H54" s="99">
        <v>8</v>
      </c>
      <c r="I54" s="99">
        <v>2678.4</v>
      </c>
      <c r="J54" s="99">
        <v>13</v>
      </c>
      <c r="K54" s="99">
        <v>4352.4000000000005</v>
      </c>
      <c r="L54" s="99">
        <v>22</v>
      </c>
      <c r="M54" s="99">
        <v>7365.6</v>
      </c>
      <c r="N54" s="99">
        <v>27</v>
      </c>
      <c r="O54" s="99">
        <v>9039.6</v>
      </c>
      <c r="P54" s="99">
        <v>19</v>
      </c>
      <c r="Q54" s="99">
        <v>6361.2</v>
      </c>
      <c r="R54" s="99">
        <v>24</v>
      </c>
      <c r="S54" s="99">
        <v>8035.2000000000007</v>
      </c>
      <c r="T54" s="99">
        <v>15</v>
      </c>
      <c r="U54" s="99">
        <v>5022</v>
      </c>
      <c r="V54" s="99">
        <v>11</v>
      </c>
      <c r="W54" s="99">
        <v>3682.8</v>
      </c>
      <c r="X54" s="99">
        <v>11</v>
      </c>
      <c r="Y54" s="99">
        <v>3682.8</v>
      </c>
      <c r="Z54" s="99">
        <v>12</v>
      </c>
      <c r="AA54" s="99">
        <v>4017.6000000000004</v>
      </c>
      <c r="AB54" s="99">
        <v>14</v>
      </c>
      <c r="AC54" s="99">
        <v>4687.2</v>
      </c>
      <c r="AD54" s="99">
        <v>21</v>
      </c>
      <c r="AE54" s="99">
        <v>7030.8</v>
      </c>
      <c r="AF54" s="99">
        <v>23</v>
      </c>
      <c r="AG54" s="99">
        <v>7700.4000000000005</v>
      </c>
      <c r="AH54" s="99">
        <v>20</v>
      </c>
      <c r="AI54" s="99">
        <v>6696</v>
      </c>
      <c r="AJ54" s="99">
        <v>15</v>
      </c>
      <c r="AK54" s="99">
        <v>5022</v>
      </c>
      <c r="AL54" s="99">
        <v>15</v>
      </c>
      <c r="AM54" s="99">
        <v>5022</v>
      </c>
      <c r="AN54" s="99">
        <v>11</v>
      </c>
      <c r="AO54" s="99">
        <v>3682.8</v>
      </c>
      <c r="AP54" s="99">
        <v>9</v>
      </c>
      <c r="AQ54" s="99">
        <v>3013.2000000000003</v>
      </c>
      <c r="AR54" s="99">
        <v>20</v>
      </c>
      <c r="AS54" s="99">
        <v>6696</v>
      </c>
      <c r="AT54" s="99">
        <v>15</v>
      </c>
      <c r="AU54" s="99">
        <v>5022</v>
      </c>
      <c r="AV54" s="99">
        <v>14</v>
      </c>
      <c r="AW54" s="99">
        <v>4687.2</v>
      </c>
      <c r="AX54" s="99">
        <v>12</v>
      </c>
      <c r="AY54" s="99">
        <v>4017.6000000000004</v>
      </c>
      <c r="AZ54" s="99">
        <v>11</v>
      </c>
      <c r="BA54" s="99">
        <v>3682.8</v>
      </c>
      <c r="BB54" s="99">
        <v>11</v>
      </c>
      <c r="BC54" s="99">
        <v>3682.8</v>
      </c>
      <c r="BD54" s="99">
        <v>14</v>
      </c>
      <c r="BE54" s="99">
        <v>4687.2</v>
      </c>
      <c r="BF54" s="99">
        <v>16</v>
      </c>
      <c r="BG54" s="99">
        <v>5356.8</v>
      </c>
      <c r="BH54" s="99">
        <v>23</v>
      </c>
      <c r="BI54" s="99">
        <v>7700.4000000000005</v>
      </c>
      <c r="BJ54" s="99">
        <v>22</v>
      </c>
      <c r="BK54" s="99">
        <v>7365.6</v>
      </c>
      <c r="BL54" s="99">
        <v>14</v>
      </c>
      <c r="BM54" s="99">
        <v>4687.2</v>
      </c>
      <c r="BN54" s="99">
        <v>25</v>
      </c>
      <c r="BO54" s="99">
        <v>8370</v>
      </c>
      <c r="BP54" s="99">
        <v>15</v>
      </c>
      <c r="BQ54" s="99">
        <v>5022</v>
      </c>
      <c r="BR54" s="99">
        <v>13</v>
      </c>
      <c r="BS54" s="99">
        <v>4352.4000000000005</v>
      </c>
      <c r="BT54" s="99">
        <v>11</v>
      </c>
      <c r="BU54" s="99">
        <v>3682.8</v>
      </c>
      <c r="BV54" s="99">
        <v>10</v>
      </c>
      <c r="BW54" s="99">
        <v>3348</v>
      </c>
      <c r="BX54" s="99">
        <v>15</v>
      </c>
      <c r="BY54" s="99">
        <v>5022</v>
      </c>
      <c r="BZ54" s="99">
        <v>19</v>
      </c>
      <c r="CA54" s="99">
        <v>6361.2</v>
      </c>
      <c r="CB54" s="99">
        <v>13</v>
      </c>
      <c r="CC54" s="99">
        <v>4352.4000000000005</v>
      </c>
      <c r="CD54" s="99">
        <v>18</v>
      </c>
      <c r="CE54" s="99">
        <v>6026.4000000000005</v>
      </c>
      <c r="CF54" s="99">
        <v>14</v>
      </c>
      <c r="CG54" s="99">
        <v>4687.2</v>
      </c>
      <c r="CH54" s="99">
        <v>12</v>
      </c>
      <c r="CI54" s="99">
        <v>4017.6000000000004</v>
      </c>
      <c r="CJ54" s="99">
        <v>9</v>
      </c>
      <c r="CK54" s="99">
        <v>3013.2000000000003</v>
      </c>
      <c r="CL54" s="99">
        <v>16</v>
      </c>
      <c r="CM54" s="99">
        <v>5356.8</v>
      </c>
      <c r="CN54" s="99">
        <v>20</v>
      </c>
      <c r="CO54" s="99">
        <v>6696</v>
      </c>
      <c r="CP54" s="99">
        <v>21</v>
      </c>
      <c r="CQ54" s="99">
        <v>7030.8</v>
      </c>
      <c r="CR54" s="99">
        <v>14</v>
      </c>
      <c r="CS54" s="99">
        <v>4687.2</v>
      </c>
      <c r="CT54" s="99">
        <v>24</v>
      </c>
      <c r="CU54" s="99">
        <v>8035.2000000000007</v>
      </c>
    </row>
    <row r="55" spans="2:99">
      <c r="C55" s="98" t="s">
        <v>220</v>
      </c>
      <c r="D55" s="99">
        <v>0</v>
      </c>
      <c r="E55" s="99">
        <v>0</v>
      </c>
      <c r="F55" s="99">
        <v>0</v>
      </c>
      <c r="G55" s="99">
        <v>0</v>
      </c>
      <c r="H55" s="99">
        <v>8</v>
      </c>
      <c r="I55" s="99">
        <v>5308.8</v>
      </c>
      <c r="J55" s="99">
        <v>14</v>
      </c>
      <c r="K55" s="99">
        <v>9290.4</v>
      </c>
      <c r="L55" s="99">
        <v>19</v>
      </c>
      <c r="M55" s="99">
        <v>12608.4</v>
      </c>
      <c r="N55" s="99">
        <v>22</v>
      </c>
      <c r="O55" s="99">
        <v>14599.2</v>
      </c>
      <c r="P55" s="99">
        <v>17</v>
      </c>
      <c r="Q55" s="99">
        <v>11281.2</v>
      </c>
      <c r="R55" s="99">
        <v>20</v>
      </c>
      <c r="S55" s="99">
        <v>13272</v>
      </c>
      <c r="T55" s="99">
        <v>13</v>
      </c>
      <c r="U55" s="99">
        <v>8626.8000000000011</v>
      </c>
      <c r="V55" s="99">
        <v>11</v>
      </c>
      <c r="W55" s="99">
        <v>7299.6</v>
      </c>
      <c r="X55" s="99">
        <v>11</v>
      </c>
      <c r="Y55" s="99">
        <v>7299.6</v>
      </c>
      <c r="Z55" s="99">
        <v>11</v>
      </c>
      <c r="AA55" s="99">
        <v>7299.6</v>
      </c>
      <c r="AB55" s="99">
        <v>12</v>
      </c>
      <c r="AC55" s="99">
        <v>7963.2000000000007</v>
      </c>
      <c r="AD55" s="99">
        <v>21</v>
      </c>
      <c r="AE55" s="99">
        <v>13935.6</v>
      </c>
      <c r="AF55" s="99">
        <v>20</v>
      </c>
      <c r="AG55" s="99">
        <v>13272</v>
      </c>
      <c r="AH55" s="99">
        <v>21</v>
      </c>
      <c r="AI55" s="99">
        <v>13935.6</v>
      </c>
      <c r="AJ55" s="99">
        <v>16</v>
      </c>
      <c r="AK55" s="99">
        <v>10617.6</v>
      </c>
      <c r="AL55" s="99">
        <v>16</v>
      </c>
      <c r="AM55" s="99">
        <v>10617.6</v>
      </c>
      <c r="AN55" s="99">
        <v>10</v>
      </c>
      <c r="AO55" s="99">
        <v>6636</v>
      </c>
      <c r="AP55" s="99">
        <v>8</v>
      </c>
      <c r="AQ55" s="99">
        <v>5308.8</v>
      </c>
      <c r="AR55" s="99">
        <v>19</v>
      </c>
      <c r="AS55" s="99">
        <v>12608.4</v>
      </c>
      <c r="AT55" s="99">
        <v>14</v>
      </c>
      <c r="AU55" s="99">
        <v>9290.4</v>
      </c>
      <c r="AV55" s="99">
        <v>15</v>
      </c>
      <c r="AW55" s="99">
        <v>9954</v>
      </c>
      <c r="AX55" s="99">
        <v>12</v>
      </c>
      <c r="AY55" s="99">
        <v>7963.2000000000007</v>
      </c>
      <c r="AZ55" s="99">
        <v>10</v>
      </c>
      <c r="BA55" s="99">
        <v>6636</v>
      </c>
      <c r="BB55" s="99">
        <v>10</v>
      </c>
      <c r="BC55" s="99">
        <v>6636</v>
      </c>
      <c r="BD55" s="99">
        <v>15</v>
      </c>
      <c r="BE55" s="99">
        <v>9954</v>
      </c>
      <c r="BF55" s="99">
        <v>15</v>
      </c>
      <c r="BG55" s="99">
        <v>9954</v>
      </c>
      <c r="BH55" s="99">
        <v>23</v>
      </c>
      <c r="BI55" s="99">
        <v>15262.800000000001</v>
      </c>
      <c r="BJ55" s="99">
        <v>22</v>
      </c>
      <c r="BK55" s="99">
        <v>14599.2</v>
      </c>
      <c r="BL55" s="99">
        <v>14</v>
      </c>
      <c r="BM55" s="99">
        <v>9290.4</v>
      </c>
      <c r="BN55" s="99">
        <v>23</v>
      </c>
      <c r="BO55" s="99">
        <v>15262.800000000001</v>
      </c>
      <c r="BP55" s="99">
        <v>15</v>
      </c>
      <c r="BQ55" s="99">
        <v>9954</v>
      </c>
      <c r="BR55" s="99">
        <v>12</v>
      </c>
      <c r="BS55" s="99">
        <v>7963.2000000000007</v>
      </c>
      <c r="BT55" s="99">
        <v>11</v>
      </c>
      <c r="BU55" s="99">
        <v>7299.6</v>
      </c>
      <c r="BV55" s="99">
        <v>9</v>
      </c>
      <c r="BW55" s="99">
        <v>5972.4000000000005</v>
      </c>
      <c r="BX55" s="99">
        <v>14</v>
      </c>
      <c r="BY55" s="99">
        <v>9290.4</v>
      </c>
      <c r="BZ55" s="99">
        <v>18</v>
      </c>
      <c r="CA55" s="99">
        <v>11944.800000000001</v>
      </c>
      <c r="CB55" s="99">
        <v>13</v>
      </c>
      <c r="CC55" s="99">
        <v>8626.8000000000011</v>
      </c>
      <c r="CD55" s="99">
        <v>15</v>
      </c>
      <c r="CE55" s="99">
        <v>9954</v>
      </c>
      <c r="CF55" s="99">
        <v>13</v>
      </c>
      <c r="CG55" s="99">
        <v>8626.8000000000011</v>
      </c>
      <c r="CH55" s="99">
        <v>12</v>
      </c>
      <c r="CI55" s="99">
        <v>7963.2000000000007</v>
      </c>
      <c r="CJ55" s="99">
        <v>10</v>
      </c>
      <c r="CK55" s="99">
        <v>6636</v>
      </c>
      <c r="CL55" s="99">
        <v>15</v>
      </c>
      <c r="CM55" s="99">
        <v>9954</v>
      </c>
      <c r="CN55" s="99">
        <v>21</v>
      </c>
      <c r="CO55" s="99">
        <v>13935.6</v>
      </c>
      <c r="CP55" s="99">
        <v>22</v>
      </c>
      <c r="CQ55" s="99">
        <v>14599.2</v>
      </c>
      <c r="CR55" s="99">
        <v>13</v>
      </c>
      <c r="CS55" s="99">
        <v>8626.8000000000011</v>
      </c>
      <c r="CT55" s="99">
        <v>24</v>
      </c>
      <c r="CU55" s="99">
        <v>15926.400000000001</v>
      </c>
    </row>
    <row r="56" spans="2:99">
      <c r="C56" s="98" t="s">
        <v>221</v>
      </c>
      <c r="D56" s="99">
        <v>0</v>
      </c>
      <c r="E56" s="99">
        <v>0</v>
      </c>
      <c r="F56" s="99">
        <v>0</v>
      </c>
      <c r="G56" s="99">
        <v>0</v>
      </c>
      <c r="H56" s="99">
        <v>2.7932960893854744</v>
      </c>
      <c r="I56" s="99">
        <v>3214.5251396648036</v>
      </c>
      <c r="J56" s="99">
        <v>2.521879672060344</v>
      </c>
      <c r="K56" s="99">
        <v>2902.1791266070436</v>
      </c>
      <c r="L56" s="99">
        <v>20</v>
      </c>
      <c r="M56" s="99">
        <v>23016</v>
      </c>
      <c r="N56" s="99">
        <v>25</v>
      </c>
      <c r="O56" s="99">
        <v>28770</v>
      </c>
      <c r="P56" s="99">
        <v>16</v>
      </c>
      <c r="Q56" s="99">
        <v>18412.8</v>
      </c>
      <c r="R56" s="99">
        <v>11.886511132193577</v>
      </c>
      <c r="S56" s="99">
        <v>13678.997010928368</v>
      </c>
      <c r="T56" s="99">
        <v>13</v>
      </c>
      <c r="U56" s="99">
        <v>14960.4</v>
      </c>
      <c r="V56" s="99">
        <v>2.6713709158030405</v>
      </c>
      <c r="W56" s="99">
        <v>3074.2136499061389</v>
      </c>
      <c r="X56" s="99">
        <v>10</v>
      </c>
      <c r="Y56" s="99">
        <v>11508</v>
      </c>
      <c r="Z56" s="99">
        <v>8.4832845502425354</v>
      </c>
      <c r="AA56" s="99">
        <v>9762.5638604191099</v>
      </c>
      <c r="AB56" s="99">
        <v>8.4842921784098237</v>
      </c>
      <c r="AC56" s="99">
        <v>9763.7234389140249</v>
      </c>
      <c r="AD56" s="99">
        <v>6.0552825092877489</v>
      </c>
      <c r="AE56" s="99">
        <v>6968.4191116883412</v>
      </c>
      <c r="AF56" s="99">
        <v>21</v>
      </c>
      <c r="AG56" s="99">
        <v>24166.799999999999</v>
      </c>
      <c r="AH56" s="99">
        <v>19</v>
      </c>
      <c r="AI56" s="99">
        <v>21865.200000000001</v>
      </c>
      <c r="AJ56" s="99">
        <v>13.075607835356402</v>
      </c>
      <c r="AK56" s="99">
        <v>15047.409496928147</v>
      </c>
      <c r="AL56" s="99">
        <v>7.3256696534212589</v>
      </c>
      <c r="AM56" s="99">
        <v>8430.3806371571845</v>
      </c>
      <c r="AN56" s="99">
        <v>6.2357044875563385</v>
      </c>
      <c r="AO56" s="99">
        <v>7176.0487242798345</v>
      </c>
      <c r="AP56" s="99">
        <v>4.5296633473189374</v>
      </c>
      <c r="AQ56" s="99">
        <v>5212.7365800946327</v>
      </c>
      <c r="AR56" s="99">
        <v>10.300894551368934</v>
      </c>
      <c r="AS56" s="99">
        <v>11854.269449715368</v>
      </c>
      <c r="AT56" s="99">
        <v>13.484959494721327</v>
      </c>
      <c r="AU56" s="99">
        <v>15518.491386525302</v>
      </c>
      <c r="AV56" s="99">
        <v>14</v>
      </c>
      <c r="AW56" s="99">
        <v>16111.199999999999</v>
      </c>
      <c r="AX56" s="99">
        <v>4.7352117459428031</v>
      </c>
      <c r="AY56" s="99">
        <v>5449.2816772309779</v>
      </c>
      <c r="AZ56" s="99">
        <v>8.2110806292788077</v>
      </c>
      <c r="BA56" s="99">
        <v>9449.3115881740523</v>
      </c>
      <c r="BB56" s="99">
        <v>3.89573184272346</v>
      </c>
      <c r="BC56" s="99">
        <v>4483.2082046061578</v>
      </c>
      <c r="BD56" s="99">
        <v>10.181009303080595</v>
      </c>
      <c r="BE56" s="99">
        <v>11716.305505985149</v>
      </c>
      <c r="BF56" s="99">
        <v>8.7378077228522546</v>
      </c>
      <c r="BG56" s="99">
        <v>10055.469127458375</v>
      </c>
      <c r="BH56" s="99">
        <v>25</v>
      </c>
      <c r="BI56" s="99">
        <v>28770</v>
      </c>
      <c r="BJ56" s="99">
        <v>10.439253870060607</v>
      </c>
      <c r="BK56" s="99">
        <v>12013.493353665746</v>
      </c>
      <c r="BL56" s="99">
        <v>13.217891528224779</v>
      </c>
      <c r="BM56" s="99">
        <v>15211.149570681075</v>
      </c>
      <c r="BN56" s="99">
        <v>19.363352784204611</v>
      </c>
      <c r="BO56" s="99">
        <v>22283.346384062665</v>
      </c>
      <c r="BP56" s="99">
        <v>11.088130423947749</v>
      </c>
      <c r="BQ56" s="99">
        <v>12760.22049187907</v>
      </c>
      <c r="BR56" s="99">
        <v>7.3144533182091598</v>
      </c>
      <c r="BS56" s="99">
        <v>8417.4728785951011</v>
      </c>
      <c r="BT56" s="99">
        <v>3.3416875522138674</v>
      </c>
      <c r="BU56" s="99">
        <v>3845.6140350877185</v>
      </c>
      <c r="BV56" s="99">
        <v>3.3918806626744664</v>
      </c>
      <c r="BW56" s="99">
        <v>3903.376266605776</v>
      </c>
      <c r="BX56" s="99">
        <v>13</v>
      </c>
      <c r="BY56" s="99">
        <v>14960.4</v>
      </c>
      <c r="BZ56" s="99">
        <v>18</v>
      </c>
      <c r="CA56" s="99">
        <v>20714.399999999998</v>
      </c>
      <c r="CB56" s="99">
        <v>11.504128706563474</v>
      </c>
      <c r="CC56" s="99">
        <v>13238.951315513246</v>
      </c>
      <c r="CD56" s="99">
        <v>3.6313121194407292</v>
      </c>
      <c r="CE56" s="99">
        <v>4178.9139870523913</v>
      </c>
      <c r="CF56" s="99">
        <v>11.697157694069523</v>
      </c>
      <c r="CG56" s="99">
        <v>13461.089074335207</v>
      </c>
      <c r="CH56" s="99">
        <v>4.5635275154345267</v>
      </c>
      <c r="CI56" s="99">
        <v>5251.707464762053</v>
      </c>
      <c r="CJ56" s="99">
        <v>2.8020833333333335</v>
      </c>
      <c r="CK56" s="99">
        <v>3224.6374999999998</v>
      </c>
      <c r="CL56" s="99">
        <v>1.0445414847161574</v>
      </c>
      <c r="CM56" s="99">
        <v>1202.058340611354</v>
      </c>
      <c r="CN56" s="99">
        <v>3.929398538504778</v>
      </c>
      <c r="CO56" s="99">
        <v>4521.9518381112985</v>
      </c>
      <c r="CP56" s="99">
        <v>22</v>
      </c>
      <c r="CQ56" s="99">
        <v>25317.599999999999</v>
      </c>
      <c r="CR56" s="99">
        <v>12</v>
      </c>
      <c r="CS56" s="99">
        <v>13809.599999999999</v>
      </c>
      <c r="CT56" s="99">
        <v>23</v>
      </c>
      <c r="CU56" s="99">
        <v>26468.399999999998</v>
      </c>
    </row>
    <row r="57" spans="2:99">
      <c r="C57" s="98" t="s">
        <v>222</v>
      </c>
      <c r="D57" s="99">
        <v>0</v>
      </c>
      <c r="E57" s="99">
        <v>0</v>
      </c>
      <c r="F57" s="99">
        <v>0</v>
      </c>
      <c r="G57" s="99">
        <v>0</v>
      </c>
      <c r="H57" s="99">
        <v>7</v>
      </c>
      <c r="I57" s="99">
        <v>9878.4</v>
      </c>
      <c r="J57" s="99">
        <v>12</v>
      </c>
      <c r="K57" s="99">
        <v>16934.400000000001</v>
      </c>
      <c r="L57" s="99">
        <v>20</v>
      </c>
      <c r="M57" s="99">
        <v>28224</v>
      </c>
      <c r="N57" s="99">
        <v>23</v>
      </c>
      <c r="O57" s="99">
        <v>32457.600000000002</v>
      </c>
      <c r="P57" s="99">
        <v>15</v>
      </c>
      <c r="Q57" s="99">
        <v>21168</v>
      </c>
      <c r="R57" s="99">
        <v>20</v>
      </c>
      <c r="S57" s="99">
        <v>28224</v>
      </c>
      <c r="T57" s="99">
        <v>14</v>
      </c>
      <c r="U57" s="99">
        <v>19756.8</v>
      </c>
      <c r="V57" s="99">
        <v>10</v>
      </c>
      <c r="W57" s="99">
        <v>14112</v>
      </c>
      <c r="X57" s="99">
        <v>11</v>
      </c>
      <c r="Y57" s="99">
        <v>15523.2</v>
      </c>
      <c r="Z57" s="99">
        <v>11</v>
      </c>
      <c r="AA57" s="99">
        <v>15523.2</v>
      </c>
      <c r="AB57" s="99">
        <v>11</v>
      </c>
      <c r="AC57" s="99">
        <v>15523.2</v>
      </c>
      <c r="AD57" s="99">
        <v>18</v>
      </c>
      <c r="AE57" s="99">
        <v>25401.600000000002</v>
      </c>
      <c r="AF57" s="99">
        <v>19</v>
      </c>
      <c r="AG57" s="99">
        <v>26812.799999999999</v>
      </c>
      <c r="AH57" s="99">
        <v>18</v>
      </c>
      <c r="AI57" s="99">
        <v>25401.600000000002</v>
      </c>
      <c r="AJ57" s="99">
        <v>15</v>
      </c>
      <c r="AK57" s="99">
        <v>21168</v>
      </c>
      <c r="AL57" s="99">
        <v>13</v>
      </c>
      <c r="AM57" s="99">
        <v>18345.600000000002</v>
      </c>
      <c r="AN57" s="99">
        <v>11</v>
      </c>
      <c r="AO57" s="99">
        <v>15523.2</v>
      </c>
      <c r="AP57" s="99">
        <v>8</v>
      </c>
      <c r="AQ57" s="99">
        <v>11289.6</v>
      </c>
      <c r="AR57" s="99">
        <v>18</v>
      </c>
      <c r="AS57" s="99">
        <v>25401.600000000002</v>
      </c>
      <c r="AT57" s="99">
        <v>16</v>
      </c>
      <c r="AU57" s="99">
        <v>22579.200000000001</v>
      </c>
      <c r="AV57" s="99">
        <v>14</v>
      </c>
      <c r="AW57" s="99">
        <v>19756.8</v>
      </c>
      <c r="AX57" s="99">
        <v>13</v>
      </c>
      <c r="AY57" s="99">
        <v>18345.600000000002</v>
      </c>
      <c r="AZ57" s="99">
        <v>10</v>
      </c>
      <c r="BA57" s="99">
        <v>14112</v>
      </c>
      <c r="BB57" s="99">
        <v>9</v>
      </c>
      <c r="BC57" s="99">
        <v>12700.800000000001</v>
      </c>
      <c r="BD57" s="99">
        <v>16</v>
      </c>
      <c r="BE57" s="99">
        <v>22579.200000000001</v>
      </c>
      <c r="BF57" s="99">
        <v>13</v>
      </c>
      <c r="BG57" s="99">
        <v>18345.600000000002</v>
      </c>
      <c r="BH57" s="99">
        <v>21</v>
      </c>
      <c r="BI57" s="99">
        <v>29635.200000000001</v>
      </c>
      <c r="BJ57" s="99">
        <v>21</v>
      </c>
      <c r="BK57" s="99">
        <v>29635.200000000001</v>
      </c>
      <c r="BL57" s="99">
        <v>14</v>
      </c>
      <c r="BM57" s="99">
        <v>19756.8</v>
      </c>
      <c r="BN57" s="99">
        <v>21</v>
      </c>
      <c r="BO57" s="99">
        <v>29635.200000000001</v>
      </c>
      <c r="BP57" s="99">
        <v>14</v>
      </c>
      <c r="BQ57" s="99">
        <v>19756.8</v>
      </c>
      <c r="BR57" s="99">
        <v>12</v>
      </c>
      <c r="BS57" s="99">
        <v>16934.400000000001</v>
      </c>
      <c r="BT57" s="99">
        <v>10</v>
      </c>
      <c r="BU57" s="99">
        <v>14112</v>
      </c>
      <c r="BV57" s="99">
        <v>9</v>
      </c>
      <c r="BW57" s="99">
        <v>12700.800000000001</v>
      </c>
      <c r="BX57" s="99">
        <v>13</v>
      </c>
      <c r="BY57" s="99">
        <v>18345.600000000002</v>
      </c>
      <c r="BZ57" s="99">
        <v>16</v>
      </c>
      <c r="CA57" s="99">
        <v>22579.200000000001</v>
      </c>
      <c r="CB57" s="99">
        <v>12</v>
      </c>
      <c r="CC57" s="99">
        <v>16934.400000000001</v>
      </c>
      <c r="CD57" s="99">
        <v>16</v>
      </c>
      <c r="CE57" s="99">
        <v>22579.200000000001</v>
      </c>
      <c r="CF57" s="99">
        <v>13</v>
      </c>
      <c r="CG57" s="99">
        <v>18345.600000000002</v>
      </c>
      <c r="CH57" s="99">
        <v>12</v>
      </c>
      <c r="CI57" s="99">
        <v>16934.400000000001</v>
      </c>
      <c r="CJ57" s="99">
        <v>9</v>
      </c>
      <c r="CK57" s="99">
        <v>12700.800000000001</v>
      </c>
      <c r="CL57" s="99">
        <v>15</v>
      </c>
      <c r="CM57" s="99">
        <v>21168</v>
      </c>
      <c r="CN57" s="99">
        <v>19</v>
      </c>
      <c r="CO57" s="99">
        <v>26812.799999999999</v>
      </c>
      <c r="CP57" s="99">
        <v>19</v>
      </c>
      <c r="CQ57" s="99">
        <v>26812.799999999999</v>
      </c>
      <c r="CR57" s="99">
        <v>11</v>
      </c>
      <c r="CS57" s="99">
        <v>15523.2</v>
      </c>
      <c r="CT57" s="99">
        <v>22</v>
      </c>
      <c r="CU57" s="99">
        <v>31046.400000000001</v>
      </c>
    </row>
    <row r="58" spans="2:99">
      <c r="C58" s="98" t="s">
        <v>223</v>
      </c>
      <c r="D58" s="99">
        <v>0</v>
      </c>
      <c r="E58" s="99">
        <v>0</v>
      </c>
      <c r="F58" s="99">
        <v>0</v>
      </c>
      <c r="G58" s="99">
        <v>0</v>
      </c>
      <c r="H58" s="99">
        <v>3.1923383878691136</v>
      </c>
      <c r="I58" s="99">
        <v>3758.0207501995205</v>
      </c>
      <c r="J58" s="99">
        <v>2.521879672060344</v>
      </c>
      <c r="K58" s="99">
        <v>2968.7567499494371</v>
      </c>
      <c r="L58" s="99">
        <v>20</v>
      </c>
      <c r="M58" s="99">
        <v>23544</v>
      </c>
      <c r="N58" s="99">
        <v>24</v>
      </c>
      <c r="O58" s="99">
        <v>28252.800000000003</v>
      </c>
      <c r="P58" s="99">
        <v>16</v>
      </c>
      <c r="Q58" s="99">
        <v>18835.2</v>
      </c>
      <c r="R58" s="99">
        <v>10.265623250530817</v>
      </c>
      <c r="S58" s="99">
        <v>12084.691690524878</v>
      </c>
      <c r="T58" s="99">
        <v>13</v>
      </c>
      <c r="U58" s="99">
        <v>15303.6</v>
      </c>
      <c r="V58" s="99">
        <v>2.9681899064478228</v>
      </c>
      <c r="W58" s="99">
        <v>3494.1531578703771</v>
      </c>
      <c r="X58" s="99">
        <v>10</v>
      </c>
      <c r="Y58" s="99">
        <v>11772</v>
      </c>
      <c r="Z58" s="99">
        <v>7.7120768638568489</v>
      </c>
      <c r="AA58" s="99">
        <v>9078.6568841322824</v>
      </c>
      <c r="AB58" s="99">
        <v>10.026890756302519</v>
      </c>
      <c r="AC58" s="99">
        <v>11803.655798319325</v>
      </c>
      <c r="AD58" s="99">
        <v>6.0552825092877489</v>
      </c>
      <c r="AE58" s="99">
        <v>7128.2785699335382</v>
      </c>
      <c r="AF58" s="99">
        <v>20</v>
      </c>
      <c r="AG58" s="99">
        <v>23544</v>
      </c>
      <c r="AH58" s="99">
        <v>18</v>
      </c>
      <c r="AI58" s="99">
        <v>21189.600000000002</v>
      </c>
      <c r="AJ58" s="99">
        <v>14.009579823596146</v>
      </c>
      <c r="AK58" s="99">
        <v>16492.077368337385</v>
      </c>
      <c r="AL58" s="99">
        <v>7.8489317715227775</v>
      </c>
      <c r="AM58" s="99">
        <v>9239.7624814366136</v>
      </c>
      <c r="AN58" s="99">
        <v>6.2357044875563385</v>
      </c>
      <c r="AO58" s="99">
        <v>7340.6713227513219</v>
      </c>
      <c r="AP58" s="99">
        <v>5.1767581112216421</v>
      </c>
      <c r="AQ58" s="99">
        <v>6094.0796485301171</v>
      </c>
      <c r="AR58" s="99">
        <v>10.843046896177823</v>
      </c>
      <c r="AS58" s="99">
        <v>12764.434806180534</v>
      </c>
      <c r="AT58" s="99">
        <v>15.411382279681515</v>
      </c>
      <c r="AU58" s="99">
        <v>18142.279219641081</v>
      </c>
      <c r="AV58" s="99">
        <v>14</v>
      </c>
      <c r="AW58" s="99">
        <v>16480.8</v>
      </c>
      <c r="AX58" s="99">
        <v>4.7352117459428031</v>
      </c>
      <c r="AY58" s="99">
        <v>5574.2912673238679</v>
      </c>
      <c r="AZ58" s="99">
        <v>7.3899725663509264</v>
      </c>
      <c r="BA58" s="99">
        <v>8699.4757051083106</v>
      </c>
      <c r="BB58" s="99">
        <v>3.5061586584511137</v>
      </c>
      <c r="BC58" s="99">
        <v>4127.4499727286511</v>
      </c>
      <c r="BD58" s="99">
        <v>10.181009303080595</v>
      </c>
      <c r="BE58" s="99">
        <v>11985.084151586476</v>
      </c>
      <c r="BF58" s="99">
        <v>9.3619368459131298</v>
      </c>
      <c r="BG58" s="99">
        <v>11020.872055008937</v>
      </c>
      <c r="BH58" s="99">
        <v>23</v>
      </c>
      <c r="BI58" s="99">
        <v>27075.600000000002</v>
      </c>
      <c r="BJ58" s="99">
        <v>11.538122698488039</v>
      </c>
      <c r="BK58" s="99">
        <v>13582.678040660119</v>
      </c>
      <c r="BL58" s="99">
        <v>13.217891528224779</v>
      </c>
      <c r="BM58" s="99">
        <v>15560.10190702621</v>
      </c>
      <c r="BN58" s="99">
        <v>17.749740052187562</v>
      </c>
      <c r="BO58" s="99">
        <v>20894.993989435199</v>
      </c>
      <c r="BP58" s="99">
        <v>10.235197314413307</v>
      </c>
      <c r="BQ58" s="99">
        <v>12048.874278527346</v>
      </c>
      <c r="BR58" s="99">
        <v>6.7049155416917294</v>
      </c>
      <c r="BS58" s="99">
        <v>7893.0265756795043</v>
      </c>
      <c r="BT58" s="99">
        <v>3.3416875522138674</v>
      </c>
      <c r="BU58" s="99">
        <v>3933.8345864661646</v>
      </c>
      <c r="BV58" s="99">
        <v>2.713504530139573</v>
      </c>
      <c r="BW58" s="99">
        <v>3194.3375328803054</v>
      </c>
      <c r="BX58" s="99">
        <v>12</v>
      </c>
      <c r="BY58" s="99">
        <v>14126.400000000001</v>
      </c>
      <c r="BZ58" s="99">
        <v>19</v>
      </c>
      <c r="CA58" s="99">
        <v>22366.799999999999</v>
      </c>
      <c r="CB58" s="99">
        <v>12.462806098777095</v>
      </c>
      <c r="CC58" s="99">
        <v>14671.215339480397</v>
      </c>
      <c r="CD58" s="99">
        <v>3.6313121194407292</v>
      </c>
      <c r="CE58" s="99">
        <v>4274.7806270056262</v>
      </c>
      <c r="CF58" s="99">
        <v>10.137536668193587</v>
      </c>
      <c r="CG58" s="99">
        <v>11933.908165797491</v>
      </c>
      <c r="CH58" s="99">
        <v>4.5635275154345267</v>
      </c>
      <c r="CI58" s="99">
        <v>5372.1845911695254</v>
      </c>
      <c r="CJ58" s="99">
        <v>2.8020833333333335</v>
      </c>
      <c r="CK58" s="99">
        <v>3298.6125000000002</v>
      </c>
      <c r="CL58" s="99">
        <v>1.205240174672489</v>
      </c>
      <c r="CM58" s="99">
        <v>1418.8087336244541</v>
      </c>
      <c r="CN58" s="99">
        <v>4.6228218100056209</v>
      </c>
      <c r="CO58" s="99">
        <v>5441.9858347386171</v>
      </c>
      <c r="CP58" s="99">
        <v>20</v>
      </c>
      <c r="CQ58" s="99">
        <v>23544</v>
      </c>
      <c r="CR58" s="99">
        <v>13</v>
      </c>
      <c r="CS58" s="99">
        <v>15303.6</v>
      </c>
      <c r="CT58" s="99">
        <v>23</v>
      </c>
      <c r="CU58" s="99">
        <v>27075.600000000002</v>
      </c>
    </row>
    <row r="59" spans="2:99">
      <c r="C59" s="98" t="s">
        <v>224</v>
      </c>
      <c r="D59" s="99">
        <v>0</v>
      </c>
      <c r="E59" s="99">
        <v>0</v>
      </c>
      <c r="F59" s="99">
        <v>0</v>
      </c>
      <c r="G59" s="99">
        <v>0</v>
      </c>
      <c r="H59" s="99">
        <v>9</v>
      </c>
      <c r="I59" s="99">
        <v>2732.3999999999996</v>
      </c>
      <c r="J59" s="99">
        <v>14</v>
      </c>
      <c r="K59" s="99">
        <v>4250.3999999999996</v>
      </c>
      <c r="L59" s="99">
        <v>23</v>
      </c>
      <c r="M59" s="99">
        <v>6982.7999999999993</v>
      </c>
      <c r="N59" s="99">
        <v>23</v>
      </c>
      <c r="O59" s="99">
        <v>6982.7999999999993</v>
      </c>
      <c r="P59" s="99">
        <v>17</v>
      </c>
      <c r="Q59" s="99">
        <v>5161.2</v>
      </c>
      <c r="R59" s="99">
        <v>23</v>
      </c>
      <c r="S59" s="99">
        <v>6982.7999999999993</v>
      </c>
      <c r="T59" s="99">
        <v>15</v>
      </c>
      <c r="U59" s="99">
        <v>4553.9999999999991</v>
      </c>
      <c r="V59" s="99">
        <v>11</v>
      </c>
      <c r="W59" s="99">
        <v>3339.5999999999995</v>
      </c>
      <c r="X59" s="99">
        <v>11</v>
      </c>
      <c r="Y59" s="99">
        <v>3339.5999999999995</v>
      </c>
      <c r="Z59" s="99">
        <v>12</v>
      </c>
      <c r="AA59" s="99">
        <v>3643.2</v>
      </c>
      <c r="AB59" s="99">
        <v>14</v>
      </c>
      <c r="AC59" s="99">
        <v>4250.3999999999996</v>
      </c>
      <c r="AD59" s="99">
        <v>19</v>
      </c>
      <c r="AE59" s="99">
        <v>5768.4</v>
      </c>
      <c r="AF59" s="99">
        <v>20</v>
      </c>
      <c r="AG59" s="99">
        <v>6071.9999999999991</v>
      </c>
      <c r="AH59" s="99">
        <v>21</v>
      </c>
      <c r="AI59" s="99">
        <v>6375.5999999999995</v>
      </c>
      <c r="AJ59" s="99">
        <v>15</v>
      </c>
      <c r="AK59" s="99">
        <v>4553.9999999999991</v>
      </c>
      <c r="AL59" s="99">
        <v>17</v>
      </c>
      <c r="AM59" s="99">
        <v>5161.2</v>
      </c>
      <c r="AN59" s="99">
        <v>11</v>
      </c>
      <c r="AO59" s="99">
        <v>3339.5999999999995</v>
      </c>
      <c r="AP59" s="99">
        <v>8</v>
      </c>
      <c r="AQ59" s="99">
        <v>2428.7999999999997</v>
      </c>
      <c r="AR59" s="99">
        <v>23</v>
      </c>
      <c r="AS59" s="99">
        <v>6982.7999999999993</v>
      </c>
      <c r="AT59" s="99">
        <v>17</v>
      </c>
      <c r="AU59" s="99">
        <v>5161.2</v>
      </c>
      <c r="AV59" s="99">
        <v>15</v>
      </c>
      <c r="AW59" s="99">
        <v>4553.9999999999991</v>
      </c>
      <c r="AX59" s="99">
        <v>15</v>
      </c>
      <c r="AY59" s="99">
        <v>4553.9999999999991</v>
      </c>
      <c r="AZ59" s="99">
        <v>10</v>
      </c>
      <c r="BA59" s="99">
        <v>3035.9999999999995</v>
      </c>
      <c r="BB59" s="99">
        <v>11</v>
      </c>
      <c r="BC59" s="99">
        <v>3339.5999999999995</v>
      </c>
      <c r="BD59" s="99">
        <v>16</v>
      </c>
      <c r="BE59" s="99">
        <v>4857.5999999999995</v>
      </c>
      <c r="BF59" s="99">
        <v>15</v>
      </c>
      <c r="BG59" s="99">
        <v>4553.9999999999991</v>
      </c>
      <c r="BH59" s="99">
        <v>23</v>
      </c>
      <c r="BI59" s="99">
        <v>6982.7999999999993</v>
      </c>
      <c r="BJ59" s="99">
        <v>20</v>
      </c>
      <c r="BK59" s="99">
        <v>6071.9999999999991</v>
      </c>
      <c r="BL59" s="99">
        <v>14</v>
      </c>
      <c r="BM59" s="99">
        <v>4250.3999999999996</v>
      </c>
      <c r="BN59" s="99">
        <v>26</v>
      </c>
      <c r="BO59" s="99">
        <v>7893.5999999999995</v>
      </c>
      <c r="BP59" s="99">
        <v>15</v>
      </c>
      <c r="BQ59" s="99">
        <v>4553.9999999999991</v>
      </c>
      <c r="BR59" s="99">
        <v>14</v>
      </c>
      <c r="BS59" s="99">
        <v>4250.3999999999996</v>
      </c>
      <c r="BT59" s="99">
        <v>11</v>
      </c>
      <c r="BU59" s="99">
        <v>3339.5999999999995</v>
      </c>
      <c r="BV59" s="99">
        <v>10</v>
      </c>
      <c r="BW59" s="99">
        <v>3035.9999999999995</v>
      </c>
      <c r="BX59" s="99">
        <v>14</v>
      </c>
      <c r="BY59" s="99">
        <v>4250.3999999999996</v>
      </c>
      <c r="BZ59" s="99">
        <v>20</v>
      </c>
      <c r="CA59" s="99">
        <v>6071.9999999999991</v>
      </c>
      <c r="CB59" s="99">
        <v>14</v>
      </c>
      <c r="CC59" s="99">
        <v>4250.3999999999996</v>
      </c>
      <c r="CD59" s="99">
        <v>17</v>
      </c>
      <c r="CE59" s="99">
        <v>5161.2</v>
      </c>
      <c r="CF59" s="99">
        <v>14</v>
      </c>
      <c r="CG59" s="99">
        <v>4250.3999999999996</v>
      </c>
      <c r="CH59" s="99">
        <v>13</v>
      </c>
      <c r="CI59" s="99">
        <v>3946.7999999999997</v>
      </c>
      <c r="CJ59" s="99">
        <v>11</v>
      </c>
      <c r="CK59" s="99">
        <v>3339.5999999999995</v>
      </c>
      <c r="CL59" s="99">
        <v>14</v>
      </c>
      <c r="CM59" s="99">
        <v>4250.3999999999996</v>
      </c>
      <c r="CN59" s="99">
        <v>21</v>
      </c>
      <c r="CO59" s="99">
        <v>6375.5999999999995</v>
      </c>
      <c r="CP59" s="99">
        <v>22</v>
      </c>
      <c r="CQ59" s="99">
        <v>6679.1999999999989</v>
      </c>
      <c r="CR59" s="99">
        <v>13</v>
      </c>
      <c r="CS59" s="99">
        <v>3946.7999999999997</v>
      </c>
      <c r="CT59" s="99">
        <v>24</v>
      </c>
      <c r="CU59" s="99">
        <v>7286.4</v>
      </c>
    </row>
    <row r="60" spans="2:99">
      <c r="C60" s="98" t="s">
        <v>225</v>
      </c>
      <c r="D60" s="99">
        <v>0</v>
      </c>
      <c r="E60" s="99">
        <v>0</v>
      </c>
      <c r="F60" s="99">
        <v>0</v>
      </c>
      <c r="G60" s="99">
        <v>0</v>
      </c>
      <c r="H60" s="99">
        <v>8</v>
      </c>
      <c r="I60" s="99">
        <v>5212.8</v>
      </c>
      <c r="J60" s="99">
        <v>14</v>
      </c>
      <c r="K60" s="99">
        <v>9122.4</v>
      </c>
      <c r="L60" s="99">
        <v>23</v>
      </c>
      <c r="M60" s="99">
        <v>14986.800000000001</v>
      </c>
      <c r="N60" s="99">
        <v>26</v>
      </c>
      <c r="O60" s="99">
        <v>16941.600000000002</v>
      </c>
      <c r="P60" s="99">
        <v>18</v>
      </c>
      <c r="Q60" s="99">
        <v>11728.800000000001</v>
      </c>
      <c r="R60" s="99">
        <v>20</v>
      </c>
      <c r="S60" s="99">
        <v>13032</v>
      </c>
      <c r="T60" s="99">
        <v>13</v>
      </c>
      <c r="U60" s="99">
        <v>8470.8000000000011</v>
      </c>
      <c r="V60" s="99">
        <v>11</v>
      </c>
      <c r="W60" s="99">
        <v>7167.6</v>
      </c>
      <c r="X60" s="99">
        <v>11</v>
      </c>
      <c r="Y60" s="99">
        <v>7167.6</v>
      </c>
      <c r="Z60" s="99">
        <v>11</v>
      </c>
      <c r="AA60" s="99">
        <v>7167.6</v>
      </c>
      <c r="AB60" s="99">
        <v>13</v>
      </c>
      <c r="AC60" s="99">
        <v>8470.8000000000011</v>
      </c>
      <c r="AD60" s="99">
        <v>21</v>
      </c>
      <c r="AE60" s="99">
        <v>13683.6</v>
      </c>
      <c r="AF60" s="99">
        <v>19</v>
      </c>
      <c r="AG60" s="99">
        <v>12380.4</v>
      </c>
      <c r="AH60" s="99">
        <v>19</v>
      </c>
      <c r="AI60" s="99">
        <v>12380.4</v>
      </c>
      <c r="AJ60" s="99">
        <v>15</v>
      </c>
      <c r="AK60" s="99">
        <v>9774</v>
      </c>
      <c r="AL60" s="99">
        <v>16</v>
      </c>
      <c r="AM60" s="99">
        <v>10425.6</v>
      </c>
      <c r="AN60" s="99">
        <v>10</v>
      </c>
      <c r="AO60" s="99">
        <v>6516</v>
      </c>
      <c r="AP60" s="99">
        <v>8</v>
      </c>
      <c r="AQ60" s="99">
        <v>5212.8</v>
      </c>
      <c r="AR60" s="99">
        <v>22</v>
      </c>
      <c r="AS60" s="99">
        <v>14335.2</v>
      </c>
      <c r="AT60" s="99">
        <v>16</v>
      </c>
      <c r="AU60" s="99">
        <v>10425.6</v>
      </c>
      <c r="AV60" s="99">
        <v>15</v>
      </c>
      <c r="AW60" s="99">
        <v>9774</v>
      </c>
      <c r="AX60" s="99">
        <v>13</v>
      </c>
      <c r="AY60" s="99">
        <v>8470.8000000000011</v>
      </c>
      <c r="AZ60" s="99">
        <v>9</v>
      </c>
      <c r="BA60" s="99">
        <v>5864.4000000000005</v>
      </c>
      <c r="BB60" s="99">
        <v>10</v>
      </c>
      <c r="BC60" s="99">
        <v>6516</v>
      </c>
      <c r="BD60" s="99">
        <v>15</v>
      </c>
      <c r="BE60" s="99">
        <v>9774</v>
      </c>
      <c r="BF60" s="99">
        <v>15</v>
      </c>
      <c r="BG60" s="99">
        <v>9774</v>
      </c>
      <c r="BH60" s="99">
        <v>22</v>
      </c>
      <c r="BI60" s="99">
        <v>14335.2</v>
      </c>
      <c r="BJ60" s="99">
        <v>20</v>
      </c>
      <c r="BK60" s="99">
        <v>13032</v>
      </c>
      <c r="BL60" s="99">
        <v>15</v>
      </c>
      <c r="BM60" s="99">
        <v>9774</v>
      </c>
      <c r="BN60" s="99">
        <v>23</v>
      </c>
      <c r="BO60" s="99">
        <v>14986.800000000001</v>
      </c>
      <c r="BP60" s="99">
        <v>15</v>
      </c>
      <c r="BQ60" s="99">
        <v>9774</v>
      </c>
      <c r="BR60" s="99">
        <v>12</v>
      </c>
      <c r="BS60" s="99">
        <v>7819.2000000000007</v>
      </c>
      <c r="BT60" s="99">
        <v>11</v>
      </c>
      <c r="BU60" s="99">
        <v>7167.6</v>
      </c>
      <c r="BV60" s="99">
        <v>10</v>
      </c>
      <c r="BW60" s="99">
        <v>6516</v>
      </c>
      <c r="BX60" s="99">
        <v>15</v>
      </c>
      <c r="BY60" s="99">
        <v>9774</v>
      </c>
      <c r="BZ60" s="99">
        <v>18</v>
      </c>
      <c r="CA60" s="99">
        <v>11728.800000000001</v>
      </c>
      <c r="CB60" s="99">
        <v>15</v>
      </c>
      <c r="CC60" s="99">
        <v>9774</v>
      </c>
      <c r="CD60" s="99">
        <v>15</v>
      </c>
      <c r="CE60" s="99">
        <v>9774</v>
      </c>
      <c r="CF60" s="99">
        <v>14</v>
      </c>
      <c r="CG60" s="99">
        <v>9122.4</v>
      </c>
      <c r="CH60" s="99">
        <v>13</v>
      </c>
      <c r="CI60" s="99">
        <v>8470.8000000000011</v>
      </c>
      <c r="CJ60" s="99">
        <v>10</v>
      </c>
      <c r="CK60" s="99">
        <v>6516</v>
      </c>
      <c r="CL60" s="99">
        <v>15</v>
      </c>
      <c r="CM60" s="99">
        <v>9774</v>
      </c>
      <c r="CN60" s="99">
        <v>19</v>
      </c>
      <c r="CO60" s="99">
        <v>12380.4</v>
      </c>
      <c r="CP60" s="99">
        <v>22</v>
      </c>
      <c r="CQ60" s="99">
        <v>14335.2</v>
      </c>
      <c r="CR60" s="99">
        <v>13</v>
      </c>
      <c r="CS60" s="99">
        <v>8470.8000000000011</v>
      </c>
      <c r="CT60" s="99">
        <v>26</v>
      </c>
      <c r="CU60" s="99">
        <v>16941.600000000002</v>
      </c>
    </row>
    <row r="61" spans="2:99">
      <c r="C61" s="98" t="s">
        <v>226</v>
      </c>
      <c r="D61" s="99">
        <v>0</v>
      </c>
      <c r="E61" s="99">
        <v>0</v>
      </c>
      <c r="F61" s="99">
        <v>0</v>
      </c>
      <c r="G61" s="99">
        <v>0</v>
      </c>
      <c r="H61" s="99">
        <v>8</v>
      </c>
      <c r="I61" s="99">
        <v>7612.7999999999993</v>
      </c>
      <c r="J61" s="99">
        <v>14</v>
      </c>
      <c r="K61" s="99">
        <v>13322.399999999998</v>
      </c>
      <c r="L61" s="99">
        <v>19</v>
      </c>
      <c r="M61" s="99">
        <v>18080.399999999998</v>
      </c>
      <c r="N61" s="99">
        <v>25</v>
      </c>
      <c r="O61" s="99">
        <v>23789.999999999996</v>
      </c>
      <c r="P61" s="99">
        <v>17</v>
      </c>
      <c r="Q61" s="99">
        <v>16177.199999999999</v>
      </c>
      <c r="R61" s="99">
        <v>22</v>
      </c>
      <c r="S61" s="99">
        <v>20935.199999999997</v>
      </c>
      <c r="T61" s="99">
        <v>14</v>
      </c>
      <c r="U61" s="99">
        <v>13322.399999999998</v>
      </c>
      <c r="V61" s="99">
        <v>11</v>
      </c>
      <c r="W61" s="99">
        <v>10467.599999999999</v>
      </c>
      <c r="X61" s="99">
        <v>10</v>
      </c>
      <c r="Y61" s="99">
        <v>9516</v>
      </c>
      <c r="Z61" s="99">
        <v>12</v>
      </c>
      <c r="AA61" s="99">
        <v>11419.199999999999</v>
      </c>
      <c r="AB61" s="99">
        <v>13</v>
      </c>
      <c r="AC61" s="99">
        <v>12370.8</v>
      </c>
      <c r="AD61" s="99">
        <v>18</v>
      </c>
      <c r="AE61" s="99">
        <v>17128.8</v>
      </c>
      <c r="AF61" s="99">
        <v>21</v>
      </c>
      <c r="AG61" s="99">
        <v>19983.599999999999</v>
      </c>
      <c r="AH61" s="99">
        <v>17</v>
      </c>
      <c r="AI61" s="99">
        <v>16177.199999999999</v>
      </c>
      <c r="AJ61" s="99">
        <v>15</v>
      </c>
      <c r="AK61" s="99">
        <v>14273.999999999998</v>
      </c>
      <c r="AL61" s="99">
        <v>15</v>
      </c>
      <c r="AM61" s="99">
        <v>14273.999999999998</v>
      </c>
      <c r="AN61" s="99">
        <v>10</v>
      </c>
      <c r="AO61" s="99">
        <v>9516</v>
      </c>
      <c r="AP61" s="99">
        <v>9</v>
      </c>
      <c r="AQ61" s="99">
        <v>8564.4</v>
      </c>
      <c r="AR61" s="99">
        <v>19</v>
      </c>
      <c r="AS61" s="99">
        <v>18080.399999999998</v>
      </c>
      <c r="AT61" s="99">
        <v>15</v>
      </c>
      <c r="AU61" s="99">
        <v>14273.999999999998</v>
      </c>
      <c r="AV61" s="99">
        <v>14</v>
      </c>
      <c r="AW61" s="99">
        <v>13322.399999999998</v>
      </c>
      <c r="AX61" s="99">
        <v>12</v>
      </c>
      <c r="AY61" s="99">
        <v>11419.199999999999</v>
      </c>
      <c r="AZ61" s="99">
        <v>10</v>
      </c>
      <c r="BA61" s="99">
        <v>9516</v>
      </c>
      <c r="BB61" s="99">
        <v>9</v>
      </c>
      <c r="BC61" s="99">
        <v>8564.4</v>
      </c>
      <c r="BD61" s="99">
        <v>15</v>
      </c>
      <c r="BE61" s="99">
        <v>14273.999999999998</v>
      </c>
      <c r="BF61" s="99">
        <v>13</v>
      </c>
      <c r="BG61" s="99">
        <v>12370.8</v>
      </c>
      <c r="BH61" s="99">
        <v>22</v>
      </c>
      <c r="BI61" s="99">
        <v>20935.199999999997</v>
      </c>
      <c r="BJ61" s="99">
        <v>20</v>
      </c>
      <c r="BK61" s="99">
        <v>19032</v>
      </c>
      <c r="BL61" s="99">
        <v>15</v>
      </c>
      <c r="BM61" s="99">
        <v>14273.999999999998</v>
      </c>
      <c r="BN61" s="99">
        <v>24</v>
      </c>
      <c r="BO61" s="99">
        <v>22838.399999999998</v>
      </c>
      <c r="BP61" s="99">
        <v>15</v>
      </c>
      <c r="BQ61" s="99">
        <v>14273.999999999998</v>
      </c>
      <c r="BR61" s="99">
        <v>14</v>
      </c>
      <c r="BS61" s="99">
        <v>13322.399999999998</v>
      </c>
      <c r="BT61" s="99">
        <v>11</v>
      </c>
      <c r="BU61" s="99">
        <v>10467.599999999999</v>
      </c>
      <c r="BV61" s="99">
        <v>9</v>
      </c>
      <c r="BW61" s="99">
        <v>8564.4</v>
      </c>
      <c r="BX61" s="99">
        <v>12</v>
      </c>
      <c r="BY61" s="99">
        <v>11419.199999999999</v>
      </c>
      <c r="BZ61" s="99">
        <v>19</v>
      </c>
      <c r="CA61" s="99">
        <v>18080.399999999998</v>
      </c>
      <c r="CB61" s="99">
        <v>14</v>
      </c>
      <c r="CC61" s="99">
        <v>13322.399999999998</v>
      </c>
      <c r="CD61" s="99">
        <v>15</v>
      </c>
      <c r="CE61" s="99">
        <v>14273.999999999998</v>
      </c>
      <c r="CF61" s="99">
        <v>13</v>
      </c>
      <c r="CG61" s="99">
        <v>12370.8</v>
      </c>
      <c r="CH61" s="99">
        <v>12</v>
      </c>
      <c r="CI61" s="99">
        <v>11419.199999999999</v>
      </c>
      <c r="CJ61" s="99">
        <v>9</v>
      </c>
      <c r="CK61" s="99">
        <v>8564.4</v>
      </c>
      <c r="CL61" s="99">
        <v>13</v>
      </c>
      <c r="CM61" s="99">
        <v>12370.8</v>
      </c>
      <c r="CN61" s="99">
        <v>19</v>
      </c>
      <c r="CO61" s="99">
        <v>18080.399999999998</v>
      </c>
      <c r="CP61" s="99">
        <v>23</v>
      </c>
      <c r="CQ61" s="99">
        <v>21886.799999999999</v>
      </c>
      <c r="CR61" s="99">
        <v>14</v>
      </c>
      <c r="CS61" s="99">
        <v>13322.399999999998</v>
      </c>
      <c r="CT61" s="99">
        <v>25</v>
      </c>
      <c r="CU61" s="99">
        <v>23789.999999999996</v>
      </c>
    </row>
    <row r="62" spans="2:99">
      <c r="C62" s="98" t="s">
        <v>227</v>
      </c>
      <c r="D62" s="99">
        <v>0</v>
      </c>
      <c r="E62" s="99">
        <v>0</v>
      </c>
      <c r="F62" s="99">
        <v>0</v>
      </c>
      <c r="G62" s="99">
        <v>0</v>
      </c>
      <c r="H62" s="99">
        <v>7</v>
      </c>
      <c r="I62" s="99">
        <v>11936.4</v>
      </c>
      <c r="J62" s="99">
        <v>14</v>
      </c>
      <c r="K62" s="99">
        <v>23872.799999999999</v>
      </c>
      <c r="L62" s="99">
        <v>18</v>
      </c>
      <c r="M62" s="99">
        <v>30693.600000000002</v>
      </c>
      <c r="N62" s="99">
        <v>21</v>
      </c>
      <c r="O62" s="99">
        <v>35809.200000000004</v>
      </c>
      <c r="P62" s="99">
        <v>15</v>
      </c>
      <c r="Q62" s="99">
        <v>25578</v>
      </c>
      <c r="R62" s="99">
        <v>19</v>
      </c>
      <c r="S62" s="99">
        <v>32398.799999999999</v>
      </c>
      <c r="T62" s="99">
        <v>12</v>
      </c>
      <c r="U62" s="99">
        <v>20462.400000000001</v>
      </c>
      <c r="V62" s="99">
        <v>10</v>
      </c>
      <c r="W62" s="99">
        <v>17052</v>
      </c>
      <c r="X62" s="99">
        <v>10</v>
      </c>
      <c r="Y62" s="99">
        <v>17052</v>
      </c>
      <c r="Z62" s="99">
        <v>11</v>
      </c>
      <c r="AA62" s="99">
        <v>18757.2</v>
      </c>
      <c r="AB62" s="99">
        <v>11</v>
      </c>
      <c r="AC62" s="99">
        <v>18757.2</v>
      </c>
      <c r="AD62" s="99">
        <v>20</v>
      </c>
      <c r="AE62" s="99">
        <v>34104</v>
      </c>
      <c r="AF62" s="99">
        <v>19</v>
      </c>
      <c r="AG62" s="99">
        <v>32398.799999999999</v>
      </c>
      <c r="AH62" s="99">
        <v>17</v>
      </c>
      <c r="AI62" s="99">
        <v>28988.400000000001</v>
      </c>
      <c r="AJ62" s="99">
        <v>13</v>
      </c>
      <c r="AK62" s="99">
        <v>22167.600000000002</v>
      </c>
      <c r="AL62" s="99">
        <v>14</v>
      </c>
      <c r="AM62" s="99">
        <v>23872.799999999999</v>
      </c>
      <c r="AN62" s="99">
        <v>9</v>
      </c>
      <c r="AO62" s="99">
        <v>15346.800000000001</v>
      </c>
      <c r="AP62" s="99">
        <v>8</v>
      </c>
      <c r="AQ62" s="99">
        <v>13641.6</v>
      </c>
      <c r="AR62" s="99">
        <v>19</v>
      </c>
      <c r="AS62" s="99">
        <v>32398.799999999999</v>
      </c>
      <c r="AT62" s="99">
        <v>15</v>
      </c>
      <c r="AU62" s="99">
        <v>25578</v>
      </c>
      <c r="AV62" s="99">
        <v>12</v>
      </c>
      <c r="AW62" s="99">
        <v>20462.400000000001</v>
      </c>
      <c r="AX62" s="99">
        <v>13</v>
      </c>
      <c r="AY62" s="99">
        <v>22167.600000000002</v>
      </c>
      <c r="AZ62" s="99">
        <v>9</v>
      </c>
      <c r="BA62" s="99">
        <v>15346.800000000001</v>
      </c>
      <c r="BB62" s="99">
        <v>10</v>
      </c>
      <c r="BC62" s="99">
        <v>17052</v>
      </c>
      <c r="BD62" s="99">
        <v>15</v>
      </c>
      <c r="BE62" s="99">
        <v>25578</v>
      </c>
      <c r="BF62" s="99">
        <v>13</v>
      </c>
      <c r="BG62" s="99">
        <v>22167.600000000002</v>
      </c>
      <c r="BH62" s="99">
        <v>21</v>
      </c>
      <c r="BI62" s="99">
        <v>35809.200000000004</v>
      </c>
      <c r="BJ62" s="99">
        <v>17</v>
      </c>
      <c r="BK62" s="99">
        <v>28988.400000000001</v>
      </c>
      <c r="BL62" s="99">
        <v>12</v>
      </c>
      <c r="BM62" s="99">
        <v>20462.400000000001</v>
      </c>
      <c r="BN62" s="99">
        <v>23</v>
      </c>
      <c r="BO62" s="99">
        <v>39219.599999999999</v>
      </c>
      <c r="BP62" s="99">
        <v>12</v>
      </c>
      <c r="BQ62" s="99">
        <v>20462.400000000001</v>
      </c>
      <c r="BR62" s="99">
        <v>11</v>
      </c>
      <c r="BS62" s="99">
        <v>18757.2</v>
      </c>
      <c r="BT62" s="99">
        <v>10</v>
      </c>
      <c r="BU62" s="99">
        <v>17052</v>
      </c>
      <c r="BV62" s="99">
        <v>8</v>
      </c>
      <c r="BW62" s="99">
        <v>13641.6</v>
      </c>
      <c r="BX62" s="99">
        <v>12</v>
      </c>
      <c r="BY62" s="99">
        <v>20462.400000000001</v>
      </c>
      <c r="BZ62" s="99">
        <v>17</v>
      </c>
      <c r="CA62" s="99">
        <v>28988.400000000001</v>
      </c>
      <c r="CB62" s="99">
        <v>13</v>
      </c>
      <c r="CC62" s="99">
        <v>22167.600000000002</v>
      </c>
      <c r="CD62" s="99">
        <v>14</v>
      </c>
      <c r="CE62" s="99">
        <v>23872.799999999999</v>
      </c>
      <c r="CF62" s="99">
        <v>13</v>
      </c>
      <c r="CG62" s="99">
        <v>22167.600000000002</v>
      </c>
      <c r="CH62" s="99">
        <v>12</v>
      </c>
      <c r="CI62" s="99">
        <v>20462.400000000001</v>
      </c>
      <c r="CJ62" s="99">
        <v>9</v>
      </c>
      <c r="CK62" s="99">
        <v>15346.800000000001</v>
      </c>
      <c r="CL62" s="99">
        <v>12</v>
      </c>
      <c r="CM62" s="99">
        <v>20462.400000000001</v>
      </c>
      <c r="CN62" s="99">
        <v>17</v>
      </c>
      <c r="CO62" s="99">
        <v>28988.400000000001</v>
      </c>
      <c r="CP62" s="99">
        <v>20</v>
      </c>
      <c r="CQ62" s="99">
        <v>34104</v>
      </c>
      <c r="CR62" s="99">
        <v>12</v>
      </c>
      <c r="CS62" s="99">
        <v>20462.400000000001</v>
      </c>
      <c r="CT62" s="99">
        <v>22</v>
      </c>
      <c r="CU62" s="99">
        <v>37514.400000000001</v>
      </c>
    </row>
    <row r="63" spans="2:99">
      <c r="C63" s="98" t="s">
        <v>228</v>
      </c>
      <c r="D63" s="99">
        <v>0</v>
      </c>
      <c r="E63" s="99">
        <v>0</v>
      </c>
      <c r="F63" s="99">
        <v>0</v>
      </c>
      <c r="G63" s="99">
        <v>0</v>
      </c>
      <c r="H63" s="99">
        <v>8</v>
      </c>
      <c r="I63" s="99">
        <v>6364.8</v>
      </c>
      <c r="J63" s="99">
        <v>14</v>
      </c>
      <c r="K63" s="99">
        <v>11138.4</v>
      </c>
      <c r="L63" s="99">
        <v>20</v>
      </c>
      <c r="M63" s="99">
        <v>15912</v>
      </c>
      <c r="N63" s="99">
        <v>25</v>
      </c>
      <c r="O63" s="99">
        <v>19890</v>
      </c>
      <c r="P63" s="99">
        <v>16</v>
      </c>
      <c r="Q63" s="99">
        <v>12729.6</v>
      </c>
      <c r="R63" s="99">
        <v>22</v>
      </c>
      <c r="S63" s="99">
        <v>17503.2</v>
      </c>
      <c r="T63" s="99">
        <v>14</v>
      </c>
      <c r="U63" s="99">
        <v>11138.4</v>
      </c>
      <c r="V63" s="99">
        <v>11</v>
      </c>
      <c r="W63" s="99">
        <v>8751.6</v>
      </c>
      <c r="X63" s="99">
        <v>11</v>
      </c>
      <c r="Y63" s="99">
        <v>8751.6</v>
      </c>
      <c r="Z63" s="99">
        <v>11</v>
      </c>
      <c r="AA63" s="99">
        <v>8751.6</v>
      </c>
      <c r="AB63" s="99">
        <v>11</v>
      </c>
      <c r="AC63" s="99">
        <v>8751.6</v>
      </c>
      <c r="AD63" s="99">
        <v>20</v>
      </c>
      <c r="AE63" s="99">
        <v>15912</v>
      </c>
      <c r="AF63" s="99">
        <v>20</v>
      </c>
      <c r="AG63" s="99">
        <v>15912</v>
      </c>
      <c r="AH63" s="99">
        <v>19</v>
      </c>
      <c r="AI63" s="99">
        <v>15116.4</v>
      </c>
      <c r="AJ63" s="99">
        <v>14</v>
      </c>
      <c r="AK63" s="99">
        <v>11138.4</v>
      </c>
      <c r="AL63" s="99">
        <v>16</v>
      </c>
      <c r="AM63" s="99">
        <v>12729.6</v>
      </c>
      <c r="AN63" s="99">
        <v>11</v>
      </c>
      <c r="AO63" s="99">
        <v>8751.6</v>
      </c>
      <c r="AP63" s="99">
        <v>8</v>
      </c>
      <c r="AQ63" s="99">
        <v>6364.8</v>
      </c>
      <c r="AR63" s="99">
        <v>18</v>
      </c>
      <c r="AS63" s="99">
        <v>14320.800000000001</v>
      </c>
      <c r="AT63" s="99">
        <v>16</v>
      </c>
      <c r="AU63" s="99">
        <v>12729.6</v>
      </c>
      <c r="AV63" s="99">
        <v>15</v>
      </c>
      <c r="AW63" s="99">
        <v>11934</v>
      </c>
      <c r="AX63" s="99">
        <v>13</v>
      </c>
      <c r="AY63" s="99">
        <v>10342.800000000001</v>
      </c>
      <c r="AZ63" s="99">
        <v>11</v>
      </c>
      <c r="BA63" s="99">
        <v>8751.6</v>
      </c>
      <c r="BB63" s="99">
        <v>10</v>
      </c>
      <c r="BC63" s="99">
        <v>7956</v>
      </c>
      <c r="BD63" s="99">
        <v>16</v>
      </c>
      <c r="BE63" s="99">
        <v>12729.6</v>
      </c>
      <c r="BF63" s="99">
        <v>14</v>
      </c>
      <c r="BG63" s="99">
        <v>11138.4</v>
      </c>
      <c r="BH63" s="99">
        <v>24</v>
      </c>
      <c r="BI63" s="99">
        <v>19094.400000000001</v>
      </c>
      <c r="BJ63" s="99">
        <v>22</v>
      </c>
      <c r="BK63" s="99">
        <v>17503.2</v>
      </c>
      <c r="BL63" s="99">
        <v>14</v>
      </c>
      <c r="BM63" s="99">
        <v>11138.4</v>
      </c>
      <c r="BN63" s="99">
        <v>25</v>
      </c>
      <c r="BO63" s="99">
        <v>19890</v>
      </c>
      <c r="BP63" s="99">
        <v>15</v>
      </c>
      <c r="BQ63" s="99">
        <v>11934</v>
      </c>
      <c r="BR63" s="99">
        <v>13</v>
      </c>
      <c r="BS63" s="99">
        <v>10342.800000000001</v>
      </c>
      <c r="BT63" s="99">
        <v>11</v>
      </c>
      <c r="BU63" s="99">
        <v>8751.6</v>
      </c>
      <c r="BV63" s="99">
        <v>9</v>
      </c>
      <c r="BW63" s="99">
        <v>7160.4000000000005</v>
      </c>
      <c r="BX63" s="99">
        <v>13</v>
      </c>
      <c r="BY63" s="99">
        <v>10342.800000000001</v>
      </c>
      <c r="BZ63" s="99">
        <v>18</v>
      </c>
      <c r="CA63" s="99">
        <v>14320.800000000001</v>
      </c>
      <c r="CB63" s="99">
        <v>15</v>
      </c>
      <c r="CC63" s="99">
        <v>11934</v>
      </c>
      <c r="CD63" s="99">
        <v>16</v>
      </c>
      <c r="CE63" s="99">
        <v>12729.6</v>
      </c>
      <c r="CF63" s="99">
        <v>13</v>
      </c>
      <c r="CG63" s="99">
        <v>10342.800000000001</v>
      </c>
      <c r="CH63" s="99">
        <v>11</v>
      </c>
      <c r="CI63" s="99">
        <v>8751.6</v>
      </c>
      <c r="CJ63" s="99">
        <v>9</v>
      </c>
      <c r="CK63" s="99">
        <v>7160.4000000000005</v>
      </c>
      <c r="CL63" s="99">
        <v>13</v>
      </c>
      <c r="CM63" s="99">
        <v>10342.800000000001</v>
      </c>
      <c r="CN63" s="99">
        <v>20</v>
      </c>
      <c r="CO63" s="99">
        <v>15912</v>
      </c>
      <c r="CP63" s="99">
        <v>19</v>
      </c>
      <c r="CQ63" s="99">
        <v>15116.4</v>
      </c>
      <c r="CR63" s="99">
        <v>13</v>
      </c>
      <c r="CS63" s="99">
        <v>10342.800000000001</v>
      </c>
      <c r="CT63" s="99">
        <v>24</v>
      </c>
      <c r="CU63" s="99">
        <v>19094.400000000001</v>
      </c>
    </row>
    <row r="64" spans="2:99">
      <c r="C64" s="98" t="s">
        <v>229</v>
      </c>
      <c r="D64" s="99">
        <v>0</v>
      </c>
      <c r="E64" s="99">
        <v>0</v>
      </c>
      <c r="F64" s="99">
        <v>0</v>
      </c>
      <c r="G64" s="99">
        <v>0</v>
      </c>
      <c r="H64" s="99">
        <v>7</v>
      </c>
      <c r="I64" s="99">
        <v>7064.3999999999987</v>
      </c>
      <c r="J64" s="99">
        <v>13</v>
      </c>
      <c r="K64" s="99">
        <v>13119.599999999999</v>
      </c>
      <c r="L64" s="99">
        <v>20</v>
      </c>
      <c r="M64" s="99">
        <v>20183.999999999996</v>
      </c>
      <c r="N64" s="99">
        <v>24</v>
      </c>
      <c r="O64" s="99">
        <v>24220.799999999996</v>
      </c>
      <c r="P64" s="99">
        <v>18</v>
      </c>
      <c r="Q64" s="99">
        <v>18165.599999999999</v>
      </c>
      <c r="R64" s="99">
        <v>21</v>
      </c>
      <c r="S64" s="99">
        <v>21193.199999999997</v>
      </c>
      <c r="T64" s="99">
        <v>13</v>
      </c>
      <c r="U64" s="99">
        <v>13119.599999999999</v>
      </c>
      <c r="V64" s="99">
        <v>11</v>
      </c>
      <c r="W64" s="99">
        <v>11101.199999999997</v>
      </c>
      <c r="X64" s="99">
        <v>11</v>
      </c>
      <c r="Y64" s="99">
        <v>11101.199999999997</v>
      </c>
      <c r="Z64" s="99">
        <v>10</v>
      </c>
      <c r="AA64" s="99">
        <v>10091.999999999998</v>
      </c>
      <c r="AB64" s="99">
        <v>12</v>
      </c>
      <c r="AC64" s="99">
        <v>12110.399999999998</v>
      </c>
      <c r="AD64" s="99">
        <v>18</v>
      </c>
      <c r="AE64" s="99">
        <v>18165.599999999999</v>
      </c>
      <c r="AF64" s="99">
        <v>19</v>
      </c>
      <c r="AG64" s="99">
        <v>19174.799999999996</v>
      </c>
      <c r="AH64" s="99">
        <v>20</v>
      </c>
      <c r="AI64" s="99">
        <v>20183.999999999996</v>
      </c>
      <c r="AJ64" s="99">
        <v>15</v>
      </c>
      <c r="AK64" s="99">
        <v>15137.999999999996</v>
      </c>
      <c r="AL64" s="99">
        <v>15</v>
      </c>
      <c r="AM64" s="99">
        <v>15137.999999999996</v>
      </c>
      <c r="AN64" s="99">
        <v>11</v>
      </c>
      <c r="AO64" s="99">
        <v>11101.199999999997</v>
      </c>
      <c r="AP64" s="99">
        <v>7</v>
      </c>
      <c r="AQ64" s="99">
        <v>7064.3999999999987</v>
      </c>
      <c r="AR64" s="99">
        <v>20</v>
      </c>
      <c r="AS64" s="99">
        <v>20183.999999999996</v>
      </c>
      <c r="AT64" s="99">
        <v>16</v>
      </c>
      <c r="AU64" s="99">
        <v>16147.199999999997</v>
      </c>
      <c r="AV64" s="99">
        <v>13</v>
      </c>
      <c r="AW64" s="99">
        <v>13119.599999999999</v>
      </c>
      <c r="AX64" s="99">
        <v>12</v>
      </c>
      <c r="AY64" s="99">
        <v>12110.399999999998</v>
      </c>
      <c r="AZ64" s="99">
        <v>10</v>
      </c>
      <c r="BA64" s="99">
        <v>10091.999999999998</v>
      </c>
      <c r="BB64" s="99">
        <v>11</v>
      </c>
      <c r="BC64" s="99">
        <v>11101.199999999997</v>
      </c>
      <c r="BD64" s="99">
        <v>16</v>
      </c>
      <c r="BE64" s="99">
        <v>16147.199999999997</v>
      </c>
      <c r="BF64" s="99">
        <v>14</v>
      </c>
      <c r="BG64" s="99">
        <v>14128.799999999997</v>
      </c>
      <c r="BH64" s="99">
        <v>24</v>
      </c>
      <c r="BI64" s="99">
        <v>24220.799999999996</v>
      </c>
      <c r="BJ64" s="99">
        <v>20</v>
      </c>
      <c r="BK64" s="99">
        <v>20183.999999999996</v>
      </c>
      <c r="BL64" s="99">
        <v>14</v>
      </c>
      <c r="BM64" s="99">
        <v>14128.799999999997</v>
      </c>
      <c r="BN64" s="99">
        <v>21</v>
      </c>
      <c r="BO64" s="99">
        <v>21193.199999999997</v>
      </c>
      <c r="BP64" s="99">
        <v>13</v>
      </c>
      <c r="BQ64" s="99">
        <v>13119.599999999999</v>
      </c>
      <c r="BR64" s="99">
        <v>11</v>
      </c>
      <c r="BS64" s="99">
        <v>11101.199999999997</v>
      </c>
      <c r="BT64" s="99">
        <v>12</v>
      </c>
      <c r="BU64" s="99">
        <v>12110.399999999998</v>
      </c>
      <c r="BV64" s="99">
        <v>9</v>
      </c>
      <c r="BW64" s="99">
        <v>9082.7999999999993</v>
      </c>
      <c r="BX64" s="99">
        <v>13</v>
      </c>
      <c r="BY64" s="99">
        <v>13119.599999999999</v>
      </c>
      <c r="BZ64" s="99">
        <v>16</v>
      </c>
      <c r="CA64" s="99">
        <v>16147.199999999997</v>
      </c>
      <c r="CB64" s="99">
        <v>12</v>
      </c>
      <c r="CC64" s="99">
        <v>12110.399999999998</v>
      </c>
      <c r="CD64" s="99">
        <v>15</v>
      </c>
      <c r="CE64" s="99">
        <v>15137.999999999996</v>
      </c>
      <c r="CF64" s="99">
        <v>13</v>
      </c>
      <c r="CG64" s="99">
        <v>13119.599999999999</v>
      </c>
      <c r="CH64" s="99">
        <v>11</v>
      </c>
      <c r="CI64" s="99">
        <v>11101.199999999997</v>
      </c>
      <c r="CJ64" s="99">
        <v>9</v>
      </c>
      <c r="CK64" s="99">
        <v>9082.7999999999993</v>
      </c>
      <c r="CL64" s="99">
        <v>13</v>
      </c>
      <c r="CM64" s="99">
        <v>13119.599999999999</v>
      </c>
      <c r="CN64" s="99">
        <v>19</v>
      </c>
      <c r="CO64" s="99">
        <v>19174.799999999996</v>
      </c>
      <c r="CP64" s="99">
        <v>21</v>
      </c>
      <c r="CQ64" s="99">
        <v>21193.199999999997</v>
      </c>
      <c r="CR64" s="99">
        <v>11</v>
      </c>
      <c r="CS64" s="99">
        <v>11101.199999999997</v>
      </c>
      <c r="CT64" s="99">
        <v>22</v>
      </c>
      <c r="CU64" s="99">
        <v>22202.399999999994</v>
      </c>
    </row>
    <row r="65" spans="2:99">
      <c r="C65" s="98" t="s">
        <v>230</v>
      </c>
      <c r="D65" s="99">
        <v>0</v>
      </c>
      <c r="E65" s="99">
        <v>0</v>
      </c>
      <c r="F65" s="99">
        <v>0</v>
      </c>
      <c r="G65" s="99">
        <v>0</v>
      </c>
      <c r="H65" s="99">
        <v>7</v>
      </c>
      <c r="I65" s="99">
        <v>7182</v>
      </c>
      <c r="J65" s="99">
        <v>13</v>
      </c>
      <c r="K65" s="99">
        <v>13338</v>
      </c>
      <c r="L65" s="99">
        <v>20</v>
      </c>
      <c r="M65" s="99">
        <v>20520</v>
      </c>
      <c r="N65" s="99">
        <v>22</v>
      </c>
      <c r="O65" s="99">
        <v>22572</v>
      </c>
      <c r="P65" s="99">
        <v>18</v>
      </c>
      <c r="Q65" s="99">
        <v>18468</v>
      </c>
      <c r="R65" s="99">
        <v>22</v>
      </c>
      <c r="S65" s="99">
        <v>22572</v>
      </c>
      <c r="T65" s="99">
        <v>12</v>
      </c>
      <c r="U65" s="99">
        <v>12312</v>
      </c>
      <c r="V65" s="99">
        <v>10</v>
      </c>
      <c r="W65" s="99">
        <v>10260</v>
      </c>
      <c r="X65" s="99">
        <v>10</v>
      </c>
      <c r="Y65" s="99">
        <v>10260</v>
      </c>
      <c r="Z65" s="99">
        <v>10</v>
      </c>
      <c r="AA65" s="99">
        <v>10260</v>
      </c>
      <c r="AB65" s="99">
        <v>13</v>
      </c>
      <c r="AC65" s="99">
        <v>13338</v>
      </c>
      <c r="AD65" s="99">
        <v>20</v>
      </c>
      <c r="AE65" s="99">
        <v>20520</v>
      </c>
      <c r="AF65" s="99">
        <v>21</v>
      </c>
      <c r="AG65" s="99">
        <v>21546</v>
      </c>
      <c r="AH65" s="99">
        <v>21</v>
      </c>
      <c r="AI65" s="99">
        <v>21546</v>
      </c>
      <c r="AJ65" s="99">
        <v>14</v>
      </c>
      <c r="AK65" s="99">
        <v>14364</v>
      </c>
      <c r="AL65" s="99">
        <v>15</v>
      </c>
      <c r="AM65" s="99">
        <v>15390</v>
      </c>
      <c r="AN65" s="99">
        <v>10</v>
      </c>
      <c r="AO65" s="99">
        <v>10260</v>
      </c>
      <c r="AP65" s="99">
        <v>8</v>
      </c>
      <c r="AQ65" s="99">
        <v>8208</v>
      </c>
      <c r="AR65" s="99">
        <v>20</v>
      </c>
      <c r="AS65" s="99">
        <v>20520</v>
      </c>
      <c r="AT65" s="99">
        <v>15</v>
      </c>
      <c r="AU65" s="99">
        <v>15390</v>
      </c>
      <c r="AV65" s="99">
        <v>14</v>
      </c>
      <c r="AW65" s="99">
        <v>14364</v>
      </c>
      <c r="AX65" s="99">
        <v>13</v>
      </c>
      <c r="AY65" s="99">
        <v>13338</v>
      </c>
      <c r="AZ65" s="99">
        <v>9</v>
      </c>
      <c r="BA65" s="99">
        <v>9234</v>
      </c>
      <c r="BB65" s="99">
        <v>11</v>
      </c>
      <c r="BC65" s="99">
        <v>11286</v>
      </c>
      <c r="BD65" s="99">
        <v>13</v>
      </c>
      <c r="BE65" s="99">
        <v>13338</v>
      </c>
      <c r="BF65" s="99">
        <v>15</v>
      </c>
      <c r="BG65" s="99">
        <v>15390</v>
      </c>
      <c r="BH65" s="99">
        <v>21</v>
      </c>
      <c r="BI65" s="99">
        <v>21546</v>
      </c>
      <c r="BJ65" s="99">
        <v>18</v>
      </c>
      <c r="BK65" s="99">
        <v>18468</v>
      </c>
      <c r="BL65" s="99">
        <v>13</v>
      </c>
      <c r="BM65" s="99">
        <v>13338</v>
      </c>
      <c r="BN65" s="99">
        <v>20</v>
      </c>
      <c r="BO65" s="99">
        <v>20520</v>
      </c>
      <c r="BP65" s="99">
        <v>13</v>
      </c>
      <c r="BQ65" s="99">
        <v>13338</v>
      </c>
      <c r="BR65" s="99">
        <v>13</v>
      </c>
      <c r="BS65" s="99">
        <v>13338</v>
      </c>
      <c r="BT65" s="99">
        <v>11</v>
      </c>
      <c r="BU65" s="99">
        <v>11286</v>
      </c>
      <c r="BV65" s="99">
        <v>10</v>
      </c>
      <c r="BW65" s="99">
        <v>10260</v>
      </c>
      <c r="BX65" s="99">
        <v>13</v>
      </c>
      <c r="BY65" s="99">
        <v>13338</v>
      </c>
      <c r="BZ65" s="99">
        <v>19</v>
      </c>
      <c r="CA65" s="99">
        <v>19494</v>
      </c>
      <c r="CB65" s="99">
        <v>14</v>
      </c>
      <c r="CC65" s="99">
        <v>14364</v>
      </c>
      <c r="CD65" s="99">
        <v>16</v>
      </c>
      <c r="CE65" s="99">
        <v>16416</v>
      </c>
      <c r="CF65" s="99">
        <v>12</v>
      </c>
      <c r="CG65" s="99">
        <v>12312</v>
      </c>
      <c r="CH65" s="99">
        <v>11</v>
      </c>
      <c r="CI65" s="99">
        <v>11286</v>
      </c>
      <c r="CJ65" s="99">
        <v>9</v>
      </c>
      <c r="CK65" s="99">
        <v>9234</v>
      </c>
      <c r="CL65" s="99">
        <v>13</v>
      </c>
      <c r="CM65" s="99">
        <v>13338</v>
      </c>
      <c r="CN65" s="99">
        <v>19</v>
      </c>
      <c r="CO65" s="99">
        <v>19494</v>
      </c>
      <c r="CP65" s="99">
        <v>21</v>
      </c>
      <c r="CQ65" s="99">
        <v>21546</v>
      </c>
      <c r="CR65" s="99">
        <v>11</v>
      </c>
      <c r="CS65" s="99">
        <v>11286</v>
      </c>
      <c r="CT65" s="99">
        <v>21</v>
      </c>
      <c r="CU65" s="99">
        <v>21546</v>
      </c>
    </row>
    <row r="66" spans="2:99">
      <c r="C66" s="98" t="s">
        <v>231</v>
      </c>
      <c r="D66" s="99">
        <v>0</v>
      </c>
      <c r="E66" s="99">
        <v>0</v>
      </c>
      <c r="F66" s="99">
        <v>0</v>
      </c>
      <c r="G66" s="99">
        <v>0</v>
      </c>
      <c r="H66" s="99">
        <v>7</v>
      </c>
      <c r="I66" s="99">
        <v>8332.7999999999993</v>
      </c>
      <c r="J66" s="99">
        <v>13</v>
      </c>
      <c r="K66" s="99">
        <v>15475.199999999999</v>
      </c>
      <c r="L66" s="99">
        <v>20</v>
      </c>
      <c r="M66" s="99">
        <v>23807.999999999996</v>
      </c>
      <c r="N66" s="99">
        <v>21</v>
      </c>
      <c r="O66" s="99">
        <v>24998.399999999998</v>
      </c>
      <c r="P66" s="99">
        <v>17</v>
      </c>
      <c r="Q66" s="99">
        <v>20236.8</v>
      </c>
      <c r="R66" s="99">
        <v>22</v>
      </c>
      <c r="S66" s="99">
        <v>26188.799999999996</v>
      </c>
      <c r="T66" s="99">
        <v>13</v>
      </c>
      <c r="U66" s="99">
        <v>15475.199999999999</v>
      </c>
      <c r="V66" s="99">
        <v>11</v>
      </c>
      <c r="W66" s="99">
        <v>13094.399999999998</v>
      </c>
      <c r="X66" s="99">
        <v>11</v>
      </c>
      <c r="Y66" s="99">
        <v>13094.399999999998</v>
      </c>
      <c r="Z66" s="99">
        <v>12</v>
      </c>
      <c r="AA66" s="99">
        <v>14284.8</v>
      </c>
      <c r="AB66" s="99">
        <v>11</v>
      </c>
      <c r="AC66" s="99">
        <v>13094.399999999998</v>
      </c>
      <c r="AD66" s="99">
        <v>19</v>
      </c>
      <c r="AE66" s="99">
        <v>22617.599999999999</v>
      </c>
      <c r="AF66" s="99">
        <v>19</v>
      </c>
      <c r="AG66" s="99">
        <v>22617.599999999999</v>
      </c>
      <c r="AH66" s="99">
        <v>20</v>
      </c>
      <c r="AI66" s="99">
        <v>23807.999999999996</v>
      </c>
      <c r="AJ66" s="99">
        <v>15</v>
      </c>
      <c r="AK66" s="99">
        <v>17855.999999999996</v>
      </c>
      <c r="AL66" s="99">
        <v>15</v>
      </c>
      <c r="AM66" s="99">
        <v>17855.999999999996</v>
      </c>
      <c r="AN66" s="99">
        <v>10</v>
      </c>
      <c r="AO66" s="99">
        <v>11903.999999999998</v>
      </c>
      <c r="AP66" s="99">
        <v>8</v>
      </c>
      <c r="AQ66" s="99">
        <v>9523.1999999999989</v>
      </c>
      <c r="AR66" s="99">
        <v>21</v>
      </c>
      <c r="AS66" s="99">
        <v>24998.399999999998</v>
      </c>
      <c r="AT66" s="99">
        <v>13</v>
      </c>
      <c r="AU66" s="99">
        <v>15475.199999999999</v>
      </c>
      <c r="AV66" s="99">
        <v>14</v>
      </c>
      <c r="AW66" s="99">
        <v>16665.599999999999</v>
      </c>
      <c r="AX66" s="99">
        <v>14</v>
      </c>
      <c r="AY66" s="99">
        <v>16665.599999999999</v>
      </c>
      <c r="AZ66" s="99">
        <v>10</v>
      </c>
      <c r="BA66" s="99">
        <v>11903.999999999998</v>
      </c>
      <c r="BB66" s="99">
        <v>11</v>
      </c>
      <c r="BC66" s="99">
        <v>13094.399999999998</v>
      </c>
      <c r="BD66" s="99">
        <v>15</v>
      </c>
      <c r="BE66" s="99">
        <v>17855.999999999996</v>
      </c>
      <c r="BF66" s="99">
        <v>15</v>
      </c>
      <c r="BG66" s="99">
        <v>17855.999999999996</v>
      </c>
      <c r="BH66" s="99">
        <v>23</v>
      </c>
      <c r="BI66" s="99">
        <v>27379.199999999997</v>
      </c>
      <c r="BJ66" s="99">
        <v>20</v>
      </c>
      <c r="BK66" s="99">
        <v>23807.999999999996</v>
      </c>
      <c r="BL66" s="99">
        <v>14</v>
      </c>
      <c r="BM66" s="99">
        <v>16665.599999999999</v>
      </c>
      <c r="BN66" s="99">
        <v>23</v>
      </c>
      <c r="BO66" s="99">
        <v>27379.199999999997</v>
      </c>
      <c r="BP66" s="99">
        <v>13</v>
      </c>
      <c r="BQ66" s="99">
        <v>15475.199999999999</v>
      </c>
      <c r="BR66" s="99">
        <v>14</v>
      </c>
      <c r="BS66" s="99">
        <v>16665.599999999999</v>
      </c>
      <c r="BT66" s="99">
        <v>11</v>
      </c>
      <c r="BU66" s="99">
        <v>13094.399999999998</v>
      </c>
      <c r="BV66" s="99">
        <v>9</v>
      </c>
      <c r="BW66" s="99">
        <v>10713.599999999999</v>
      </c>
      <c r="BX66" s="99">
        <v>12</v>
      </c>
      <c r="BY66" s="99">
        <v>14284.8</v>
      </c>
      <c r="BZ66" s="99">
        <v>18</v>
      </c>
      <c r="CA66" s="99">
        <v>21427.199999999997</v>
      </c>
      <c r="CB66" s="99">
        <v>13</v>
      </c>
      <c r="CC66" s="99">
        <v>15475.199999999999</v>
      </c>
      <c r="CD66" s="99">
        <v>15</v>
      </c>
      <c r="CE66" s="99">
        <v>17855.999999999996</v>
      </c>
      <c r="CF66" s="99">
        <v>14</v>
      </c>
      <c r="CG66" s="99">
        <v>16665.599999999999</v>
      </c>
      <c r="CH66" s="99">
        <v>11</v>
      </c>
      <c r="CI66" s="99">
        <v>13094.399999999998</v>
      </c>
      <c r="CJ66" s="99">
        <v>9</v>
      </c>
      <c r="CK66" s="99">
        <v>10713.599999999999</v>
      </c>
      <c r="CL66" s="99">
        <v>14</v>
      </c>
      <c r="CM66" s="99">
        <v>16665.599999999999</v>
      </c>
      <c r="CN66" s="99">
        <v>19</v>
      </c>
      <c r="CO66" s="99">
        <v>22617.599999999999</v>
      </c>
      <c r="CP66" s="99">
        <v>19</v>
      </c>
      <c r="CQ66" s="99">
        <v>22617.599999999999</v>
      </c>
      <c r="CR66" s="99">
        <v>12</v>
      </c>
      <c r="CS66" s="99">
        <v>14284.8</v>
      </c>
      <c r="CT66" s="99">
        <v>21</v>
      </c>
      <c r="CU66" s="99">
        <v>24998.399999999998</v>
      </c>
    </row>
    <row r="67" spans="2:99">
      <c r="C67" s="98" t="s">
        <v>232</v>
      </c>
      <c r="D67" s="99">
        <v>0</v>
      </c>
      <c r="E67" s="99">
        <v>0</v>
      </c>
      <c r="F67" s="99">
        <v>0</v>
      </c>
      <c r="G67" s="99">
        <v>0</v>
      </c>
      <c r="H67" s="99">
        <v>7</v>
      </c>
      <c r="I67" s="99">
        <v>7862.4000000000005</v>
      </c>
      <c r="J67" s="99">
        <v>12</v>
      </c>
      <c r="K67" s="99">
        <v>13478.400000000001</v>
      </c>
      <c r="L67" s="99">
        <v>19</v>
      </c>
      <c r="M67" s="99">
        <v>21340.799999999999</v>
      </c>
      <c r="N67" s="99">
        <v>24</v>
      </c>
      <c r="O67" s="99">
        <v>26956.800000000003</v>
      </c>
      <c r="P67" s="99">
        <v>17</v>
      </c>
      <c r="Q67" s="99">
        <v>19094.400000000001</v>
      </c>
      <c r="R67" s="99">
        <v>22</v>
      </c>
      <c r="S67" s="99">
        <v>24710.400000000001</v>
      </c>
      <c r="T67" s="99">
        <v>15</v>
      </c>
      <c r="U67" s="99">
        <v>16848</v>
      </c>
      <c r="V67" s="99">
        <v>10</v>
      </c>
      <c r="W67" s="99">
        <v>11232</v>
      </c>
      <c r="X67" s="99">
        <v>11</v>
      </c>
      <c r="Y67" s="99">
        <v>12355.2</v>
      </c>
      <c r="Z67" s="99">
        <v>10</v>
      </c>
      <c r="AA67" s="99">
        <v>11232</v>
      </c>
      <c r="AB67" s="99">
        <v>12</v>
      </c>
      <c r="AC67" s="99">
        <v>13478.400000000001</v>
      </c>
      <c r="AD67" s="99">
        <v>21</v>
      </c>
      <c r="AE67" s="99">
        <v>23587.200000000001</v>
      </c>
      <c r="AF67" s="99">
        <v>20</v>
      </c>
      <c r="AG67" s="99">
        <v>22464</v>
      </c>
      <c r="AH67" s="99">
        <v>19</v>
      </c>
      <c r="AI67" s="99">
        <v>21340.799999999999</v>
      </c>
      <c r="AJ67" s="99">
        <v>16</v>
      </c>
      <c r="AK67" s="99">
        <v>17971.2</v>
      </c>
      <c r="AL67" s="99">
        <v>14</v>
      </c>
      <c r="AM67" s="99">
        <v>15724.800000000001</v>
      </c>
      <c r="AN67" s="99">
        <v>11</v>
      </c>
      <c r="AO67" s="99">
        <v>12355.2</v>
      </c>
      <c r="AP67" s="99">
        <v>8</v>
      </c>
      <c r="AQ67" s="99">
        <v>8985.6</v>
      </c>
      <c r="AR67" s="99">
        <v>18</v>
      </c>
      <c r="AS67" s="99">
        <v>20217.600000000002</v>
      </c>
      <c r="AT67" s="99">
        <v>15</v>
      </c>
      <c r="AU67" s="99">
        <v>16848</v>
      </c>
      <c r="AV67" s="99">
        <v>14</v>
      </c>
      <c r="AW67" s="99">
        <v>15724.800000000001</v>
      </c>
      <c r="AX67" s="99">
        <v>12</v>
      </c>
      <c r="AY67" s="99">
        <v>13478.400000000001</v>
      </c>
      <c r="AZ67" s="99">
        <v>10</v>
      </c>
      <c r="BA67" s="99">
        <v>11232</v>
      </c>
      <c r="BB67" s="99">
        <v>11</v>
      </c>
      <c r="BC67" s="99">
        <v>12355.2</v>
      </c>
      <c r="BD67" s="99">
        <v>16</v>
      </c>
      <c r="BE67" s="99">
        <v>17971.2</v>
      </c>
      <c r="BF67" s="99">
        <v>15</v>
      </c>
      <c r="BG67" s="99">
        <v>16848</v>
      </c>
      <c r="BH67" s="99">
        <v>23</v>
      </c>
      <c r="BI67" s="99">
        <v>25833.600000000002</v>
      </c>
      <c r="BJ67" s="99">
        <v>20</v>
      </c>
      <c r="BK67" s="99">
        <v>22464</v>
      </c>
      <c r="BL67" s="99">
        <v>13</v>
      </c>
      <c r="BM67" s="99">
        <v>14601.6</v>
      </c>
      <c r="BN67" s="99">
        <v>22</v>
      </c>
      <c r="BO67" s="99">
        <v>24710.400000000001</v>
      </c>
      <c r="BP67" s="99">
        <v>13</v>
      </c>
      <c r="BQ67" s="99">
        <v>14601.6</v>
      </c>
      <c r="BR67" s="99">
        <v>12</v>
      </c>
      <c r="BS67" s="99">
        <v>13478.400000000001</v>
      </c>
      <c r="BT67" s="99">
        <v>11</v>
      </c>
      <c r="BU67" s="99">
        <v>12355.2</v>
      </c>
      <c r="BV67" s="99">
        <v>9</v>
      </c>
      <c r="BW67" s="99">
        <v>10108.800000000001</v>
      </c>
      <c r="BX67" s="99">
        <v>13</v>
      </c>
      <c r="BY67" s="99">
        <v>14601.6</v>
      </c>
      <c r="BZ67" s="99">
        <v>16</v>
      </c>
      <c r="CA67" s="99">
        <v>17971.2</v>
      </c>
      <c r="CB67" s="99">
        <v>14</v>
      </c>
      <c r="CC67" s="99">
        <v>15724.800000000001</v>
      </c>
      <c r="CD67" s="99">
        <v>16</v>
      </c>
      <c r="CE67" s="99">
        <v>17971.2</v>
      </c>
      <c r="CF67" s="99">
        <v>14</v>
      </c>
      <c r="CG67" s="99">
        <v>15724.800000000001</v>
      </c>
      <c r="CH67" s="99">
        <v>12</v>
      </c>
      <c r="CI67" s="99">
        <v>13478.400000000001</v>
      </c>
      <c r="CJ67" s="99">
        <v>9</v>
      </c>
      <c r="CK67" s="99">
        <v>10108.800000000001</v>
      </c>
      <c r="CL67" s="99">
        <v>13</v>
      </c>
      <c r="CM67" s="99">
        <v>14601.6</v>
      </c>
      <c r="CN67" s="99">
        <v>19</v>
      </c>
      <c r="CO67" s="99">
        <v>21340.799999999999</v>
      </c>
      <c r="CP67" s="99">
        <v>21</v>
      </c>
      <c r="CQ67" s="99">
        <v>23587.200000000001</v>
      </c>
      <c r="CR67" s="99">
        <v>12</v>
      </c>
      <c r="CS67" s="99">
        <v>13478.400000000001</v>
      </c>
      <c r="CT67" s="99">
        <v>25</v>
      </c>
      <c r="CU67" s="99">
        <v>28080</v>
      </c>
    </row>
    <row r="68" spans="2:99">
      <c r="C68" s="98" t="s">
        <v>233</v>
      </c>
      <c r="D68" s="99">
        <v>0</v>
      </c>
      <c r="E68" s="99">
        <v>0</v>
      </c>
      <c r="F68" s="99">
        <v>0</v>
      </c>
      <c r="G68" s="99">
        <v>0</v>
      </c>
      <c r="H68" s="99">
        <v>7</v>
      </c>
      <c r="I68" s="99">
        <v>7232.4000000000005</v>
      </c>
      <c r="J68" s="99">
        <v>13</v>
      </c>
      <c r="K68" s="99">
        <v>13431.6</v>
      </c>
      <c r="L68" s="99">
        <v>21</v>
      </c>
      <c r="M68" s="99">
        <v>21697.200000000001</v>
      </c>
      <c r="N68" s="99">
        <v>23</v>
      </c>
      <c r="O68" s="99">
        <v>23763.600000000002</v>
      </c>
      <c r="P68" s="99">
        <v>18</v>
      </c>
      <c r="Q68" s="99">
        <v>18597.600000000002</v>
      </c>
      <c r="R68" s="99">
        <v>21</v>
      </c>
      <c r="S68" s="99">
        <v>21697.200000000001</v>
      </c>
      <c r="T68" s="99">
        <v>14</v>
      </c>
      <c r="U68" s="99">
        <v>14464.800000000001</v>
      </c>
      <c r="V68" s="99">
        <v>10</v>
      </c>
      <c r="W68" s="99">
        <v>10332</v>
      </c>
      <c r="X68" s="99">
        <v>11</v>
      </c>
      <c r="Y68" s="99">
        <v>11365.2</v>
      </c>
      <c r="Z68" s="99">
        <v>12</v>
      </c>
      <c r="AA68" s="99">
        <v>12398.400000000001</v>
      </c>
      <c r="AB68" s="99">
        <v>12</v>
      </c>
      <c r="AC68" s="99">
        <v>12398.400000000001</v>
      </c>
      <c r="AD68" s="99">
        <v>19</v>
      </c>
      <c r="AE68" s="99">
        <v>19630.8</v>
      </c>
      <c r="AF68" s="99">
        <v>19</v>
      </c>
      <c r="AG68" s="99">
        <v>19630.8</v>
      </c>
      <c r="AH68" s="99">
        <v>20</v>
      </c>
      <c r="AI68" s="99">
        <v>20664</v>
      </c>
      <c r="AJ68" s="99">
        <v>14</v>
      </c>
      <c r="AK68" s="99">
        <v>14464.800000000001</v>
      </c>
      <c r="AL68" s="99">
        <v>14</v>
      </c>
      <c r="AM68" s="99">
        <v>14464.800000000001</v>
      </c>
      <c r="AN68" s="99">
        <v>10</v>
      </c>
      <c r="AO68" s="99">
        <v>10332</v>
      </c>
      <c r="AP68" s="99">
        <v>8</v>
      </c>
      <c r="AQ68" s="99">
        <v>8265.6</v>
      </c>
      <c r="AR68" s="99">
        <v>20</v>
      </c>
      <c r="AS68" s="99">
        <v>20664</v>
      </c>
      <c r="AT68" s="99">
        <v>16</v>
      </c>
      <c r="AU68" s="99">
        <v>16531.2</v>
      </c>
      <c r="AV68" s="99">
        <v>13</v>
      </c>
      <c r="AW68" s="99">
        <v>13431.6</v>
      </c>
      <c r="AX68" s="99">
        <v>13</v>
      </c>
      <c r="AY68" s="99">
        <v>13431.6</v>
      </c>
      <c r="AZ68" s="99">
        <v>10</v>
      </c>
      <c r="BA68" s="99">
        <v>10332</v>
      </c>
      <c r="BB68" s="99">
        <v>10</v>
      </c>
      <c r="BC68" s="99">
        <v>10332</v>
      </c>
      <c r="BD68" s="99">
        <v>14</v>
      </c>
      <c r="BE68" s="99">
        <v>14464.800000000001</v>
      </c>
      <c r="BF68" s="99">
        <v>13</v>
      </c>
      <c r="BG68" s="99">
        <v>13431.6</v>
      </c>
      <c r="BH68" s="99">
        <v>22</v>
      </c>
      <c r="BI68" s="99">
        <v>22730.400000000001</v>
      </c>
      <c r="BJ68" s="99">
        <v>21</v>
      </c>
      <c r="BK68" s="99">
        <v>21697.200000000001</v>
      </c>
      <c r="BL68" s="99">
        <v>13</v>
      </c>
      <c r="BM68" s="99">
        <v>13431.6</v>
      </c>
      <c r="BN68" s="99">
        <v>21</v>
      </c>
      <c r="BO68" s="99">
        <v>21697.200000000001</v>
      </c>
      <c r="BP68" s="99">
        <v>15</v>
      </c>
      <c r="BQ68" s="99">
        <v>15498</v>
      </c>
      <c r="BR68" s="99">
        <v>14</v>
      </c>
      <c r="BS68" s="99">
        <v>14464.800000000001</v>
      </c>
      <c r="BT68" s="99">
        <v>11</v>
      </c>
      <c r="BU68" s="99">
        <v>11365.2</v>
      </c>
      <c r="BV68" s="99">
        <v>9</v>
      </c>
      <c r="BW68" s="99">
        <v>9298.8000000000011</v>
      </c>
      <c r="BX68" s="99">
        <v>14</v>
      </c>
      <c r="BY68" s="99">
        <v>14464.800000000001</v>
      </c>
      <c r="BZ68" s="99">
        <v>17</v>
      </c>
      <c r="CA68" s="99">
        <v>17564.400000000001</v>
      </c>
      <c r="CB68" s="99">
        <v>12</v>
      </c>
      <c r="CC68" s="99">
        <v>12398.400000000001</v>
      </c>
      <c r="CD68" s="99">
        <v>15</v>
      </c>
      <c r="CE68" s="99">
        <v>15498</v>
      </c>
      <c r="CF68" s="99">
        <v>14</v>
      </c>
      <c r="CG68" s="99">
        <v>14464.800000000001</v>
      </c>
      <c r="CH68" s="99">
        <v>12</v>
      </c>
      <c r="CI68" s="99">
        <v>12398.400000000001</v>
      </c>
      <c r="CJ68" s="99">
        <v>9</v>
      </c>
      <c r="CK68" s="99">
        <v>9298.8000000000011</v>
      </c>
      <c r="CL68" s="99">
        <v>14</v>
      </c>
      <c r="CM68" s="99">
        <v>14464.800000000001</v>
      </c>
      <c r="CN68" s="99">
        <v>20</v>
      </c>
      <c r="CO68" s="99">
        <v>20664</v>
      </c>
      <c r="CP68" s="99">
        <v>19</v>
      </c>
      <c r="CQ68" s="99">
        <v>19630.8</v>
      </c>
      <c r="CR68" s="99">
        <v>11</v>
      </c>
      <c r="CS68" s="99">
        <v>11365.2</v>
      </c>
      <c r="CT68" s="99">
        <v>25</v>
      </c>
      <c r="CU68" s="99">
        <v>25830</v>
      </c>
    </row>
    <row r="69" spans="2:99">
      <c r="C69" s="98" t="s">
        <v>234</v>
      </c>
      <c r="D69" s="99">
        <v>0</v>
      </c>
      <c r="E69" s="99">
        <v>0</v>
      </c>
      <c r="F69" s="99">
        <v>0</v>
      </c>
      <c r="G69" s="99">
        <v>0</v>
      </c>
      <c r="H69" s="99">
        <v>8</v>
      </c>
      <c r="I69" s="99">
        <v>6067.2</v>
      </c>
      <c r="J69" s="99">
        <v>14</v>
      </c>
      <c r="K69" s="99">
        <v>10617.6</v>
      </c>
      <c r="L69" s="99">
        <v>19</v>
      </c>
      <c r="M69" s="99">
        <v>14409.6</v>
      </c>
      <c r="N69" s="99">
        <v>23</v>
      </c>
      <c r="O69" s="99">
        <v>17443.2</v>
      </c>
      <c r="P69" s="99">
        <v>17</v>
      </c>
      <c r="Q69" s="99">
        <v>12892.8</v>
      </c>
      <c r="R69" s="99">
        <v>22</v>
      </c>
      <c r="S69" s="99">
        <v>16684.8</v>
      </c>
      <c r="T69" s="99">
        <v>13</v>
      </c>
      <c r="U69" s="99">
        <v>9859.1999999999989</v>
      </c>
      <c r="V69" s="99">
        <v>9</v>
      </c>
      <c r="W69" s="99">
        <v>6825.5999999999995</v>
      </c>
      <c r="X69" s="99">
        <v>10</v>
      </c>
      <c r="Y69" s="99">
        <v>7584</v>
      </c>
      <c r="Z69" s="99">
        <v>12</v>
      </c>
      <c r="AA69" s="99">
        <v>9100.7999999999993</v>
      </c>
      <c r="AB69" s="99">
        <v>12</v>
      </c>
      <c r="AC69" s="99">
        <v>9100.7999999999993</v>
      </c>
      <c r="AD69" s="99">
        <v>21</v>
      </c>
      <c r="AE69" s="99">
        <v>15926.4</v>
      </c>
      <c r="AF69" s="99">
        <v>19</v>
      </c>
      <c r="AG69" s="99">
        <v>14409.6</v>
      </c>
      <c r="AH69" s="99">
        <v>20</v>
      </c>
      <c r="AI69" s="99">
        <v>15168</v>
      </c>
      <c r="AJ69" s="99">
        <v>16</v>
      </c>
      <c r="AK69" s="99">
        <v>12134.4</v>
      </c>
      <c r="AL69" s="99">
        <v>13</v>
      </c>
      <c r="AM69" s="99">
        <v>9859.1999999999989</v>
      </c>
      <c r="AN69" s="99">
        <v>11</v>
      </c>
      <c r="AO69" s="99">
        <v>8342.4</v>
      </c>
      <c r="AP69" s="99">
        <v>9</v>
      </c>
      <c r="AQ69" s="99">
        <v>6825.5999999999995</v>
      </c>
      <c r="AR69" s="99">
        <v>19</v>
      </c>
      <c r="AS69" s="99">
        <v>14409.6</v>
      </c>
      <c r="AT69" s="99">
        <v>14</v>
      </c>
      <c r="AU69" s="99">
        <v>10617.6</v>
      </c>
      <c r="AV69" s="99">
        <v>15</v>
      </c>
      <c r="AW69" s="99">
        <v>11376</v>
      </c>
      <c r="AX69" s="99">
        <v>14</v>
      </c>
      <c r="AY69" s="99">
        <v>10617.6</v>
      </c>
      <c r="AZ69" s="99">
        <v>10</v>
      </c>
      <c r="BA69" s="99">
        <v>7584</v>
      </c>
      <c r="BB69" s="99">
        <v>10</v>
      </c>
      <c r="BC69" s="99">
        <v>7584</v>
      </c>
      <c r="BD69" s="99">
        <v>14</v>
      </c>
      <c r="BE69" s="99">
        <v>10617.6</v>
      </c>
      <c r="BF69" s="99">
        <v>13</v>
      </c>
      <c r="BG69" s="99">
        <v>9859.1999999999989</v>
      </c>
      <c r="BH69" s="99">
        <v>25</v>
      </c>
      <c r="BI69" s="99">
        <v>18960</v>
      </c>
      <c r="BJ69" s="99">
        <v>20</v>
      </c>
      <c r="BK69" s="99">
        <v>15168</v>
      </c>
      <c r="BL69" s="99">
        <v>16</v>
      </c>
      <c r="BM69" s="99">
        <v>12134.4</v>
      </c>
      <c r="BN69" s="99">
        <v>21</v>
      </c>
      <c r="BO69" s="99">
        <v>15926.4</v>
      </c>
      <c r="BP69" s="99">
        <v>15</v>
      </c>
      <c r="BQ69" s="99">
        <v>11376</v>
      </c>
      <c r="BR69" s="99">
        <v>12</v>
      </c>
      <c r="BS69" s="99">
        <v>9100.7999999999993</v>
      </c>
      <c r="BT69" s="99">
        <v>10</v>
      </c>
      <c r="BU69" s="99">
        <v>7584</v>
      </c>
      <c r="BV69" s="99">
        <v>9</v>
      </c>
      <c r="BW69" s="99">
        <v>6825.5999999999995</v>
      </c>
      <c r="BX69" s="99">
        <v>14</v>
      </c>
      <c r="BY69" s="99">
        <v>10617.6</v>
      </c>
      <c r="BZ69" s="99">
        <v>19</v>
      </c>
      <c r="CA69" s="99">
        <v>14409.6</v>
      </c>
      <c r="CB69" s="99">
        <v>12</v>
      </c>
      <c r="CC69" s="99">
        <v>9100.7999999999993</v>
      </c>
      <c r="CD69" s="99">
        <v>17</v>
      </c>
      <c r="CE69" s="99">
        <v>12892.8</v>
      </c>
      <c r="CF69" s="99">
        <v>15</v>
      </c>
      <c r="CG69" s="99">
        <v>11376</v>
      </c>
      <c r="CH69" s="99">
        <v>11</v>
      </c>
      <c r="CI69" s="99">
        <v>8342.4</v>
      </c>
      <c r="CJ69" s="99">
        <v>10</v>
      </c>
      <c r="CK69" s="99">
        <v>7584</v>
      </c>
      <c r="CL69" s="99">
        <v>16</v>
      </c>
      <c r="CM69" s="99">
        <v>12134.4</v>
      </c>
      <c r="CN69" s="99">
        <v>19</v>
      </c>
      <c r="CO69" s="99">
        <v>14409.6</v>
      </c>
      <c r="CP69" s="99">
        <v>21</v>
      </c>
      <c r="CQ69" s="99">
        <v>15926.4</v>
      </c>
      <c r="CR69" s="99">
        <v>14</v>
      </c>
      <c r="CS69" s="99">
        <v>10617.6</v>
      </c>
      <c r="CT69" s="99">
        <v>22</v>
      </c>
      <c r="CU69" s="99">
        <v>16684.8</v>
      </c>
    </row>
    <row r="70" spans="2:99">
      <c r="C70" s="98" t="s">
        <v>235</v>
      </c>
      <c r="D70" s="99">
        <v>0</v>
      </c>
      <c r="E70" s="99">
        <v>0</v>
      </c>
      <c r="F70" s="99">
        <v>0</v>
      </c>
      <c r="G70" s="99">
        <v>0</v>
      </c>
      <c r="H70" s="99">
        <v>7</v>
      </c>
      <c r="I70" s="99">
        <v>3746.3999999999996</v>
      </c>
      <c r="J70" s="99">
        <v>15</v>
      </c>
      <c r="K70" s="99">
        <v>8027.9999999999991</v>
      </c>
      <c r="L70" s="99">
        <v>23</v>
      </c>
      <c r="M70" s="99">
        <v>12309.599999999999</v>
      </c>
      <c r="N70" s="99">
        <v>24</v>
      </c>
      <c r="O70" s="99">
        <v>12844.8</v>
      </c>
      <c r="P70" s="99">
        <v>19</v>
      </c>
      <c r="Q70" s="99">
        <v>10168.799999999999</v>
      </c>
      <c r="R70" s="99">
        <v>23</v>
      </c>
      <c r="S70" s="99">
        <v>12309.599999999999</v>
      </c>
      <c r="T70" s="99">
        <v>15</v>
      </c>
      <c r="U70" s="99">
        <v>8027.9999999999991</v>
      </c>
      <c r="V70" s="99">
        <v>11</v>
      </c>
      <c r="W70" s="99">
        <v>5887.1999999999989</v>
      </c>
      <c r="X70" s="99">
        <v>11</v>
      </c>
      <c r="Y70" s="99">
        <v>5887.1999999999989</v>
      </c>
      <c r="Z70" s="99">
        <v>11</v>
      </c>
      <c r="AA70" s="99">
        <v>5887.1999999999989</v>
      </c>
      <c r="AB70" s="99">
        <v>12</v>
      </c>
      <c r="AC70" s="99">
        <v>6422.4</v>
      </c>
      <c r="AD70" s="99">
        <v>19</v>
      </c>
      <c r="AE70" s="99">
        <v>10168.799999999999</v>
      </c>
      <c r="AF70" s="99">
        <v>20</v>
      </c>
      <c r="AG70" s="99">
        <v>10703.999999999998</v>
      </c>
      <c r="AH70" s="99">
        <v>18</v>
      </c>
      <c r="AI70" s="99">
        <v>9633.5999999999985</v>
      </c>
      <c r="AJ70" s="99">
        <v>14</v>
      </c>
      <c r="AK70" s="99">
        <v>7492.7999999999993</v>
      </c>
      <c r="AL70" s="99">
        <v>17</v>
      </c>
      <c r="AM70" s="99">
        <v>9098.4</v>
      </c>
      <c r="AN70" s="99">
        <v>12</v>
      </c>
      <c r="AO70" s="99">
        <v>6422.4</v>
      </c>
      <c r="AP70" s="99">
        <v>8</v>
      </c>
      <c r="AQ70" s="99">
        <v>4281.5999999999995</v>
      </c>
      <c r="AR70" s="99">
        <v>21</v>
      </c>
      <c r="AS70" s="99">
        <v>11239.199999999999</v>
      </c>
      <c r="AT70" s="99">
        <v>16</v>
      </c>
      <c r="AU70" s="99">
        <v>8563.1999999999989</v>
      </c>
      <c r="AV70" s="99">
        <v>15</v>
      </c>
      <c r="AW70" s="99">
        <v>8027.9999999999991</v>
      </c>
      <c r="AX70" s="99">
        <v>13</v>
      </c>
      <c r="AY70" s="99">
        <v>6957.5999999999995</v>
      </c>
      <c r="AZ70" s="99">
        <v>10</v>
      </c>
      <c r="BA70" s="99">
        <v>5351.9999999999991</v>
      </c>
      <c r="BB70" s="99">
        <v>11</v>
      </c>
      <c r="BC70" s="99">
        <v>5887.1999999999989</v>
      </c>
      <c r="BD70" s="99">
        <v>15</v>
      </c>
      <c r="BE70" s="99">
        <v>8027.9999999999991</v>
      </c>
      <c r="BF70" s="99">
        <v>14</v>
      </c>
      <c r="BG70" s="99">
        <v>7492.7999999999993</v>
      </c>
      <c r="BH70" s="99">
        <v>23</v>
      </c>
      <c r="BI70" s="99">
        <v>12309.599999999999</v>
      </c>
      <c r="BJ70" s="99">
        <v>22</v>
      </c>
      <c r="BK70" s="99">
        <v>11774.399999999998</v>
      </c>
      <c r="BL70" s="99">
        <v>14</v>
      </c>
      <c r="BM70" s="99">
        <v>7492.7999999999993</v>
      </c>
      <c r="BN70" s="99">
        <v>25</v>
      </c>
      <c r="BO70" s="99">
        <v>13379.999999999998</v>
      </c>
      <c r="BP70" s="99">
        <v>14</v>
      </c>
      <c r="BQ70" s="99">
        <v>7492.7999999999993</v>
      </c>
      <c r="BR70" s="99">
        <v>14</v>
      </c>
      <c r="BS70" s="99">
        <v>7492.7999999999993</v>
      </c>
      <c r="BT70" s="99">
        <v>11</v>
      </c>
      <c r="BU70" s="99">
        <v>5887.1999999999989</v>
      </c>
      <c r="BV70" s="99">
        <v>9</v>
      </c>
      <c r="BW70" s="99">
        <v>4816.7999999999993</v>
      </c>
      <c r="BX70" s="99">
        <v>14</v>
      </c>
      <c r="BY70" s="99">
        <v>7492.7999999999993</v>
      </c>
      <c r="BZ70" s="99">
        <v>19</v>
      </c>
      <c r="CA70" s="99">
        <v>10168.799999999999</v>
      </c>
      <c r="CB70" s="99">
        <v>15</v>
      </c>
      <c r="CC70" s="99">
        <v>8027.9999999999991</v>
      </c>
      <c r="CD70" s="99">
        <v>15</v>
      </c>
      <c r="CE70" s="99">
        <v>8027.9999999999991</v>
      </c>
      <c r="CF70" s="99">
        <v>13</v>
      </c>
      <c r="CG70" s="99">
        <v>6957.5999999999995</v>
      </c>
      <c r="CH70" s="99">
        <v>12</v>
      </c>
      <c r="CI70" s="99">
        <v>6422.4</v>
      </c>
      <c r="CJ70" s="99">
        <v>10</v>
      </c>
      <c r="CK70" s="99">
        <v>5351.9999999999991</v>
      </c>
      <c r="CL70" s="99">
        <v>16</v>
      </c>
      <c r="CM70" s="99">
        <v>8563.1999999999989</v>
      </c>
      <c r="CN70" s="99">
        <v>20</v>
      </c>
      <c r="CO70" s="99">
        <v>10703.999999999998</v>
      </c>
      <c r="CP70" s="99">
        <v>20</v>
      </c>
      <c r="CQ70" s="99">
        <v>10703.999999999998</v>
      </c>
      <c r="CR70" s="99">
        <v>13</v>
      </c>
      <c r="CS70" s="99">
        <v>6957.5999999999995</v>
      </c>
      <c r="CT70" s="99">
        <v>26</v>
      </c>
      <c r="CU70" s="99">
        <v>13915.199999999999</v>
      </c>
    </row>
    <row r="71" spans="2:99">
      <c r="B71" s="98" t="s">
        <v>130</v>
      </c>
      <c r="C71" s="98" t="s">
        <v>236</v>
      </c>
      <c r="D71" s="99">
        <v>0</v>
      </c>
      <c r="E71" s="99">
        <v>0</v>
      </c>
      <c r="F71" s="99">
        <v>0</v>
      </c>
      <c r="G71" s="99">
        <v>0</v>
      </c>
      <c r="H71" s="99">
        <v>9.1779728651237011</v>
      </c>
      <c r="I71" s="99">
        <v>5176.3766959297673</v>
      </c>
      <c r="J71" s="99">
        <v>5.2377500881253294</v>
      </c>
      <c r="K71" s="99">
        <v>2954.0910497026857</v>
      </c>
      <c r="L71" s="99">
        <v>12</v>
      </c>
      <c r="M71" s="99">
        <v>6768</v>
      </c>
      <c r="N71" s="99">
        <v>14</v>
      </c>
      <c r="O71" s="99">
        <v>7896</v>
      </c>
      <c r="P71" s="99">
        <v>14</v>
      </c>
      <c r="Q71" s="99">
        <v>7896</v>
      </c>
      <c r="R71" s="99">
        <v>8.6447353688680568</v>
      </c>
      <c r="S71" s="99">
        <v>4875.6307480415844</v>
      </c>
      <c r="T71" s="99">
        <v>15</v>
      </c>
      <c r="U71" s="99">
        <v>8460</v>
      </c>
      <c r="V71" s="99">
        <v>8.0141127474091221</v>
      </c>
      <c r="W71" s="99">
        <v>4519.9595895387447</v>
      </c>
      <c r="X71" s="99">
        <v>15</v>
      </c>
      <c r="Y71" s="99">
        <v>8460</v>
      </c>
      <c r="Z71" s="99">
        <v>12.339322982170959</v>
      </c>
      <c r="AA71" s="99">
        <v>6959.3781619444208</v>
      </c>
      <c r="AB71" s="99">
        <v>10.798190045248866</v>
      </c>
      <c r="AC71" s="99">
        <v>6090.1791855203601</v>
      </c>
      <c r="AD71" s="99">
        <v>4.1430880326705655</v>
      </c>
      <c r="AE71" s="99">
        <v>2336.7016504261987</v>
      </c>
      <c r="AF71" s="99">
        <v>12</v>
      </c>
      <c r="AG71" s="99">
        <v>6768</v>
      </c>
      <c r="AH71" s="99">
        <v>10</v>
      </c>
      <c r="AI71" s="99">
        <v>5640</v>
      </c>
      <c r="AJ71" s="99">
        <v>16.811495788315373</v>
      </c>
      <c r="AK71" s="99">
        <v>9481.6836246098701</v>
      </c>
      <c r="AL71" s="99">
        <v>13.604815070639482</v>
      </c>
      <c r="AM71" s="99">
        <v>7673.1156998406677</v>
      </c>
      <c r="AN71" s="99">
        <v>13.605173427395648</v>
      </c>
      <c r="AO71" s="99">
        <v>7673.317813051146</v>
      </c>
      <c r="AP71" s="99">
        <v>19.412842917081161</v>
      </c>
      <c r="AQ71" s="99">
        <v>10948.843405233774</v>
      </c>
      <c r="AR71" s="99">
        <v>9.7587422065600418</v>
      </c>
      <c r="AS71" s="99">
        <v>5503.9306044998639</v>
      </c>
      <c r="AT71" s="99">
        <v>17.337805064641703</v>
      </c>
      <c r="AU71" s="99">
        <v>9778.5220564579213</v>
      </c>
      <c r="AV71" s="99">
        <v>10</v>
      </c>
      <c r="AW71" s="99">
        <v>5640</v>
      </c>
      <c r="AX71" s="99">
        <v>5.4637058607032349</v>
      </c>
      <c r="AY71" s="99">
        <v>3081.5301054366246</v>
      </c>
      <c r="AZ71" s="99">
        <v>17.243269321485496</v>
      </c>
      <c r="BA71" s="99">
        <v>9725.2038973178187</v>
      </c>
      <c r="BB71" s="99">
        <v>6.6227441326298822</v>
      </c>
      <c r="BC71" s="99">
        <v>3735.2276908032536</v>
      </c>
      <c r="BD71" s="99">
        <v>18.325816745545072</v>
      </c>
      <c r="BE71" s="99">
        <v>10335.76064448742</v>
      </c>
      <c r="BF71" s="99">
        <v>10.61019509203488</v>
      </c>
      <c r="BG71" s="99">
        <v>5984.1500319076722</v>
      </c>
      <c r="BH71" s="99">
        <v>14</v>
      </c>
      <c r="BI71" s="99">
        <v>7896</v>
      </c>
      <c r="BJ71" s="99">
        <v>6.043778556350877</v>
      </c>
      <c r="BK71" s="99">
        <v>3408.6911057818947</v>
      </c>
      <c r="BL71" s="99">
        <v>10.385486200748041</v>
      </c>
      <c r="BM71" s="99">
        <v>5857.4142172218953</v>
      </c>
      <c r="BN71" s="99">
        <v>12.908901856136408</v>
      </c>
      <c r="BO71" s="99">
        <v>7280.6206468609344</v>
      </c>
      <c r="BP71" s="99">
        <v>23.882127066964383</v>
      </c>
      <c r="BQ71" s="99">
        <v>13469.519665767912</v>
      </c>
      <c r="BR71" s="99">
        <v>10.36214220079631</v>
      </c>
      <c r="BS71" s="99">
        <v>5844.2482012491191</v>
      </c>
      <c r="BT71" s="99">
        <v>7.6858813700918951</v>
      </c>
      <c r="BU71" s="99">
        <v>4334.8370927318292</v>
      </c>
      <c r="BV71" s="99">
        <v>7.801325524151272</v>
      </c>
      <c r="BW71" s="99">
        <v>4399.9475956213173</v>
      </c>
      <c r="BX71" s="99">
        <v>14</v>
      </c>
      <c r="BY71" s="99">
        <v>7896</v>
      </c>
      <c r="BZ71" s="99">
        <v>18</v>
      </c>
      <c r="CA71" s="99">
        <v>10152</v>
      </c>
      <c r="CB71" s="99">
        <v>11.504128706563474</v>
      </c>
      <c r="CC71" s="99">
        <v>6488.3285905017992</v>
      </c>
      <c r="CD71" s="99">
        <v>4.0852261343708198</v>
      </c>
      <c r="CE71" s="99">
        <v>2304.0675397851423</v>
      </c>
      <c r="CF71" s="99">
        <v>18.715452310511235</v>
      </c>
      <c r="CG71" s="99">
        <v>10555.515103128337</v>
      </c>
      <c r="CH71" s="99">
        <v>6.8452912731517896</v>
      </c>
      <c r="CI71" s="99">
        <v>3860.7442780576093</v>
      </c>
      <c r="CJ71" s="99">
        <v>7.8458333333333332</v>
      </c>
      <c r="CK71" s="99">
        <v>4425.05</v>
      </c>
      <c r="CL71" s="99">
        <v>1.285589519650655</v>
      </c>
      <c r="CM71" s="99">
        <v>725.07248908296947</v>
      </c>
      <c r="CN71" s="99">
        <v>3.929398538504778</v>
      </c>
      <c r="CO71" s="99">
        <v>2216.1807757166948</v>
      </c>
      <c r="CP71" s="99">
        <v>20</v>
      </c>
      <c r="CQ71" s="99">
        <v>11280</v>
      </c>
      <c r="CR71" s="99">
        <v>12</v>
      </c>
      <c r="CS71" s="99">
        <v>6768</v>
      </c>
      <c r="CT71" s="99">
        <v>21</v>
      </c>
      <c r="CU71" s="99">
        <v>11844</v>
      </c>
    </row>
    <row r="72" spans="2:99">
      <c r="C72" s="98" t="s">
        <v>237</v>
      </c>
      <c r="D72" s="99">
        <v>0</v>
      </c>
      <c r="E72" s="99">
        <v>0</v>
      </c>
      <c r="F72" s="99">
        <v>0</v>
      </c>
      <c r="G72" s="99">
        <v>0</v>
      </c>
      <c r="H72" s="99">
        <v>9.5770151636073404</v>
      </c>
      <c r="I72" s="99">
        <v>712.52992817238601</v>
      </c>
      <c r="J72" s="99">
        <v>5.043759344120688</v>
      </c>
      <c r="K72" s="99">
        <v>375.25569520257915</v>
      </c>
      <c r="L72" s="99">
        <v>12</v>
      </c>
      <c r="M72" s="99">
        <v>892.8</v>
      </c>
      <c r="N72" s="99">
        <v>14</v>
      </c>
      <c r="O72" s="99">
        <v>1041.5999999999999</v>
      </c>
      <c r="P72" s="99">
        <v>16</v>
      </c>
      <c r="Q72" s="99">
        <v>1190.3999999999999</v>
      </c>
      <c r="R72" s="99">
        <v>9.7253272899765637</v>
      </c>
      <c r="S72" s="99">
        <v>723.56435037425626</v>
      </c>
      <c r="T72" s="99">
        <v>18</v>
      </c>
      <c r="U72" s="99">
        <v>1339.1999999999998</v>
      </c>
      <c r="V72" s="99">
        <v>8.9045697193434687</v>
      </c>
      <c r="W72" s="99">
        <v>662.49998711915396</v>
      </c>
      <c r="X72" s="99">
        <v>16</v>
      </c>
      <c r="Y72" s="99">
        <v>1190.3999999999999</v>
      </c>
      <c r="Z72" s="99">
        <v>13.110530668556645</v>
      </c>
      <c r="AA72" s="99">
        <v>975.42348174061431</v>
      </c>
      <c r="AB72" s="99">
        <v>10.026890756302519</v>
      </c>
      <c r="AC72" s="99">
        <v>746.00067226890735</v>
      </c>
      <c r="AD72" s="99">
        <v>4.1430880326705655</v>
      </c>
      <c r="AE72" s="99">
        <v>308.24574963069006</v>
      </c>
      <c r="AF72" s="99">
        <v>14</v>
      </c>
      <c r="AG72" s="99">
        <v>1041.5999999999999</v>
      </c>
      <c r="AH72" s="99">
        <v>11</v>
      </c>
      <c r="AI72" s="99">
        <v>818.39999999999986</v>
      </c>
      <c r="AJ72" s="99">
        <v>18.679439764794861</v>
      </c>
      <c r="AK72" s="99">
        <v>1389.7503185007374</v>
      </c>
      <c r="AL72" s="99">
        <v>14.128077188740999</v>
      </c>
      <c r="AM72" s="99">
        <v>1051.1289428423302</v>
      </c>
      <c r="AN72" s="99">
        <v>13.605173427395648</v>
      </c>
      <c r="AO72" s="99">
        <v>1012.2249029982361</v>
      </c>
      <c r="AP72" s="99">
        <v>19.412842917081161</v>
      </c>
      <c r="AQ72" s="99">
        <v>1444.3155130308382</v>
      </c>
      <c r="AR72" s="99">
        <v>10.300894551368934</v>
      </c>
      <c r="AS72" s="99">
        <v>766.38655462184863</v>
      </c>
      <c r="AT72" s="99">
        <v>20.227439242081989</v>
      </c>
      <c r="AU72" s="99">
        <v>1504.9214796108997</v>
      </c>
      <c r="AV72" s="99">
        <v>12</v>
      </c>
      <c r="AW72" s="99">
        <v>892.8</v>
      </c>
      <c r="AX72" s="99">
        <v>6.5564470328438818</v>
      </c>
      <c r="AY72" s="99">
        <v>487.79965924358476</v>
      </c>
      <c r="AZ72" s="99">
        <v>15.601053195629733</v>
      </c>
      <c r="BA72" s="99">
        <v>1160.7183577548519</v>
      </c>
      <c r="BB72" s="99">
        <v>6.2331709483575359</v>
      </c>
      <c r="BC72" s="99">
        <v>463.74791855780063</v>
      </c>
      <c r="BD72" s="99">
        <v>16.968348838467659</v>
      </c>
      <c r="BE72" s="99">
        <v>1262.4451535819937</v>
      </c>
      <c r="BF72" s="99">
        <v>9.986065968974005</v>
      </c>
      <c r="BG72" s="99">
        <v>742.96330809166591</v>
      </c>
      <c r="BH72" s="99">
        <v>14</v>
      </c>
      <c r="BI72" s="99">
        <v>1041.5999999999999</v>
      </c>
      <c r="BJ72" s="99">
        <v>6.043778556350877</v>
      </c>
      <c r="BK72" s="99">
        <v>449.65712459250523</v>
      </c>
      <c r="BL72" s="99">
        <v>12.273756419065865</v>
      </c>
      <c r="BM72" s="99">
        <v>913.16747757850032</v>
      </c>
      <c r="BN72" s="99">
        <v>15.329320954161984</v>
      </c>
      <c r="BO72" s="99">
        <v>1140.5014789896516</v>
      </c>
      <c r="BP72" s="99">
        <v>24.735060176498823</v>
      </c>
      <c r="BQ72" s="99">
        <v>1840.2884771315123</v>
      </c>
      <c r="BR72" s="99">
        <v>10.971679977313739</v>
      </c>
      <c r="BS72" s="99">
        <v>816.29299031214214</v>
      </c>
      <c r="BT72" s="99">
        <v>8.0200501253132828</v>
      </c>
      <c r="BU72" s="99">
        <v>596.69172932330821</v>
      </c>
      <c r="BV72" s="99">
        <v>9.1580777892210588</v>
      </c>
      <c r="BW72" s="99">
        <v>681.36098751804673</v>
      </c>
      <c r="BX72" s="99">
        <v>13</v>
      </c>
      <c r="BY72" s="99">
        <v>967.19999999999993</v>
      </c>
      <c r="BZ72" s="99">
        <v>19</v>
      </c>
      <c r="CA72" s="99">
        <v>1413.6</v>
      </c>
      <c r="CB72" s="99">
        <v>11.504128706563474</v>
      </c>
      <c r="CC72" s="99">
        <v>855.90717576832242</v>
      </c>
      <c r="CD72" s="99">
        <v>4.0852261343708198</v>
      </c>
      <c r="CE72" s="99">
        <v>303.94082439718898</v>
      </c>
      <c r="CF72" s="99">
        <v>19.495262823449202</v>
      </c>
      <c r="CG72" s="99">
        <v>1450.4475540646206</v>
      </c>
      <c r="CH72" s="99">
        <v>6.8452912731517896</v>
      </c>
      <c r="CI72" s="99">
        <v>509.2896707224931</v>
      </c>
      <c r="CJ72" s="99">
        <v>8.6864583333333325</v>
      </c>
      <c r="CK72" s="99">
        <v>646.27249999999981</v>
      </c>
      <c r="CL72" s="99">
        <v>1.3659388646288211</v>
      </c>
      <c r="CM72" s="99">
        <v>101.62585152838427</v>
      </c>
      <c r="CN72" s="99">
        <v>4.3916807195053398</v>
      </c>
      <c r="CO72" s="99">
        <v>326.74104553119724</v>
      </c>
      <c r="CP72" s="99">
        <v>18</v>
      </c>
      <c r="CQ72" s="99">
        <v>1339.1999999999998</v>
      </c>
      <c r="CR72" s="99">
        <v>13</v>
      </c>
      <c r="CS72" s="99">
        <v>967.19999999999993</v>
      </c>
      <c r="CT72" s="99">
        <v>22</v>
      </c>
      <c r="CU72" s="99">
        <v>1636.7999999999997</v>
      </c>
    </row>
    <row r="73" spans="2:99">
      <c r="C73" s="98" t="s">
        <v>238</v>
      </c>
      <c r="D73" s="99">
        <v>0</v>
      </c>
      <c r="E73" s="99">
        <v>0</v>
      </c>
      <c r="F73" s="99">
        <v>0</v>
      </c>
      <c r="G73" s="99">
        <v>0</v>
      </c>
      <c r="H73" s="99">
        <v>8.3798882681564226</v>
      </c>
      <c r="I73" s="99">
        <v>4686.0335195530706</v>
      </c>
      <c r="J73" s="99">
        <v>5.2377500881253294</v>
      </c>
      <c r="K73" s="99">
        <v>2928.9498492796838</v>
      </c>
      <c r="L73" s="99">
        <v>12</v>
      </c>
      <c r="M73" s="99">
        <v>6710.4</v>
      </c>
      <c r="N73" s="99">
        <v>14</v>
      </c>
      <c r="O73" s="99">
        <v>7828.7999999999993</v>
      </c>
      <c r="P73" s="99">
        <v>14</v>
      </c>
      <c r="Q73" s="99">
        <v>7828.7999999999993</v>
      </c>
      <c r="R73" s="99">
        <v>9.1850313294223103</v>
      </c>
      <c r="S73" s="99">
        <v>5136.2695194129556</v>
      </c>
      <c r="T73" s="99">
        <v>17</v>
      </c>
      <c r="U73" s="99">
        <v>9506.4</v>
      </c>
      <c r="V73" s="99">
        <v>8.0141127474091221</v>
      </c>
      <c r="W73" s="99">
        <v>4481.4918483511801</v>
      </c>
      <c r="X73" s="99">
        <v>17</v>
      </c>
      <c r="Y73" s="99">
        <v>9506.4</v>
      </c>
      <c r="Z73" s="99">
        <v>14.652946041328015</v>
      </c>
      <c r="AA73" s="99">
        <v>8193.9274263106254</v>
      </c>
      <c r="AB73" s="99">
        <v>10.026890756302519</v>
      </c>
      <c r="AC73" s="99">
        <v>5607.0373109243683</v>
      </c>
      <c r="AD73" s="99">
        <v>4.1430880326705655</v>
      </c>
      <c r="AE73" s="99">
        <v>2316.8148278693798</v>
      </c>
      <c r="AF73" s="99">
        <v>13</v>
      </c>
      <c r="AG73" s="99">
        <v>7269.5999999999995</v>
      </c>
      <c r="AH73" s="99">
        <v>11</v>
      </c>
      <c r="AI73" s="99">
        <v>6151.1999999999989</v>
      </c>
      <c r="AJ73" s="99">
        <v>20.547383741274345</v>
      </c>
      <c r="AK73" s="99">
        <v>11490.096988120613</v>
      </c>
      <c r="AL73" s="99">
        <v>13.081552952537963</v>
      </c>
      <c r="AM73" s="99">
        <v>7315.2044110592278</v>
      </c>
      <c r="AN73" s="99">
        <v>12.471408975112677</v>
      </c>
      <c r="AO73" s="99">
        <v>6974.0118988830081</v>
      </c>
      <c r="AP73" s="99">
        <v>21.354127208789276</v>
      </c>
      <c r="AQ73" s="99">
        <v>11941.227935154962</v>
      </c>
      <c r="AR73" s="99">
        <v>8.674437516942259</v>
      </c>
      <c r="AS73" s="99">
        <v>4850.7454594741102</v>
      </c>
      <c r="AT73" s="99">
        <v>18.301016457121801</v>
      </c>
      <c r="AU73" s="99">
        <v>10233.92840282251</v>
      </c>
      <c r="AV73" s="99">
        <v>11</v>
      </c>
      <c r="AW73" s="99">
        <v>6151.1999999999989</v>
      </c>
      <c r="AX73" s="99">
        <v>5.82795291808345</v>
      </c>
      <c r="AY73" s="99">
        <v>3258.9912717922648</v>
      </c>
      <c r="AZ73" s="99">
        <v>16.422161258557615</v>
      </c>
      <c r="BA73" s="99">
        <v>9183.2725757854168</v>
      </c>
      <c r="BB73" s="99">
        <v>6.2331709483575359</v>
      </c>
      <c r="BC73" s="99">
        <v>3485.5891943215338</v>
      </c>
      <c r="BD73" s="99">
        <v>16.968348838467659</v>
      </c>
      <c r="BE73" s="99">
        <v>9488.700670471113</v>
      </c>
      <c r="BF73" s="99">
        <v>9.986065968974005</v>
      </c>
      <c r="BG73" s="99">
        <v>5584.2080898502627</v>
      </c>
      <c r="BH73" s="99">
        <v>14</v>
      </c>
      <c r="BI73" s="99">
        <v>7828.7999999999993</v>
      </c>
      <c r="BJ73" s="99">
        <v>6.043778556350877</v>
      </c>
      <c r="BK73" s="99">
        <v>3379.6809687114101</v>
      </c>
      <c r="BL73" s="99">
        <v>10.385486200748041</v>
      </c>
      <c r="BM73" s="99">
        <v>5807.5638834583033</v>
      </c>
      <c r="BN73" s="99">
        <v>13.715708222144933</v>
      </c>
      <c r="BO73" s="99">
        <v>7669.8240378234459</v>
      </c>
      <c r="BP73" s="99">
        <v>23.029193957429939</v>
      </c>
      <c r="BQ73" s="99">
        <v>12877.92526099482</v>
      </c>
      <c r="BR73" s="99">
        <v>11.581217753831169</v>
      </c>
      <c r="BS73" s="99">
        <v>6476.2169679423887</v>
      </c>
      <c r="BT73" s="99">
        <v>8.0200501253132828</v>
      </c>
      <c r="BU73" s="99">
        <v>4484.8120300751871</v>
      </c>
      <c r="BV73" s="99">
        <v>8.8188897229536121</v>
      </c>
      <c r="BW73" s="99">
        <v>4931.5231330756596</v>
      </c>
      <c r="BX73" s="99">
        <v>13</v>
      </c>
      <c r="BY73" s="99">
        <v>7269.5999999999995</v>
      </c>
      <c r="BZ73" s="99">
        <v>20</v>
      </c>
      <c r="CA73" s="99">
        <v>11183.999999999998</v>
      </c>
      <c r="CB73" s="99">
        <v>13.42148349099072</v>
      </c>
      <c r="CC73" s="99">
        <v>7505.2935681620102</v>
      </c>
      <c r="CD73" s="99">
        <v>4.3121831418358667</v>
      </c>
      <c r="CE73" s="99">
        <v>2411.3728129146166</v>
      </c>
      <c r="CF73" s="99">
        <v>16.376020771697331</v>
      </c>
      <c r="CG73" s="99">
        <v>9157.4708155331464</v>
      </c>
      <c r="CH73" s="99">
        <v>6.4649973135322458</v>
      </c>
      <c r="CI73" s="99">
        <v>3615.2264977272316</v>
      </c>
      <c r="CJ73" s="99">
        <v>8.6864583333333325</v>
      </c>
      <c r="CK73" s="99">
        <v>4857.4674999999988</v>
      </c>
      <c r="CL73" s="99">
        <v>1.285589519650655</v>
      </c>
      <c r="CM73" s="99">
        <v>718.90165938864618</v>
      </c>
      <c r="CN73" s="99">
        <v>4.6228218100056209</v>
      </c>
      <c r="CO73" s="99">
        <v>2585.081956155143</v>
      </c>
      <c r="CP73" s="99">
        <v>20</v>
      </c>
      <c r="CQ73" s="99">
        <v>11183.999999999998</v>
      </c>
      <c r="CR73" s="99">
        <v>12</v>
      </c>
      <c r="CS73" s="99">
        <v>6710.4</v>
      </c>
      <c r="CT73" s="99">
        <v>21</v>
      </c>
      <c r="CU73" s="99">
        <v>11743.199999999999</v>
      </c>
    </row>
    <row r="74" spans="2:99">
      <c r="C74" s="98" t="s">
        <v>239</v>
      </c>
      <c r="D74" s="99">
        <v>0</v>
      </c>
      <c r="E74" s="99">
        <v>0</v>
      </c>
      <c r="F74" s="99">
        <v>0</v>
      </c>
      <c r="G74" s="99">
        <v>0</v>
      </c>
      <c r="H74" s="99">
        <v>7.9808459696727834</v>
      </c>
      <c r="I74" s="99">
        <v>3217.8770949720661</v>
      </c>
      <c r="J74" s="99">
        <v>5.043759344120688</v>
      </c>
      <c r="K74" s="99">
        <v>2033.6437675494615</v>
      </c>
      <c r="L74" s="99">
        <v>12</v>
      </c>
      <c r="M74" s="99">
        <v>4838.3999999999996</v>
      </c>
      <c r="N74" s="99">
        <v>14</v>
      </c>
      <c r="O74" s="99">
        <v>5644.8</v>
      </c>
      <c r="P74" s="99">
        <v>13</v>
      </c>
      <c r="Q74" s="99">
        <v>5241.5999999999995</v>
      </c>
      <c r="R74" s="99">
        <v>8.6447353688680568</v>
      </c>
      <c r="S74" s="99">
        <v>3485.5573007276002</v>
      </c>
      <c r="T74" s="99">
        <v>16</v>
      </c>
      <c r="U74" s="99">
        <v>6451.2</v>
      </c>
      <c r="V74" s="99">
        <v>7.7172937567643398</v>
      </c>
      <c r="W74" s="99">
        <v>3111.6128427273816</v>
      </c>
      <c r="X74" s="99">
        <v>17</v>
      </c>
      <c r="Y74" s="99">
        <v>6854.4</v>
      </c>
      <c r="Z74" s="99">
        <v>13.88173835494233</v>
      </c>
      <c r="AA74" s="99">
        <v>5597.1169047127478</v>
      </c>
      <c r="AB74" s="99">
        <v>9.2555914673561723</v>
      </c>
      <c r="AC74" s="99">
        <v>3731.8544796380088</v>
      </c>
      <c r="AD74" s="99">
        <v>3.5056898737981705</v>
      </c>
      <c r="AE74" s="99">
        <v>1413.4941571154222</v>
      </c>
      <c r="AF74" s="99">
        <v>14</v>
      </c>
      <c r="AG74" s="99">
        <v>5644.8</v>
      </c>
      <c r="AH74" s="99">
        <v>11</v>
      </c>
      <c r="AI74" s="99">
        <v>4435.2</v>
      </c>
      <c r="AJ74" s="99">
        <v>20.547383741274345</v>
      </c>
      <c r="AK74" s="99">
        <v>8284.7051244818158</v>
      </c>
      <c r="AL74" s="99">
        <v>13.604815070639482</v>
      </c>
      <c r="AM74" s="99">
        <v>5485.461436481839</v>
      </c>
      <c r="AN74" s="99">
        <v>13.605173427395648</v>
      </c>
      <c r="AO74" s="99">
        <v>5485.6059259259255</v>
      </c>
      <c r="AP74" s="99">
        <v>20.707032444886568</v>
      </c>
      <c r="AQ74" s="99">
        <v>8349.0754817782636</v>
      </c>
      <c r="AR74" s="99">
        <v>8.674437516942259</v>
      </c>
      <c r="AS74" s="99">
        <v>3497.5332068311186</v>
      </c>
      <c r="AT74" s="99">
        <v>18.301016457121801</v>
      </c>
      <c r="AU74" s="99">
        <v>7378.9698355115097</v>
      </c>
      <c r="AV74" s="99">
        <v>12</v>
      </c>
      <c r="AW74" s="99">
        <v>4838.3999999999996</v>
      </c>
      <c r="AX74" s="99">
        <v>5.82795291808345</v>
      </c>
      <c r="AY74" s="99">
        <v>2349.830616571247</v>
      </c>
      <c r="AZ74" s="99">
        <v>17.243269321485496</v>
      </c>
      <c r="BA74" s="99">
        <v>6952.4861904229519</v>
      </c>
      <c r="BB74" s="99">
        <v>5.8435977640851897</v>
      </c>
      <c r="BC74" s="99">
        <v>2356.1386184791486</v>
      </c>
      <c r="BD74" s="99">
        <v>16.289614884928952</v>
      </c>
      <c r="BE74" s="99">
        <v>6567.9727216033534</v>
      </c>
      <c r="BF74" s="99">
        <v>9.3619368459131298</v>
      </c>
      <c r="BG74" s="99">
        <v>3774.7329362721739</v>
      </c>
      <c r="BH74" s="99">
        <v>16</v>
      </c>
      <c r="BI74" s="99">
        <v>6451.2</v>
      </c>
      <c r="BJ74" s="99">
        <v>6.043778556350877</v>
      </c>
      <c r="BK74" s="99">
        <v>2436.8515139206734</v>
      </c>
      <c r="BL74" s="99">
        <v>11.329621309906953</v>
      </c>
      <c r="BM74" s="99">
        <v>4568.1033121544833</v>
      </c>
      <c r="BN74" s="99">
        <v>14.522514588153459</v>
      </c>
      <c r="BO74" s="99">
        <v>5855.477881943475</v>
      </c>
      <c r="BP74" s="99">
        <v>23.882127066964383</v>
      </c>
      <c r="BQ74" s="99">
        <v>9629.2736334000383</v>
      </c>
      <c r="BR74" s="99">
        <v>10.971679977313739</v>
      </c>
      <c r="BS74" s="99">
        <v>4423.7813668528997</v>
      </c>
      <c r="BT74" s="99">
        <v>8.3542188805346687</v>
      </c>
      <c r="BU74" s="99">
        <v>3368.4210526315783</v>
      </c>
      <c r="BV74" s="99">
        <v>9.1580777892210588</v>
      </c>
      <c r="BW74" s="99">
        <v>3692.5369646139306</v>
      </c>
      <c r="BX74" s="99">
        <v>14</v>
      </c>
      <c r="BY74" s="99">
        <v>5644.8</v>
      </c>
      <c r="BZ74" s="99">
        <v>17</v>
      </c>
      <c r="CA74" s="99">
        <v>6854.4</v>
      </c>
      <c r="CB74" s="99">
        <v>13.42148349099072</v>
      </c>
      <c r="CC74" s="99">
        <v>5411.542143567458</v>
      </c>
      <c r="CD74" s="99">
        <v>4.0852261343708198</v>
      </c>
      <c r="CE74" s="99">
        <v>1647.1631773783145</v>
      </c>
      <c r="CF74" s="99">
        <v>17.155831284635301</v>
      </c>
      <c r="CG74" s="99">
        <v>6917.2311739649531</v>
      </c>
      <c r="CH74" s="99">
        <v>6.4649973135322458</v>
      </c>
      <c r="CI74" s="99">
        <v>2606.6869168162016</v>
      </c>
      <c r="CJ74" s="99">
        <v>8.1260416666666657</v>
      </c>
      <c r="CK74" s="99">
        <v>3276.4199999999996</v>
      </c>
      <c r="CL74" s="99">
        <v>1.4462882096069869</v>
      </c>
      <c r="CM74" s="99">
        <v>583.14340611353714</v>
      </c>
      <c r="CN74" s="99">
        <v>4.3916807195053398</v>
      </c>
      <c r="CO74" s="99">
        <v>1770.7256661045531</v>
      </c>
      <c r="CP74" s="99">
        <v>20</v>
      </c>
      <c r="CQ74" s="99">
        <v>8064</v>
      </c>
      <c r="CR74" s="99">
        <v>11</v>
      </c>
      <c r="CS74" s="99">
        <v>4435.2</v>
      </c>
      <c r="CT74" s="99">
        <v>22</v>
      </c>
      <c r="CU74" s="99">
        <v>8870.4</v>
      </c>
    </row>
    <row r="75" spans="2:99">
      <c r="C75" s="98" t="s">
        <v>240</v>
      </c>
      <c r="D75" s="99">
        <v>0</v>
      </c>
      <c r="E75" s="99">
        <v>0</v>
      </c>
      <c r="F75" s="99">
        <v>0</v>
      </c>
      <c r="G75" s="99">
        <v>0</v>
      </c>
      <c r="H75" s="99">
        <v>8.3798882681564226</v>
      </c>
      <c r="I75" s="99">
        <v>5389.9441340782105</v>
      </c>
      <c r="J75" s="99">
        <v>4.8497686001160467</v>
      </c>
      <c r="K75" s="99">
        <v>3119.3711635946411</v>
      </c>
      <c r="L75" s="99">
        <v>11</v>
      </c>
      <c r="M75" s="99">
        <v>7075.1999999999989</v>
      </c>
      <c r="N75" s="99">
        <v>14</v>
      </c>
      <c r="O75" s="99">
        <v>9004.7999999999993</v>
      </c>
      <c r="P75" s="99">
        <v>16</v>
      </c>
      <c r="Q75" s="99">
        <v>10291.199999999999</v>
      </c>
      <c r="R75" s="99">
        <v>8.6447353688680568</v>
      </c>
      <c r="S75" s="99">
        <v>5560.2937892559339</v>
      </c>
      <c r="T75" s="99">
        <v>16</v>
      </c>
      <c r="U75" s="99">
        <v>10291.199999999999</v>
      </c>
      <c r="V75" s="99">
        <v>7.4204747661195576</v>
      </c>
      <c r="W75" s="99">
        <v>4772.8493695680991</v>
      </c>
      <c r="X75" s="99">
        <v>17</v>
      </c>
      <c r="Y75" s="99">
        <v>10934.4</v>
      </c>
      <c r="Z75" s="99">
        <v>13.88173835494233</v>
      </c>
      <c r="AA75" s="99">
        <v>8928.7341098989054</v>
      </c>
      <c r="AB75" s="99">
        <v>9.2555914673561723</v>
      </c>
      <c r="AC75" s="99">
        <v>5953.1964318034898</v>
      </c>
      <c r="AD75" s="99">
        <v>3.5056898737981705</v>
      </c>
      <c r="AE75" s="99">
        <v>2254.8597268269832</v>
      </c>
      <c r="AF75" s="99">
        <v>13</v>
      </c>
      <c r="AG75" s="99">
        <v>8361.5999999999985</v>
      </c>
      <c r="AH75" s="99">
        <v>11</v>
      </c>
      <c r="AI75" s="99">
        <v>7075.1999999999989</v>
      </c>
      <c r="AJ75" s="99">
        <v>19.613411753034605</v>
      </c>
      <c r="AK75" s="99">
        <v>12615.346439551857</v>
      </c>
      <c r="AL75" s="99">
        <v>13.604815070639482</v>
      </c>
      <c r="AM75" s="99">
        <v>8750.6170534353132</v>
      </c>
      <c r="AN75" s="99">
        <v>14.172055653537134</v>
      </c>
      <c r="AO75" s="99">
        <v>9115.4661963550843</v>
      </c>
      <c r="AP75" s="99">
        <v>20.707032444886568</v>
      </c>
      <c r="AQ75" s="99">
        <v>13318.76326855104</v>
      </c>
      <c r="AR75" s="99">
        <v>9.7587422065600418</v>
      </c>
      <c r="AS75" s="99">
        <v>6276.8229872594184</v>
      </c>
      <c r="AT75" s="99">
        <v>19.264227849601895</v>
      </c>
      <c r="AU75" s="99">
        <v>12390.751352863937</v>
      </c>
      <c r="AV75" s="99">
        <v>12</v>
      </c>
      <c r="AW75" s="99">
        <v>7718.4</v>
      </c>
      <c r="AX75" s="99">
        <v>5.82795291808345</v>
      </c>
      <c r="AY75" s="99">
        <v>3748.5393169112745</v>
      </c>
      <c r="AZ75" s="99">
        <v>17.243269321485496</v>
      </c>
      <c r="BA75" s="99">
        <v>11090.870827579469</v>
      </c>
      <c r="BB75" s="99">
        <v>6.6227441326298822</v>
      </c>
      <c r="BC75" s="99">
        <v>4259.74902610754</v>
      </c>
      <c r="BD75" s="99">
        <v>18.325816745545072</v>
      </c>
      <c r="BE75" s="99">
        <v>11787.16533073459</v>
      </c>
      <c r="BF75" s="99">
        <v>10.61019509203488</v>
      </c>
      <c r="BG75" s="99">
        <v>6824.4774831968343</v>
      </c>
      <c r="BH75" s="99">
        <v>14</v>
      </c>
      <c r="BI75" s="99">
        <v>9004.7999999999993</v>
      </c>
      <c r="BJ75" s="99">
        <v>5.4943441421371624</v>
      </c>
      <c r="BK75" s="99">
        <v>3533.9621522226225</v>
      </c>
      <c r="BL75" s="99">
        <v>10.385486200748041</v>
      </c>
      <c r="BM75" s="99">
        <v>6679.9447243211389</v>
      </c>
      <c r="BN75" s="99">
        <v>14.522514588153459</v>
      </c>
      <c r="BO75" s="99">
        <v>9340.8813831003044</v>
      </c>
      <c r="BP75" s="99">
        <v>22.176260847895499</v>
      </c>
      <c r="BQ75" s="99">
        <v>14263.770977366383</v>
      </c>
      <c r="BR75" s="99">
        <v>10.36214220079631</v>
      </c>
      <c r="BS75" s="99">
        <v>6664.9298635521855</v>
      </c>
      <c r="BT75" s="99">
        <v>8.6883876357560546</v>
      </c>
      <c r="BU75" s="99">
        <v>5588.370927318294</v>
      </c>
      <c r="BV75" s="99">
        <v>7.801325524151272</v>
      </c>
      <c r="BW75" s="99">
        <v>5017.8125771340974</v>
      </c>
      <c r="BX75" s="99">
        <v>13</v>
      </c>
      <c r="BY75" s="99">
        <v>8361.5999999999985</v>
      </c>
      <c r="BZ75" s="99">
        <v>20</v>
      </c>
      <c r="CA75" s="99">
        <v>12863.999999999998</v>
      </c>
      <c r="CB75" s="99">
        <v>12.462806098777095</v>
      </c>
      <c r="CC75" s="99">
        <v>8016.0768827334268</v>
      </c>
      <c r="CD75" s="99">
        <v>4.3121831418358667</v>
      </c>
      <c r="CE75" s="99">
        <v>2773.5961968288293</v>
      </c>
      <c r="CF75" s="99">
        <v>15.596210258759363</v>
      </c>
      <c r="CG75" s="99">
        <v>10031.482438434021</v>
      </c>
      <c r="CH75" s="99">
        <v>5.7044093942931582</v>
      </c>
      <c r="CI75" s="99">
        <v>3669.076122409359</v>
      </c>
      <c r="CJ75" s="99">
        <v>8.1260416666666657</v>
      </c>
      <c r="CK75" s="99">
        <v>5226.6699999999992</v>
      </c>
      <c r="CL75" s="99">
        <v>1.3659388646288211</v>
      </c>
      <c r="CM75" s="99">
        <v>878.57187772925761</v>
      </c>
      <c r="CN75" s="99">
        <v>4.3916807195053398</v>
      </c>
      <c r="CO75" s="99">
        <v>2824.7290387858343</v>
      </c>
      <c r="CP75" s="99">
        <v>18</v>
      </c>
      <c r="CQ75" s="99">
        <v>11577.599999999999</v>
      </c>
      <c r="CR75" s="99">
        <v>10</v>
      </c>
      <c r="CS75" s="99">
        <v>6431.9999999999991</v>
      </c>
      <c r="CT75" s="99">
        <v>18</v>
      </c>
      <c r="CU75" s="99">
        <v>11577.599999999999</v>
      </c>
    </row>
    <row r="76" spans="2:99">
      <c r="C76" s="98" t="s">
        <v>241</v>
      </c>
      <c r="D76" s="99">
        <v>0</v>
      </c>
      <c r="E76" s="99">
        <v>0</v>
      </c>
      <c r="F76" s="99">
        <v>0</v>
      </c>
      <c r="G76" s="99">
        <v>0</v>
      </c>
      <c r="H76" s="99">
        <v>7.9808459696727834</v>
      </c>
      <c r="I76" s="99">
        <v>6215.4828411811632</v>
      </c>
      <c r="J76" s="99">
        <v>4.4617871121067623</v>
      </c>
      <c r="K76" s="99">
        <v>3474.8398029087462</v>
      </c>
      <c r="L76" s="99">
        <v>11</v>
      </c>
      <c r="M76" s="99">
        <v>8566.7999999999993</v>
      </c>
      <c r="N76" s="99">
        <v>14</v>
      </c>
      <c r="O76" s="99">
        <v>10903.199999999999</v>
      </c>
      <c r="P76" s="99">
        <v>14</v>
      </c>
      <c r="Q76" s="99">
        <v>10903.199999999999</v>
      </c>
      <c r="R76" s="99">
        <v>8.6447353688680568</v>
      </c>
      <c r="S76" s="99">
        <v>6732.519905274442</v>
      </c>
      <c r="T76" s="99">
        <v>16</v>
      </c>
      <c r="U76" s="99">
        <v>12460.8</v>
      </c>
      <c r="V76" s="99">
        <v>8.0141127474091221</v>
      </c>
      <c r="W76" s="99">
        <v>6241.391007682224</v>
      </c>
      <c r="X76" s="99">
        <v>18</v>
      </c>
      <c r="Y76" s="99">
        <v>14018.4</v>
      </c>
      <c r="Z76" s="99">
        <v>14.652946041328015</v>
      </c>
      <c r="AA76" s="99">
        <v>11411.714376986258</v>
      </c>
      <c r="AB76" s="99">
        <v>10.798190045248866</v>
      </c>
      <c r="AC76" s="99">
        <v>8409.6304072398161</v>
      </c>
      <c r="AD76" s="99">
        <v>3.8243889532343678</v>
      </c>
      <c r="AE76" s="99">
        <v>2978.4341167789253</v>
      </c>
      <c r="AF76" s="99">
        <v>14</v>
      </c>
      <c r="AG76" s="99">
        <v>10903.199999999999</v>
      </c>
      <c r="AH76" s="99">
        <v>10</v>
      </c>
      <c r="AI76" s="99">
        <v>7788</v>
      </c>
      <c r="AJ76" s="99">
        <v>17.745467776555117</v>
      </c>
      <c r="AK76" s="99">
        <v>13820.170304381125</v>
      </c>
      <c r="AL76" s="99">
        <v>15.174601424944038</v>
      </c>
      <c r="AM76" s="99">
        <v>11817.979589746416</v>
      </c>
      <c r="AN76" s="99">
        <v>14.738937879678618</v>
      </c>
      <c r="AO76" s="99">
        <v>11478.684820693707</v>
      </c>
      <c r="AP76" s="99">
        <v>19.412842917081161</v>
      </c>
      <c r="AQ76" s="99">
        <v>15118.722063822806</v>
      </c>
      <c r="AR76" s="99">
        <v>8.674437516942259</v>
      </c>
      <c r="AS76" s="99">
        <v>6755.6519381946309</v>
      </c>
      <c r="AT76" s="99">
        <v>17.337805064641703</v>
      </c>
      <c r="AU76" s="99">
        <v>13502.682584342958</v>
      </c>
      <c r="AV76" s="99">
        <v>12</v>
      </c>
      <c r="AW76" s="99">
        <v>9345.5999999999985</v>
      </c>
      <c r="AX76" s="99">
        <v>6.192199975463665</v>
      </c>
      <c r="AY76" s="99">
        <v>4822.4853408911022</v>
      </c>
      <c r="AZ76" s="99">
        <v>17.243269321485496</v>
      </c>
      <c r="BA76" s="99">
        <v>13429.058147572903</v>
      </c>
      <c r="BB76" s="99">
        <v>7.0123173169022275</v>
      </c>
      <c r="BC76" s="99">
        <v>5461.1927264034548</v>
      </c>
      <c r="BD76" s="99">
        <v>16.289614884928952</v>
      </c>
      <c r="BE76" s="99">
        <v>12686.352072382668</v>
      </c>
      <c r="BF76" s="99">
        <v>9.3619368459131298</v>
      </c>
      <c r="BG76" s="99">
        <v>7291.0764155971447</v>
      </c>
      <c r="BH76" s="99">
        <v>15</v>
      </c>
      <c r="BI76" s="99">
        <v>11682</v>
      </c>
      <c r="BJ76" s="99">
        <v>6.5932129705645934</v>
      </c>
      <c r="BK76" s="99">
        <v>5134.7942614757048</v>
      </c>
      <c r="BL76" s="99">
        <v>11.329621309906953</v>
      </c>
      <c r="BM76" s="99">
        <v>8823.5090761555348</v>
      </c>
      <c r="BN76" s="99">
        <v>14.522514588153459</v>
      </c>
      <c r="BO76" s="99">
        <v>11310.134361253913</v>
      </c>
      <c r="BP76" s="99">
        <v>20.470394628826615</v>
      </c>
      <c r="BQ76" s="99">
        <v>15942.343336930166</v>
      </c>
      <c r="BR76" s="99">
        <v>9.7526044242788803</v>
      </c>
      <c r="BS76" s="99">
        <v>7595.3283256283912</v>
      </c>
      <c r="BT76" s="99">
        <v>8.3542188805346687</v>
      </c>
      <c r="BU76" s="99">
        <v>6506.2656641603999</v>
      </c>
      <c r="BV76" s="99">
        <v>9.1580777892210588</v>
      </c>
      <c r="BW76" s="99">
        <v>7132.3109822453598</v>
      </c>
      <c r="BX76" s="99">
        <v>14</v>
      </c>
      <c r="BY76" s="99">
        <v>10903.199999999999</v>
      </c>
      <c r="BZ76" s="99">
        <v>20</v>
      </c>
      <c r="CA76" s="99">
        <v>15576</v>
      </c>
      <c r="CB76" s="99">
        <v>12.462806098777095</v>
      </c>
      <c r="CC76" s="99">
        <v>9706.0333897276014</v>
      </c>
      <c r="CD76" s="99">
        <v>4.0852261343708198</v>
      </c>
      <c r="CE76" s="99">
        <v>3181.5741134479945</v>
      </c>
      <c r="CF76" s="99">
        <v>17.155831284635301</v>
      </c>
      <c r="CG76" s="99">
        <v>13360.961404473972</v>
      </c>
      <c r="CH76" s="99">
        <v>5.7044093942931582</v>
      </c>
      <c r="CI76" s="99">
        <v>4442.5940362755109</v>
      </c>
      <c r="CJ76" s="99">
        <v>7.5656249999999998</v>
      </c>
      <c r="CK76" s="99">
        <v>5892.1087499999994</v>
      </c>
      <c r="CL76" s="99">
        <v>1.4462882096069869</v>
      </c>
      <c r="CM76" s="99">
        <v>1126.3692576419214</v>
      </c>
      <c r="CN76" s="99">
        <v>4.6228218100056209</v>
      </c>
      <c r="CO76" s="99">
        <v>3600.2536256323774</v>
      </c>
      <c r="CP76" s="99">
        <v>18</v>
      </c>
      <c r="CQ76" s="99">
        <v>14018.4</v>
      </c>
      <c r="CR76" s="99">
        <v>11</v>
      </c>
      <c r="CS76" s="99">
        <v>8566.7999999999993</v>
      </c>
      <c r="CT76" s="99">
        <v>18</v>
      </c>
      <c r="CU76" s="99">
        <v>14018.4</v>
      </c>
    </row>
    <row r="77" spans="2:99">
      <c r="C77" s="98" t="s">
        <v>242</v>
      </c>
      <c r="D77" s="99">
        <v>0</v>
      </c>
      <c r="E77" s="99">
        <v>0</v>
      </c>
      <c r="F77" s="99">
        <v>0</v>
      </c>
      <c r="G77" s="99">
        <v>0</v>
      </c>
      <c r="H77" s="99">
        <v>9.1779728651237011</v>
      </c>
      <c r="I77" s="99">
        <v>2555.1476456504383</v>
      </c>
      <c r="J77" s="99">
        <v>4.4617871121067623</v>
      </c>
      <c r="K77" s="99">
        <v>1242.1615320105225</v>
      </c>
      <c r="L77" s="99">
        <v>13</v>
      </c>
      <c r="M77" s="99">
        <v>3619.2</v>
      </c>
      <c r="N77" s="99">
        <v>15</v>
      </c>
      <c r="O77" s="99">
        <v>4176</v>
      </c>
      <c r="P77" s="99">
        <v>14</v>
      </c>
      <c r="Q77" s="99">
        <v>3897.5999999999995</v>
      </c>
      <c r="R77" s="99">
        <v>9.1850313294223103</v>
      </c>
      <c r="S77" s="99">
        <v>2557.112722111171</v>
      </c>
      <c r="T77" s="99">
        <v>18</v>
      </c>
      <c r="U77" s="99">
        <v>5011.2</v>
      </c>
      <c r="V77" s="99">
        <v>9.4982077006330332</v>
      </c>
      <c r="W77" s="99">
        <v>2644.301023856236</v>
      </c>
      <c r="X77" s="99">
        <v>17</v>
      </c>
      <c r="Y77" s="99">
        <v>4732.7999999999993</v>
      </c>
      <c r="Z77" s="99">
        <v>13.88173835494233</v>
      </c>
      <c r="AA77" s="99">
        <v>3864.6759580159442</v>
      </c>
      <c r="AB77" s="99">
        <v>10.798190045248866</v>
      </c>
      <c r="AC77" s="99">
        <v>3006.2161085972839</v>
      </c>
      <c r="AD77" s="99">
        <v>3.8243889532343678</v>
      </c>
      <c r="AE77" s="99">
        <v>1064.7098845804478</v>
      </c>
      <c r="AF77" s="99">
        <v>12</v>
      </c>
      <c r="AG77" s="99">
        <v>3340.7999999999997</v>
      </c>
      <c r="AH77" s="99">
        <v>10</v>
      </c>
      <c r="AI77" s="99">
        <v>2784</v>
      </c>
      <c r="AJ77" s="99">
        <v>18.679439764794861</v>
      </c>
      <c r="AK77" s="99">
        <v>5200.3560305188885</v>
      </c>
      <c r="AL77" s="99">
        <v>13.081552952537963</v>
      </c>
      <c r="AM77" s="99">
        <v>3641.9043419865689</v>
      </c>
      <c r="AN77" s="99">
        <v>14.738937879678618</v>
      </c>
      <c r="AO77" s="99">
        <v>4103.3203057025266</v>
      </c>
      <c r="AP77" s="99">
        <v>20.707032444886568</v>
      </c>
      <c r="AQ77" s="99">
        <v>5764.8378326564198</v>
      </c>
      <c r="AR77" s="99">
        <v>9.7587422065600418</v>
      </c>
      <c r="AS77" s="99">
        <v>2716.8338303063156</v>
      </c>
      <c r="AT77" s="99">
        <v>18.301016457121801</v>
      </c>
      <c r="AU77" s="99">
        <v>5095.0029816627093</v>
      </c>
      <c r="AV77" s="99">
        <v>11</v>
      </c>
      <c r="AW77" s="99">
        <v>3062.3999999999996</v>
      </c>
      <c r="AX77" s="99">
        <v>5.82795291808345</v>
      </c>
      <c r="AY77" s="99">
        <v>1622.5020923944323</v>
      </c>
      <c r="AZ77" s="99">
        <v>17.243269321485496</v>
      </c>
      <c r="BA77" s="99">
        <v>4800.5261791015619</v>
      </c>
      <c r="BB77" s="99">
        <v>6.2331709483575359</v>
      </c>
      <c r="BC77" s="99">
        <v>1735.3147920227379</v>
      </c>
      <c r="BD77" s="99">
        <v>16.968348838467659</v>
      </c>
      <c r="BE77" s="99">
        <v>4723.9883166293957</v>
      </c>
      <c r="BF77" s="99">
        <v>10.61019509203488</v>
      </c>
      <c r="BG77" s="99">
        <v>2953.8783136225106</v>
      </c>
      <c r="BH77" s="99">
        <v>15</v>
      </c>
      <c r="BI77" s="99">
        <v>4176</v>
      </c>
      <c r="BJ77" s="99">
        <v>6.043778556350877</v>
      </c>
      <c r="BK77" s="99">
        <v>1682.587950088084</v>
      </c>
      <c r="BL77" s="99">
        <v>12.273756419065865</v>
      </c>
      <c r="BM77" s="99">
        <v>3417.0137870679364</v>
      </c>
      <c r="BN77" s="99">
        <v>15.329320954161984</v>
      </c>
      <c r="BO77" s="99">
        <v>4267.6829536386958</v>
      </c>
      <c r="BP77" s="99">
        <v>21.323327738361058</v>
      </c>
      <c r="BQ77" s="99">
        <v>5936.4144423597181</v>
      </c>
      <c r="BR77" s="99">
        <v>10.36214220079631</v>
      </c>
      <c r="BS77" s="99">
        <v>2884.8203887016925</v>
      </c>
      <c r="BT77" s="99">
        <v>7.3517126148705083</v>
      </c>
      <c r="BU77" s="99">
        <v>2046.7167919799494</v>
      </c>
      <c r="BV77" s="99">
        <v>9.1580777892210588</v>
      </c>
      <c r="BW77" s="99">
        <v>2549.6088565191426</v>
      </c>
      <c r="BX77" s="99">
        <v>14</v>
      </c>
      <c r="BY77" s="99">
        <v>3897.5999999999995</v>
      </c>
      <c r="BZ77" s="99">
        <v>17</v>
      </c>
      <c r="CA77" s="99">
        <v>4732.7999999999993</v>
      </c>
      <c r="CB77" s="99">
        <v>12.462806098777095</v>
      </c>
      <c r="CC77" s="99">
        <v>3469.6452178995432</v>
      </c>
      <c r="CD77" s="99">
        <v>4.3121831418358667</v>
      </c>
      <c r="CE77" s="99">
        <v>1200.5117866871051</v>
      </c>
      <c r="CF77" s="99">
        <v>17.935641797573268</v>
      </c>
      <c r="CG77" s="99">
        <v>4993.2826764443971</v>
      </c>
      <c r="CH77" s="99">
        <v>5.7044093942931582</v>
      </c>
      <c r="CI77" s="99">
        <v>1588.107575371215</v>
      </c>
      <c r="CJ77" s="99">
        <v>8.966666666666665</v>
      </c>
      <c r="CK77" s="99">
        <v>2496.3199999999993</v>
      </c>
      <c r="CL77" s="99">
        <v>1.4462882096069869</v>
      </c>
      <c r="CM77" s="99">
        <v>402.64663755458514</v>
      </c>
      <c r="CN77" s="99">
        <v>4.3916807195053398</v>
      </c>
      <c r="CO77" s="99">
        <v>1222.6439123102864</v>
      </c>
      <c r="CP77" s="99">
        <v>18</v>
      </c>
      <c r="CQ77" s="99">
        <v>5011.2</v>
      </c>
      <c r="CR77" s="99">
        <v>11</v>
      </c>
      <c r="CS77" s="99">
        <v>3062.3999999999996</v>
      </c>
      <c r="CT77" s="99">
        <v>18</v>
      </c>
      <c r="CU77" s="99">
        <v>5011.2</v>
      </c>
    </row>
    <row r="78" spans="2:99">
      <c r="C78" s="98" t="s">
        <v>243</v>
      </c>
      <c r="D78" s="99">
        <v>0</v>
      </c>
      <c r="E78" s="99">
        <v>0</v>
      </c>
      <c r="F78" s="99">
        <v>0</v>
      </c>
      <c r="G78" s="99">
        <v>0</v>
      </c>
      <c r="H78" s="99">
        <v>7.581803671189145</v>
      </c>
      <c r="I78" s="99">
        <v>4185.1556264964083</v>
      </c>
      <c r="J78" s="99">
        <v>4.8497686001160467</v>
      </c>
      <c r="K78" s="99">
        <v>2677.0722672640577</v>
      </c>
      <c r="L78" s="99">
        <v>13</v>
      </c>
      <c r="M78" s="99">
        <v>7176</v>
      </c>
      <c r="N78" s="99">
        <v>13</v>
      </c>
      <c r="O78" s="99">
        <v>7176</v>
      </c>
      <c r="P78" s="99">
        <v>15</v>
      </c>
      <c r="Q78" s="99">
        <v>8280</v>
      </c>
      <c r="R78" s="99">
        <v>9.1850313294223103</v>
      </c>
      <c r="S78" s="99">
        <v>5070.137293841115</v>
      </c>
      <c r="T78" s="99">
        <v>17</v>
      </c>
      <c r="U78" s="99">
        <v>9384</v>
      </c>
      <c r="V78" s="99">
        <v>7.7172937567643398</v>
      </c>
      <c r="W78" s="99">
        <v>4259.9461537339157</v>
      </c>
      <c r="X78" s="99">
        <v>15</v>
      </c>
      <c r="Y78" s="99">
        <v>8280</v>
      </c>
      <c r="Z78" s="99">
        <v>12.339322982170959</v>
      </c>
      <c r="AA78" s="99">
        <v>6811.3062861583694</v>
      </c>
      <c r="AB78" s="99">
        <v>9.2555914673561723</v>
      </c>
      <c r="AC78" s="99">
        <v>5109.0864899806074</v>
      </c>
      <c r="AD78" s="99">
        <v>3.8243889532343678</v>
      </c>
      <c r="AE78" s="99">
        <v>2111.0627021853711</v>
      </c>
      <c r="AF78" s="99">
        <v>12</v>
      </c>
      <c r="AG78" s="99">
        <v>6624</v>
      </c>
      <c r="AH78" s="99">
        <v>10</v>
      </c>
      <c r="AI78" s="99">
        <v>5520</v>
      </c>
      <c r="AJ78" s="99">
        <v>16.811495788315373</v>
      </c>
      <c r="AK78" s="99">
        <v>9279.9456751500857</v>
      </c>
      <c r="AL78" s="99">
        <v>15.174601424944038</v>
      </c>
      <c r="AM78" s="99">
        <v>8376.379986569109</v>
      </c>
      <c r="AN78" s="99">
        <v>14.738937879678618</v>
      </c>
      <c r="AO78" s="99">
        <v>8135.8937095825968</v>
      </c>
      <c r="AP78" s="99">
        <v>18.11865338927575</v>
      </c>
      <c r="AQ78" s="99">
        <v>10001.496670880213</v>
      </c>
      <c r="AR78" s="99">
        <v>9.2165898617511495</v>
      </c>
      <c r="AS78" s="99">
        <v>5087.5576036866341</v>
      </c>
      <c r="AT78" s="99">
        <v>17.337805064641703</v>
      </c>
      <c r="AU78" s="99">
        <v>9570.4683956822209</v>
      </c>
      <c r="AV78" s="99">
        <v>12</v>
      </c>
      <c r="AW78" s="99">
        <v>6624</v>
      </c>
      <c r="AX78" s="99">
        <v>5.4637058607032349</v>
      </c>
      <c r="AY78" s="99">
        <v>3015.9656351081858</v>
      </c>
      <c r="AZ78" s="99">
        <v>16.422161258557615</v>
      </c>
      <c r="BA78" s="99">
        <v>9065.0330147238037</v>
      </c>
      <c r="BB78" s="99">
        <v>7.0123173169022275</v>
      </c>
      <c r="BC78" s="99">
        <v>3870.7991589300295</v>
      </c>
      <c r="BD78" s="99">
        <v>16.289614884928952</v>
      </c>
      <c r="BE78" s="99">
        <v>8991.8674164807817</v>
      </c>
      <c r="BF78" s="99">
        <v>9.3619368459131298</v>
      </c>
      <c r="BG78" s="99">
        <v>5167.7891389440474</v>
      </c>
      <c r="BH78" s="99">
        <v>15</v>
      </c>
      <c r="BI78" s="99">
        <v>8280</v>
      </c>
      <c r="BJ78" s="99">
        <v>6.5932129705645934</v>
      </c>
      <c r="BK78" s="99">
        <v>3639.4535597516556</v>
      </c>
      <c r="BL78" s="99">
        <v>12.273756419065865</v>
      </c>
      <c r="BM78" s="99">
        <v>6775.113543324358</v>
      </c>
      <c r="BN78" s="99">
        <v>13.715708222144933</v>
      </c>
      <c r="BO78" s="99">
        <v>7571.0709386240032</v>
      </c>
      <c r="BP78" s="99">
        <v>20.470394628826615</v>
      </c>
      <c r="BQ78" s="99">
        <v>11299.657835112292</v>
      </c>
      <c r="BR78" s="99">
        <v>11.581217753831169</v>
      </c>
      <c r="BS78" s="99">
        <v>6392.8322001148053</v>
      </c>
      <c r="BT78" s="99">
        <v>8.6883876357560546</v>
      </c>
      <c r="BU78" s="99">
        <v>4795.9899749373417</v>
      </c>
      <c r="BV78" s="99">
        <v>9.1580777892210588</v>
      </c>
      <c r="BW78" s="99">
        <v>5055.2589396500243</v>
      </c>
      <c r="BX78" s="99">
        <v>14</v>
      </c>
      <c r="BY78" s="99">
        <v>7728</v>
      </c>
      <c r="BZ78" s="99">
        <v>18</v>
      </c>
      <c r="CA78" s="99">
        <v>9936</v>
      </c>
      <c r="CB78" s="99">
        <v>12.462806098777095</v>
      </c>
      <c r="CC78" s="99">
        <v>6879.4689665249571</v>
      </c>
      <c r="CD78" s="99">
        <v>4.0852261343708198</v>
      </c>
      <c r="CE78" s="99">
        <v>2255.0448261726924</v>
      </c>
      <c r="CF78" s="99">
        <v>16.376020771697331</v>
      </c>
      <c r="CG78" s="99">
        <v>9039.5634659769257</v>
      </c>
      <c r="CH78" s="99">
        <v>6.4649973135322458</v>
      </c>
      <c r="CI78" s="99">
        <v>3568.6785170697999</v>
      </c>
      <c r="CJ78" s="99">
        <v>7.5656249999999998</v>
      </c>
      <c r="CK78" s="99">
        <v>4176.2249999999995</v>
      </c>
      <c r="CL78" s="99">
        <v>1.285589519650655</v>
      </c>
      <c r="CM78" s="99">
        <v>709.64541484716153</v>
      </c>
      <c r="CN78" s="99">
        <v>4.1605396290050587</v>
      </c>
      <c r="CO78" s="99">
        <v>2296.6178752107926</v>
      </c>
      <c r="CP78" s="99">
        <v>18</v>
      </c>
      <c r="CQ78" s="99">
        <v>9936</v>
      </c>
      <c r="CR78" s="99">
        <v>12</v>
      </c>
      <c r="CS78" s="99">
        <v>6624</v>
      </c>
      <c r="CT78" s="99">
        <v>20</v>
      </c>
      <c r="CU78" s="99">
        <v>11040</v>
      </c>
    </row>
    <row r="79" spans="2:99">
      <c r="C79" s="98" t="s">
        <v>244</v>
      </c>
      <c r="D79" s="99">
        <v>0</v>
      </c>
      <c r="E79" s="99">
        <v>0</v>
      </c>
      <c r="F79" s="99">
        <v>0</v>
      </c>
      <c r="G79" s="99">
        <v>0</v>
      </c>
      <c r="H79" s="99">
        <v>7.9808459696727834</v>
      </c>
      <c r="I79" s="99">
        <v>6043.0965682362312</v>
      </c>
      <c r="J79" s="99">
        <v>4.6557778561114045</v>
      </c>
      <c r="K79" s="99">
        <v>3525.3549926475553</v>
      </c>
      <c r="L79" s="99">
        <v>12</v>
      </c>
      <c r="M79" s="99">
        <v>9086.4</v>
      </c>
      <c r="N79" s="99">
        <v>13</v>
      </c>
      <c r="O79" s="99">
        <v>9843.5999999999985</v>
      </c>
      <c r="P79" s="99">
        <v>15</v>
      </c>
      <c r="Q79" s="99">
        <v>11357.999999999998</v>
      </c>
      <c r="R79" s="99">
        <v>9.1850313294223103</v>
      </c>
      <c r="S79" s="99">
        <v>6954.905722638573</v>
      </c>
      <c r="T79" s="99">
        <v>17</v>
      </c>
      <c r="U79" s="99">
        <v>12872.4</v>
      </c>
      <c r="V79" s="99">
        <v>8.6077507286986865</v>
      </c>
      <c r="W79" s="99">
        <v>6517.7888517706451</v>
      </c>
      <c r="X79" s="99">
        <v>17</v>
      </c>
      <c r="Y79" s="99">
        <v>12872.4</v>
      </c>
      <c r="Z79" s="99">
        <v>13.110530668556645</v>
      </c>
      <c r="AA79" s="99">
        <v>9927.2938222310913</v>
      </c>
      <c r="AB79" s="99">
        <v>10.026890756302519</v>
      </c>
      <c r="AC79" s="99">
        <v>7592.3616806722666</v>
      </c>
      <c r="AD79" s="99">
        <v>4.1430880326705655</v>
      </c>
      <c r="AE79" s="99">
        <v>3137.1462583381517</v>
      </c>
      <c r="AF79" s="99">
        <v>13</v>
      </c>
      <c r="AG79" s="99">
        <v>9843.5999999999985</v>
      </c>
      <c r="AH79" s="99">
        <v>9</v>
      </c>
      <c r="AI79" s="99">
        <v>6814.7999999999993</v>
      </c>
      <c r="AJ79" s="99">
        <v>16.811495788315373</v>
      </c>
      <c r="AK79" s="99">
        <v>12729.664610912399</v>
      </c>
      <c r="AL79" s="99">
        <v>13.081552952537963</v>
      </c>
      <c r="AM79" s="99">
        <v>9905.3518956617445</v>
      </c>
      <c r="AN79" s="99">
        <v>14.738937879678618</v>
      </c>
      <c r="AO79" s="99">
        <v>11160.323762492648</v>
      </c>
      <c r="AP79" s="99">
        <v>17.471558625373042</v>
      </c>
      <c r="AQ79" s="99">
        <v>13229.464191132467</v>
      </c>
      <c r="AR79" s="99">
        <v>8.674437516942259</v>
      </c>
      <c r="AS79" s="99">
        <v>6568.2840878286779</v>
      </c>
      <c r="AT79" s="99">
        <v>18.301016457121801</v>
      </c>
      <c r="AU79" s="99">
        <v>13857.529661332626</v>
      </c>
      <c r="AV79" s="99">
        <v>12</v>
      </c>
      <c r="AW79" s="99">
        <v>9086.4</v>
      </c>
      <c r="AX79" s="99">
        <v>6.5564470328438818</v>
      </c>
      <c r="AY79" s="99">
        <v>4964.541693269387</v>
      </c>
      <c r="AZ79" s="99">
        <v>16.422161258557615</v>
      </c>
      <c r="BA79" s="99">
        <v>12434.860504979824</v>
      </c>
      <c r="BB79" s="99">
        <v>6.6227441326298822</v>
      </c>
      <c r="BC79" s="99">
        <v>5014.7418572273464</v>
      </c>
      <c r="BD79" s="99">
        <v>15.610880931390245</v>
      </c>
      <c r="BE79" s="99">
        <v>11820.559041248693</v>
      </c>
      <c r="BF79" s="99">
        <v>8.7378077228522546</v>
      </c>
      <c r="BG79" s="99">
        <v>6616.2680077437262</v>
      </c>
      <c r="BH79" s="99">
        <v>14</v>
      </c>
      <c r="BI79" s="99">
        <v>10600.8</v>
      </c>
      <c r="BJ79" s="99">
        <v>6.043778556350877</v>
      </c>
      <c r="BK79" s="99">
        <v>4576.3491228688836</v>
      </c>
      <c r="BL79" s="99">
        <v>11.329621309906953</v>
      </c>
      <c r="BM79" s="99">
        <v>8578.789255861544</v>
      </c>
      <c r="BN79" s="99">
        <v>15.329320954161984</v>
      </c>
      <c r="BO79" s="99">
        <v>11607.361826491453</v>
      </c>
      <c r="BP79" s="99">
        <v>22.176260847895499</v>
      </c>
      <c r="BQ79" s="99">
        <v>16791.864714026469</v>
      </c>
      <c r="BR79" s="99">
        <v>10.36214220079631</v>
      </c>
      <c r="BS79" s="99">
        <v>7846.2140744429653</v>
      </c>
      <c r="BT79" s="99">
        <v>7.6858813700918951</v>
      </c>
      <c r="BU79" s="99">
        <v>5819.7493734335822</v>
      </c>
      <c r="BV79" s="99">
        <v>7.801325524151272</v>
      </c>
      <c r="BW79" s="99">
        <v>5907.1636868873429</v>
      </c>
      <c r="BX79" s="99">
        <v>13</v>
      </c>
      <c r="BY79" s="99">
        <v>9843.5999999999985</v>
      </c>
      <c r="BZ79" s="99">
        <v>18</v>
      </c>
      <c r="CA79" s="99">
        <v>13629.599999999999</v>
      </c>
      <c r="CB79" s="99">
        <v>11.504128706563474</v>
      </c>
      <c r="CC79" s="99">
        <v>8710.9262566098623</v>
      </c>
      <c r="CD79" s="99">
        <v>3.8582691269057747</v>
      </c>
      <c r="CE79" s="99">
        <v>2921.4813828930523</v>
      </c>
      <c r="CF79" s="99">
        <v>17.155831284635301</v>
      </c>
      <c r="CG79" s="99">
        <v>12990.395448725849</v>
      </c>
      <c r="CH79" s="99">
        <v>6.4649973135322458</v>
      </c>
      <c r="CI79" s="99">
        <v>4895.2959658066166</v>
      </c>
      <c r="CJ79" s="99">
        <v>8.6864583333333325</v>
      </c>
      <c r="CK79" s="99">
        <v>6577.3862499999987</v>
      </c>
      <c r="CL79" s="99">
        <v>1.3659388646288211</v>
      </c>
      <c r="CM79" s="99">
        <v>1034.2889082969432</v>
      </c>
      <c r="CN79" s="99">
        <v>4.6228218100056209</v>
      </c>
      <c r="CO79" s="99">
        <v>3500.4006745362558</v>
      </c>
      <c r="CP79" s="99">
        <v>18</v>
      </c>
      <c r="CQ79" s="99">
        <v>13629.599999999999</v>
      </c>
      <c r="CR79" s="99">
        <v>11</v>
      </c>
      <c r="CS79" s="99">
        <v>8329.1999999999989</v>
      </c>
      <c r="CT79" s="99">
        <v>20</v>
      </c>
      <c r="CU79" s="99">
        <v>15143.999999999998</v>
      </c>
    </row>
    <row r="80" spans="2:99">
      <c r="C80" s="98" t="s">
        <v>245</v>
      </c>
      <c r="D80" s="99">
        <v>0</v>
      </c>
      <c r="E80" s="99">
        <v>0</v>
      </c>
      <c r="F80" s="99">
        <v>0</v>
      </c>
      <c r="G80" s="99">
        <v>0</v>
      </c>
      <c r="H80" s="99">
        <v>8.7789305666400619</v>
      </c>
      <c r="I80" s="99">
        <v>7068.7948922585774</v>
      </c>
      <c r="J80" s="99">
        <v>5.2377500881253294</v>
      </c>
      <c r="K80" s="99">
        <v>4217.436370958515</v>
      </c>
      <c r="L80" s="99">
        <v>13</v>
      </c>
      <c r="M80" s="99">
        <v>10467.599999999999</v>
      </c>
      <c r="N80" s="99">
        <v>12</v>
      </c>
      <c r="O80" s="99">
        <v>9662.4</v>
      </c>
      <c r="P80" s="99">
        <v>15</v>
      </c>
      <c r="Q80" s="99">
        <v>12077.999999999998</v>
      </c>
      <c r="R80" s="99">
        <v>9.1850313294223103</v>
      </c>
      <c r="S80" s="99">
        <v>7395.7872264508433</v>
      </c>
      <c r="T80" s="99">
        <v>16</v>
      </c>
      <c r="U80" s="99">
        <v>12883.199999999999</v>
      </c>
      <c r="V80" s="99">
        <v>8.6077507286986865</v>
      </c>
      <c r="W80" s="99">
        <v>6930.960886748182</v>
      </c>
      <c r="X80" s="99">
        <v>18</v>
      </c>
      <c r="Y80" s="99">
        <v>14493.599999999999</v>
      </c>
      <c r="Z80" s="99">
        <v>13.88173835494233</v>
      </c>
      <c r="AA80" s="99">
        <v>11177.575723399563</v>
      </c>
      <c r="AB80" s="99">
        <v>9.2555914673561723</v>
      </c>
      <c r="AC80" s="99">
        <v>7452.6022495151892</v>
      </c>
      <c r="AD80" s="99">
        <v>4.1430880326705655</v>
      </c>
      <c r="AE80" s="99">
        <v>3336.0144839063391</v>
      </c>
      <c r="AF80" s="99">
        <v>13</v>
      </c>
      <c r="AG80" s="99">
        <v>10467.599999999999</v>
      </c>
      <c r="AH80" s="99">
        <v>10</v>
      </c>
      <c r="AI80" s="99">
        <v>8051.9999999999991</v>
      </c>
      <c r="AJ80" s="99">
        <v>19.613411753034605</v>
      </c>
      <c r="AK80" s="99">
        <v>15792.719143543462</v>
      </c>
      <c r="AL80" s="99">
        <v>13.081552952537963</v>
      </c>
      <c r="AM80" s="99">
        <v>10533.266437383567</v>
      </c>
      <c r="AN80" s="99">
        <v>12.471408975112677</v>
      </c>
      <c r="AO80" s="99">
        <v>10041.978506760726</v>
      </c>
      <c r="AP80" s="99">
        <v>20.059937680983865</v>
      </c>
      <c r="AQ80" s="99">
        <v>16152.261820728207</v>
      </c>
      <c r="AR80" s="99">
        <v>8.1322851721333684</v>
      </c>
      <c r="AS80" s="99">
        <v>6548.1160206017876</v>
      </c>
      <c r="AT80" s="99">
        <v>17.337805064641703</v>
      </c>
      <c r="AU80" s="99">
        <v>13960.400638049498</v>
      </c>
      <c r="AV80" s="99">
        <v>12</v>
      </c>
      <c r="AW80" s="99">
        <v>9662.4</v>
      </c>
      <c r="AX80" s="99">
        <v>5.82795291808345</v>
      </c>
      <c r="AY80" s="99">
        <v>4692.6676896407935</v>
      </c>
      <c r="AZ80" s="99">
        <v>15.601053195629733</v>
      </c>
      <c r="BA80" s="99">
        <v>12561.96803312106</v>
      </c>
      <c r="BB80" s="99">
        <v>6.2331709483575359</v>
      </c>
      <c r="BC80" s="99">
        <v>5018.9492476174873</v>
      </c>
      <c r="BD80" s="99">
        <v>17.647082792006366</v>
      </c>
      <c r="BE80" s="99">
        <v>14209.431064123524</v>
      </c>
      <c r="BF80" s="99">
        <v>9.986065968974005</v>
      </c>
      <c r="BG80" s="99">
        <v>8040.7803182178677</v>
      </c>
      <c r="BH80" s="99">
        <v>15</v>
      </c>
      <c r="BI80" s="99">
        <v>12077.999999999998</v>
      </c>
      <c r="BJ80" s="99">
        <v>6.5932129705645934</v>
      </c>
      <c r="BK80" s="99">
        <v>5308.8550838986102</v>
      </c>
      <c r="BL80" s="99">
        <v>10.385486200748041</v>
      </c>
      <c r="BM80" s="99">
        <v>8362.3934888423209</v>
      </c>
      <c r="BN80" s="99">
        <v>13.715708222144933</v>
      </c>
      <c r="BO80" s="99">
        <v>11043.8882604711</v>
      </c>
      <c r="BP80" s="99">
        <v>20.470394628826615</v>
      </c>
      <c r="BQ80" s="99">
        <v>16482.761755131189</v>
      </c>
      <c r="BR80" s="99">
        <v>9.7526044242788803</v>
      </c>
      <c r="BS80" s="99">
        <v>7852.7970824293534</v>
      </c>
      <c r="BT80" s="99">
        <v>7.0175438596491215</v>
      </c>
      <c r="BU80" s="99">
        <v>5650.5263157894724</v>
      </c>
      <c r="BV80" s="99">
        <v>8.8188897229536121</v>
      </c>
      <c r="BW80" s="99">
        <v>7100.9700049222474</v>
      </c>
      <c r="BX80" s="99">
        <v>12</v>
      </c>
      <c r="BY80" s="99">
        <v>9662.4</v>
      </c>
      <c r="BZ80" s="99">
        <v>17</v>
      </c>
      <c r="CA80" s="99">
        <v>13688.4</v>
      </c>
      <c r="CB80" s="99">
        <v>11.504128706563474</v>
      </c>
      <c r="CC80" s="99">
        <v>9263.1244345249088</v>
      </c>
      <c r="CD80" s="99">
        <v>4.5391401493009118</v>
      </c>
      <c r="CE80" s="99">
        <v>3654.9156482170938</v>
      </c>
      <c r="CF80" s="99">
        <v>17.935641797573268</v>
      </c>
      <c r="CG80" s="99">
        <v>14441.778775405994</v>
      </c>
      <c r="CH80" s="99">
        <v>6.4649973135322458</v>
      </c>
      <c r="CI80" s="99">
        <v>5205.6158368561637</v>
      </c>
      <c r="CJ80" s="99">
        <v>8.40625</v>
      </c>
      <c r="CK80" s="99">
        <v>6768.7124999999996</v>
      </c>
      <c r="CL80" s="99">
        <v>1.3659388646288211</v>
      </c>
      <c r="CM80" s="99">
        <v>1099.8539737991266</v>
      </c>
      <c r="CN80" s="99">
        <v>3.929398538504778</v>
      </c>
      <c r="CO80" s="99">
        <v>3163.9517032040471</v>
      </c>
      <c r="CP80" s="99">
        <v>17</v>
      </c>
      <c r="CQ80" s="99">
        <v>13688.4</v>
      </c>
      <c r="CR80" s="99">
        <v>10</v>
      </c>
      <c r="CS80" s="99">
        <v>8051.9999999999991</v>
      </c>
      <c r="CT80" s="99">
        <v>18</v>
      </c>
      <c r="CU80" s="99">
        <v>14493.599999999999</v>
      </c>
    </row>
    <row r="81" spans="2:99">
      <c r="C81" s="98" t="s">
        <v>246</v>
      </c>
      <c r="D81" s="99">
        <v>0</v>
      </c>
      <c r="E81" s="99">
        <v>0</v>
      </c>
      <c r="F81" s="99">
        <v>0</v>
      </c>
      <c r="G81" s="99">
        <v>0</v>
      </c>
      <c r="H81" s="99">
        <v>8.3798882681564226</v>
      </c>
      <c r="I81" s="99">
        <v>6315.0837988826806</v>
      </c>
      <c r="J81" s="99">
        <v>4.6557778561114045</v>
      </c>
      <c r="K81" s="99">
        <v>3508.5941923655546</v>
      </c>
      <c r="L81" s="99">
        <v>11</v>
      </c>
      <c r="M81" s="99">
        <v>8289.6</v>
      </c>
      <c r="N81" s="99">
        <v>14</v>
      </c>
      <c r="O81" s="99">
        <v>10550.4</v>
      </c>
      <c r="P81" s="99">
        <v>15</v>
      </c>
      <c r="Q81" s="99">
        <v>11304</v>
      </c>
      <c r="R81" s="99">
        <v>9.1850313294223103</v>
      </c>
      <c r="S81" s="99">
        <v>6921.8396098526537</v>
      </c>
      <c r="T81" s="99">
        <v>15</v>
      </c>
      <c r="U81" s="99">
        <v>11304</v>
      </c>
      <c r="V81" s="99">
        <v>8.0141127474091221</v>
      </c>
      <c r="W81" s="99">
        <v>6039.4353664475148</v>
      </c>
      <c r="X81" s="99">
        <v>16</v>
      </c>
      <c r="Y81" s="99">
        <v>12057.6</v>
      </c>
      <c r="Z81" s="99">
        <v>13.110530668556645</v>
      </c>
      <c r="AA81" s="99">
        <v>9880.0959118242881</v>
      </c>
      <c r="AB81" s="99">
        <v>10.798190045248866</v>
      </c>
      <c r="AC81" s="99">
        <v>8137.5160180995454</v>
      </c>
      <c r="AD81" s="99">
        <v>3.5056898737981705</v>
      </c>
      <c r="AE81" s="99">
        <v>2641.8878888943013</v>
      </c>
      <c r="AF81" s="99">
        <v>13</v>
      </c>
      <c r="AG81" s="99">
        <v>9796.8000000000011</v>
      </c>
      <c r="AH81" s="99">
        <v>10</v>
      </c>
      <c r="AI81" s="99">
        <v>7536</v>
      </c>
      <c r="AJ81" s="99">
        <v>19.613411753034605</v>
      </c>
      <c r="AK81" s="99">
        <v>14780.667097086878</v>
      </c>
      <c r="AL81" s="99">
        <v>15.174601424944038</v>
      </c>
      <c r="AM81" s="99">
        <v>11435.579633837828</v>
      </c>
      <c r="AN81" s="99">
        <v>14.738937879678618</v>
      </c>
      <c r="AO81" s="99">
        <v>11107.263586125806</v>
      </c>
      <c r="AP81" s="99">
        <v>19.412842917081161</v>
      </c>
      <c r="AQ81" s="99">
        <v>14629.518422312363</v>
      </c>
      <c r="AR81" s="99">
        <v>9.2165898617511495</v>
      </c>
      <c r="AS81" s="99">
        <v>6945.6221198156663</v>
      </c>
      <c r="AT81" s="99">
        <v>18.301016457121801</v>
      </c>
      <c r="AU81" s="99">
        <v>13791.646002086989</v>
      </c>
      <c r="AV81" s="99">
        <v>10</v>
      </c>
      <c r="AW81" s="99">
        <v>7536</v>
      </c>
      <c r="AX81" s="99">
        <v>6.192199975463665</v>
      </c>
      <c r="AY81" s="99">
        <v>4666.4419015094181</v>
      </c>
      <c r="AZ81" s="99">
        <v>14.779945132701853</v>
      </c>
      <c r="BA81" s="99">
        <v>11138.166652004116</v>
      </c>
      <c r="BB81" s="99">
        <v>7.0123173169022275</v>
      </c>
      <c r="BC81" s="99">
        <v>5284.4823300175185</v>
      </c>
      <c r="BD81" s="99">
        <v>14.93214697785154</v>
      </c>
      <c r="BE81" s="99">
        <v>11252.86596250892</v>
      </c>
      <c r="BF81" s="99">
        <v>9.3619368459131298</v>
      </c>
      <c r="BG81" s="99">
        <v>7055.1556070801353</v>
      </c>
      <c r="BH81" s="99">
        <v>16</v>
      </c>
      <c r="BI81" s="99">
        <v>12057.6</v>
      </c>
      <c r="BJ81" s="99">
        <v>6.5932129705645934</v>
      </c>
      <c r="BK81" s="99">
        <v>4968.6452946174777</v>
      </c>
      <c r="BL81" s="99">
        <v>10.385486200748041</v>
      </c>
      <c r="BM81" s="99">
        <v>7826.5024008837236</v>
      </c>
      <c r="BN81" s="99">
        <v>14.522514588153459</v>
      </c>
      <c r="BO81" s="99">
        <v>10944.166993632447</v>
      </c>
      <c r="BP81" s="99">
        <v>21.323327738361058</v>
      </c>
      <c r="BQ81" s="99">
        <v>16069.259783628893</v>
      </c>
      <c r="BR81" s="99">
        <v>10.971679977313739</v>
      </c>
      <c r="BS81" s="99">
        <v>8268.2580309036348</v>
      </c>
      <c r="BT81" s="99">
        <v>8.0200501253132828</v>
      </c>
      <c r="BU81" s="99">
        <v>6043.9097744360897</v>
      </c>
      <c r="BV81" s="99">
        <v>7.801325524151272</v>
      </c>
      <c r="BW81" s="99">
        <v>5879.0789150003984</v>
      </c>
      <c r="BX81" s="99">
        <v>13</v>
      </c>
      <c r="BY81" s="99">
        <v>9796.8000000000011</v>
      </c>
      <c r="BZ81" s="99">
        <v>20</v>
      </c>
      <c r="CA81" s="99">
        <v>15072</v>
      </c>
      <c r="CB81" s="99">
        <v>12.462806098777095</v>
      </c>
      <c r="CC81" s="99">
        <v>9391.9706760384197</v>
      </c>
      <c r="CD81" s="99">
        <v>3.8582691269057747</v>
      </c>
      <c r="CE81" s="99">
        <v>2907.5916140361919</v>
      </c>
      <c r="CF81" s="99">
        <v>17.935641797573268</v>
      </c>
      <c r="CG81" s="99">
        <v>13516.299658651214</v>
      </c>
      <c r="CH81" s="99">
        <v>6.084703353912702</v>
      </c>
      <c r="CI81" s="99">
        <v>4585.4324475086123</v>
      </c>
      <c r="CJ81" s="99">
        <v>8.6864583333333325</v>
      </c>
      <c r="CK81" s="99">
        <v>6546.1149999999998</v>
      </c>
      <c r="CL81" s="99">
        <v>1.4462882096069869</v>
      </c>
      <c r="CM81" s="99">
        <v>1089.9227947598254</v>
      </c>
      <c r="CN81" s="99">
        <v>4.1605396290050587</v>
      </c>
      <c r="CO81" s="99">
        <v>3135.3826644182122</v>
      </c>
      <c r="CP81" s="99">
        <v>20</v>
      </c>
      <c r="CQ81" s="99">
        <v>15072</v>
      </c>
      <c r="CR81" s="99">
        <v>10</v>
      </c>
      <c r="CS81" s="99">
        <v>7536</v>
      </c>
      <c r="CT81" s="99">
        <v>19</v>
      </c>
      <c r="CU81" s="99">
        <v>14318.4</v>
      </c>
    </row>
    <row r="82" spans="2:99">
      <c r="C82" s="98" t="s">
        <v>247</v>
      </c>
      <c r="D82" s="99">
        <v>0</v>
      </c>
      <c r="E82" s="99">
        <v>0</v>
      </c>
      <c r="F82" s="99">
        <v>0</v>
      </c>
      <c r="G82" s="99">
        <v>0</v>
      </c>
      <c r="H82" s="99">
        <v>7.581803671189145</v>
      </c>
      <c r="I82" s="99">
        <v>3857.6217079010362</v>
      </c>
      <c r="J82" s="99">
        <v>4.6557778561114045</v>
      </c>
      <c r="K82" s="99">
        <v>2368.859773189482</v>
      </c>
      <c r="L82" s="99">
        <v>11</v>
      </c>
      <c r="M82" s="99">
        <v>5596.7999999999993</v>
      </c>
      <c r="N82" s="99">
        <v>13</v>
      </c>
      <c r="O82" s="99">
        <v>6614.3999999999987</v>
      </c>
      <c r="P82" s="99">
        <v>15</v>
      </c>
      <c r="Q82" s="99">
        <v>7631.9999999999982</v>
      </c>
      <c r="R82" s="99">
        <v>8.6447353688680568</v>
      </c>
      <c r="S82" s="99">
        <v>4398.4413556800664</v>
      </c>
      <c r="T82" s="99">
        <v>18</v>
      </c>
      <c r="U82" s="99">
        <v>9158.3999999999978</v>
      </c>
      <c r="V82" s="99">
        <v>8.3109317380539043</v>
      </c>
      <c r="W82" s="99">
        <v>4228.6020683218258</v>
      </c>
      <c r="X82" s="99">
        <v>16</v>
      </c>
      <c r="Y82" s="99">
        <v>8140.7999999999984</v>
      </c>
      <c r="Z82" s="99">
        <v>13.88173835494233</v>
      </c>
      <c r="AA82" s="99">
        <v>7063.0284749946559</v>
      </c>
      <c r="AB82" s="99">
        <v>10.026890756302519</v>
      </c>
      <c r="AC82" s="99">
        <v>5101.6820168067206</v>
      </c>
      <c r="AD82" s="99">
        <v>3.5056898737981705</v>
      </c>
      <c r="AE82" s="99">
        <v>1783.6950077885087</v>
      </c>
      <c r="AF82" s="99">
        <v>14</v>
      </c>
      <c r="AG82" s="99">
        <v>7123.1999999999989</v>
      </c>
      <c r="AH82" s="99">
        <v>10</v>
      </c>
      <c r="AI82" s="99">
        <v>5087.9999999999991</v>
      </c>
      <c r="AJ82" s="99">
        <v>18.679439764794861</v>
      </c>
      <c r="AK82" s="99">
        <v>9504.0989523276239</v>
      </c>
      <c r="AL82" s="99">
        <v>14.651339306842518</v>
      </c>
      <c r="AM82" s="99">
        <v>7454.6014393214718</v>
      </c>
      <c r="AN82" s="99">
        <v>13.038291201254161</v>
      </c>
      <c r="AO82" s="99">
        <v>6633.8825631981153</v>
      </c>
      <c r="AP82" s="99">
        <v>21.354127208789276</v>
      </c>
      <c r="AQ82" s="99">
        <v>10864.979923831981</v>
      </c>
      <c r="AR82" s="99">
        <v>9.7587422065600418</v>
      </c>
      <c r="AS82" s="99">
        <v>4965.2480346977482</v>
      </c>
      <c r="AT82" s="99">
        <v>17.337805064641703</v>
      </c>
      <c r="AU82" s="99">
        <v>8821.4752168896975</v>
      </c>
      <c r="AV82" s="99">
        <v>11</v>
      </c>
      <c r="AW82" s="99">
        <v>5596.7999999999993</v>
      </c>
      <c r="AX82" s="99">
        <v>6.192199975463665</v>
      </c>
      <c r="AY82" s="99">
        <v>3150.5913475159123</v>
      </c>
      <c r="AZ82" s="99">
        <v>16.422161258557615</v>
      </c>
      <c r="BA82" s="99">
        <v>8355.5956483541122</v>
      </c>
      <c r="BB82" s="99">
        <v>6.6227441326298822</v>
      </c>
      <c r="BC82" s="99">
        <v>3369.6522146820835</v>
      </c>
      <c r="BD82" s="99">
        <v>18.325816745545072</v>
      </c>
      <c r="BE82" s="99">
        <v>9324.1755601333316</v>
      </c>
      <c r="BF82" s="99">
        <v>10.61019509203488</v>
      </c>
      <c r="BG82" s="99">
        <v>5398.4672628273456</v>
      </c>
      <c r="BH82" s="99">
        <v>16</v>
      </c>
      <c r="BI82" s="99">
        <v>8140.7999999999984</v>
      </c>
      <c r="BJ82" s="99">
        <v>6.043778556350877</v>
      </c>
      <c r="BK82" s="99">
        <v>3075.0745294713256</v>
      </c>
      <c r="BL82" s="99">
        <v>11.329621309906953</v>
      </c>
      <c r="BM82" s="99">
        <v>5764.5113224806564</v>
      </c>
      <c r="BN82" s="99">
        <v>13.715708222144933</v>
      </c>
      <c r="BO82" s="99">
        <v>6978.55234342734</v>
      </c>
      <c r="BP82" s="99">
        <v>23.029193957429939</v>
      </c>
      <c r="BQ82" s="99">
        <v>11717.253885540351</v>
      </c>
      <c r="BR82" s="99">
        <v>9.7526044242788803</v>
      </c>
      <c r="BS82" s="99">
        <v>4962.1251310730931</v>
      </c>
      <c r="BT82" s="99">
        <v>8.3542188805346687</v>
      </c>
      <c r="BU82" s="99">
        <v>4250.6265664160383</v>
      </c>
      <c r="BV82" s="99">
        <v>8.8188897229536121</v>
      </c>
      <c r="BW82" s="99">
        <v>4487.0510910387966</v>
      </c>
      <c r="BX82" s="99">
        <v>14</v>
      </c>
      <c r="BY82" s="99">
        <v>7123.1999999999989</v>
      </c>
      <c r="BZ82" s="99">
        <v>20</v>
      </c>
      <c r="CA82" s="99">
        <v>10175.999999999998</v>
      </c>
      <c r="CB82" s="99">
        <v>11.504128706563474</v>
      </c>
      <c r="CC82" s="99">
        <v>5853.3006858994941</v>
      </c>
      <c r="CD82" s="99">
        <v>4.5391401493009118</v>
      </c>
      <c r="CE82" s="99">
        <v>2309.5145079643034</v>
      </c>
      <c r="CF82" s="99">
        <v>16.376020771697331</v>
      </c>
      <c r="CG82" s="99">
        <v>8332.1193686396</v>
      </c>
      <c r="CH82" s="99">
        <v>6.084703353912702</v>
      </c>
      <c r="CI82" s="99">
        <v>3095.8970664707822</v>
      </c>
      <c r="CJ82" s="99">
        <v>8.1260416666666657</v>
      </c>
      <c r="CK82" s="99">
        <v>4134.5299999999988</v>
      </c>
      <c r="CL82" s="99">
        <v>1.5266375545851529</v>
      </c>
      <c r="CM82" s="99">
        <v>776.75318777292568</v>
      </c>
      <c r="CN82" s="99">
        <v>4.3916807195053398</v>
      </c>
      <c r="CO82" s="99">
        <v>2234.4871500843165</v>
      </c>
      <c r="CP82" s="99">
        <v>18</v>
      </c>
      <c r="CQ82" s="99">
        <v>9158.3999999999978</v>
      </c>
      <c r="CR82" s="99">
        <v>12</v>
      </c>
      <c r="CS82" s="99">
        <v>6105.5999999999985</v>
      </c>
      <c r="CT82" s="99">
        <v>22</v>
      </c>
      <c r="CU82" s="99">
        <v>11193.599999999999</v>
      </c>
    </row>
    <row r="83" spans="2:99">
      <c r="C83" s="98" t="s">
        <v>248</v>
      </c>
      <c r="D83" s="99">
        <v>0</v>
      </c>
      <c r="E83" s="99">
        <v>0</v>
      </c>
      <c r="F83" s="99">
        <v>0</v>
      </c>
      <c r="G83" s="99">
        <v>0</v>
      </c>
      <c r="H83" s="99">
        <v>8.3798882681564226</v>
      </c>
      <c r="I83" s="99">
        <v>7210.0558659217859</v>
      </c>
      <c r="J83" s="99">
        <v>4.4617871121067623</v>
      </c>
      <c r="K83" s="99">
        <v>3838.9216312566582</v>
      </c>
      <c r="L83" s="99">
        <v>12</v>
      </c>
      <c r="M83" s="99">
        <v>10324.799999999999</v>
      </c>
      <c r="N83" s="99">
        <v>13</v>
      </c>
      <c r="O83" s="99">
        <v>11185.199999999999</v>
      </c>
      <c r="P83" s="99">
        <v>14</v>
      </c>
      <c r="Q83" s="99">
        <v>12045.6</v>
      </c>
      <c r="R83" s="99">
        <v>8.1044394083138034</v>
      </c>
      <c r="S83" s="99">
        <v>6973.0596669131965</v>
      </c>
      <c r="T83" s="99">
        <v>15</v>
      </c>
      <c r="U83" s="99">
        <v>12906</v>
      </c>
      <c r="V83" s="99">
        <v>8.6077507286986865</v>
      </c>
      <c r="W83" s="99">
        <v>7406.1087269723494</v>
      </c>
      <c r="X83" s="99">
        <v>16</v>
      </c>
      <c r="Y83" s="99">
        <v>13766.4</v>
      </c>
      <c r="Z83" s="99">
        <v>13.88173835494233</v>
      </c>
      <c r="AA83" s="99">
        <v>11943.84768059238</v>
      </c>
      <c r="AB83" s="99">
        <v>10.026890756302519</v>
      </c>
      <c r="AC83" s="99">
        <v>8627.1368067226867</v>
      </c>
      <c r="AD83" s="99">
        <v>3.5056898737981705</v>
      </c>
      <c r="AE83" s="99">
        <v>3016.2955674159457</v>
      </c>
      <c r="AF83" s="99">
        <v>14</v>
      </c>
      <c r="AG83" s="99">
        <v>12045.6</v>
      </c>
      <c r="AH83" s="99">
        <v>10</v>
      </c>
      <c r="AI83" s="99">
        <v>8604</v>
      </c>
      <c r="AJ83" s="99">
        <v>16.811495788315373</v>
      </c>
      <c r="AK83" s="99">
        <v>14464.610976266546</v>
      </c>
      <c r="AL83" s="99">
        <v>14.651339306842518</v>
      </c>
      <c r="AM83" s="99">
        <v>12606.012339607301</v>
      </c>
      <c r="AN83" s="99">
        <v>12.471408975112677</v>
      </c>
      <c r="AO83" s="99">
        <v>10730.400282186947</v>
      </c>
      <c r="AP83" s="99">
        <v>17.471558625373042</v>
      </c>
      <c r="AQ83" s="99">
        <v>15032.529041270966</v>
      </c>
      <c r="AR83" s="99">
        <v>9.7587422065600418</v>
      </c>
      <c r="AS83" s="99">
        <v>8396.4217945242599</v>
      </c>
      <c r="AT83" s="99">
        <v>20.227439242081989</v>
      </c>
      <c r="AU83" s="99">
        <v>17403.688723887342</v>
      </c>
      <c r="AV83" s="99">
        <v>11</v>
      </c>
      <c r="AW83" s="99">
        <v>9464.4</v>
      </c>
      <c r="AX83" s="99">
        <v>6.192199975463665</v>
      </c>
      <c r="AY83" s="99">
        <v>5327.7688588889368</v>
      </c>
      <c r="AZ83" s="99">
        <v>15.601053195629733</v>
      </c>
      <c r="BA83" s="99">
        <v>13423.146169519821</v>
      </c>
      <c r="BB83" s="99">
        <v>5.8435977640851897</v>
      </c>
      <c r="BC83" s="99">
        <v>5027.8315162188974</v>
      </c>
      <c r="BD83" s="99">
        <v>18.325816745545072</v>
      </c>
      <c r="BE83" s="99">
        <v>15767.532727866979</v>
      </c>
      <c r="BF83" s="99">
        <v>9.986065968974005</v>
      </c>
      <c r="BG83" s="99">
        <v>8592.0111597052328</v>
      </c>
      <c r="BH83" s="99">
        <v>14</v>
      </c>
      <c r="BI83" s="99">
        <v>12045.6</v>
      </c>
      <c r="BJ83" s="99">
        <v>5.4943441421371624</v>
      </c>
      <c r="BK83" s="99">
        <v>4727.3336998948143</v>
      </c>
      <c r="BL83" s="99">
        <v>10.385486200748041</v>
      </c>
      <c r="BM83" s="99">
        <v>8935.6723271236133</v>
      </c>
      <c r="BN83" s="99">
        <v>13.715708222144933</v>
      </c>
      <c r="BO83" s="99">
        <v>11800.9953543335</v>
      </c>
      <c r="BP83" s="99">
        <v>20.470394628826615</v>
      </c>
      <c r="BQ83" s="99">
        <v>17612.727538642419</v>
      </c>
      <c r="BR83" s="99">
        <v>10.36214220079631</v>
      </c>
      <c r="BS83" s="99">
        <v>8915.5871495651445</v>
      </c>
      <c r="BT83" s="99">
        <v>7.6858813700918951</v>
      </c>
      <c r="BU83" s="99">
        <v>6612.9323308270659</v>
      </c>
      <c r="BV83" s="99">
        <v>7.801325524151272</v>
      </c>
      <c r="BW83" s="99">
        <v>6712.260480979754</v>
      </c>
      <c r="BX83" s="99">
        <v>12</v>
      </c>
      <c r="BY83" s="99">
        <v>10324.799999999999</v>
      </c>
      <c r="BZ83" s="99">
        <v>16</v>
      </c>
      <c r="CA83" s="99">
        <v>13766.4</v>
      </c>
      <c r="CB83" s="99">
        <v>11.504128706563474</v>
      </c>
      <c r="CC83" s="99">
        <v>9898.1523391272131</v>
      </c>
      <c r="CD83" s="99">
        <v>4.0852261343708198</v>
      </c>
      <c r="CE83" s="99">
        <v>3514.9285660126534</v>
      </c>
      <c r="CF83" s="99">
        <v>17.935641797573268</v>
      </c>
      <c r="CG83" s="99">
        <v>15431.826202632039</v>
      </c>
      <c r="CH83" s="99">
        <v>6.084703353912702</v>
      </c>
      <c r="CI83" s="99">
        <v>5235.2787657064882</v>
      </c>
      <c r="CJ83" s="99">
        <v>8.40625</v>
      </c>
      <c r="CK83" s="99">
        <v>7232.7375000000002</v>
      </c>
      <c r="CL83" s="99">
        <v>1.3659388646288211</v>
      </c>
      <c r="CM83" s="99">
        <v>1175.2537991266377</v>
      </c>
      <c r="CN83" s="99">
        <v>4.3916807195053398</v>
      </c>
      <c r="CO83" s="99">
        <v>3778.6020910623943</v>
      </c>
      <c r="CP83" s="99">
        <v>19</v>
      </c>
      <c r="CQ83" s="99">
        <v>16347.6</v>
      </c>
      <c r="CR83" s="99">
        <v>11</v>
      </c>
      <c r="CS83" s="99">
        <v>9464.4</v>
      </c>
      <c r="CT83" s="99">
        <v>18</v>
      </c>
      <c r="CU83" s="99">
        <v>15487.199999999999</v>
      </c>
    </row>
    <row r="84" spans="2:99">
      <c r="C84" s="98" t="s">
        <v>249</v>
      </c>
      <c r="D84" s="99">
        <v>0</v>
      </c>
      <c r="E84" s="99">
        <v>0</v>
      </c>
      <c r="F84" s="99">
        <v>0</v>
      </c>
      <c r="G84" s="99">
        <v>0</v>
      </c>
      <c r="H84" s="99">
        <v>7.581803671189145</v>
      </c>
      <c r="I84" s="99">
        <v>5922.9050279329595</v>
      </c>
      <c r="J84" s="99">
        <v>4.4617871121067623</v>
      </c>
      <c r="K84" s="99">
        <v>3485.5480919778024</v>
      </c>
      <c r="L84" s="99">
        <v>12</v>
      </c>
      <c r="M84" s="99">
        <v>9374.4</v>
      </c>
      <c r="N84" s="99">
        <v>14</v>
      </c>
      <c r="O84" s="99">
        <v>10936.8</v>
      </c>
      <c r="P84" s="99">
        <v>15</v>
      </c>
      <c r="Q84" s="99">
        <v>11717.999999999998</v>
      </c>
      <c r="R84" s="99">
        <v>8.6447353688680568</v>
      </c>
      <c r="S84" s="99">
        <v>6753.2672701597257</v>
      </c>
      <c r="T84" s="99">
        <v>15</v>
      </c>
      <c r="U84" s="99">
        <v>11717.999999999998</v>
      </c>
      <c r="V84" s="99">
        <v>7.7172937567643398</v>
      </c>
      <c r="W84" s="99">
        <v>6028.7498827843019</v>
      </c>
      <c r="X84" s="99">
        <v>15</v>
      </c>
      <c r="Y84" s="99">
        <v>11717.999999999998</v>
      </c>
      <c r="Z84" s="99">
        <v>13.110530668556645</v>
      </c>
      <c r="AA84" s="99">
        <v>10241.94655827645</v>
      </c>
      <c r="AB84" s="99">
        <v>10.026890756302519</v>
      </c>
      <c r="AC84" s="99">
        <v>7833.0070588235276</v>
      </c>
      <c r="AD84" s="99">
        <v>4.1430880326705655</v>
      </c>
      <c r="AE84" s="99">
        <v>3236.5803711222457</v>
      </c>
      <c r="AF84" s="99">
        <v>13</v>
      </c>
      <c r="AG84" s="99">
        <v>10155.599999999999</v>
      </c>
      <c r="AH84" s="99">
        <v>11</v>
      </c>
      <c r="AI84" s="99">
        <v>8593.1999999999989</v>
      </c>
      <c r="AJ84" s="99">
        <v>18.679439764794861</v>
      </c>
      <c r="AK84" s="99">
        <v>14592.378344257744</v>
      </c>
      <c r="AL84" s="99">
        <v>13.081552952537963</v>
      </c>
      <c r="AM84" s="99">
        <v>10219.309166522657</v>
      </c>
      <c r="AN84" s="99">
        <v>14.172055653537134</v>
      </c>
      <c r="AO84" s="99">
        <v>11071.209876543207</v>
      </c>
      <c r="AP84" s="99">
        <v>19.412842917081161</v>
      </c>
      <c r="AQ84" s="99">
        <v>15165.312886823802</v>
      </c>
      <c r="AR84" s="99">
        <v>8.674437516942259</v>
      </c>
      <c r="AS84" s="99">
        <v>6776.4705882352919</v>
      </c>
      <c r="AT84" s="99">
        <v>18.301016457121801</v>
      </c>
      <c r="AU84" s="99">
        <v>14296.754056303549</v>
      </c>
      <c r="AV84" s="99">
        <v>10</v>
      </c>
      <c r="AW84" s="99">
        <v>7811.9999999999991</v>
      </c>
      <c r="AX84" s="99">
        <v>6.192199975463665</v>
      </c>
      <c r="AY84" s="99">
        <v>4837.3466208322143</v>
      </c>
      <c r="AZ84" s="99">
        <v>16.422161258557615</v>
      </c>
      <c r="BA84" s="99">
        <v>12828.992375185207</v>
      </c>
      <c r="BB84" s="99">
        <v>6.6227441326298822</v>
      </c>
      <c r="BC84" s="99">
        <v>5173.6877164104635</v>
      </c>
      <c r="BD84" s="99">
        <v>14.93214697785154</v>
      </c>
      <c r="BE84" s="99">
        <v>11664.993219097621</v>
      </c>
      <c r="BF84" s="99">
        <v>9.3619368459131298</v>
      </c>
      <c r="BG84" s="99">
        <v>7313.5450640273366</v>
      </c>
      <c r="BH84" s="99">
        <v>14</v>
      </c>
      <c r="BI84" s="99">
        <v>10936.8</v>
      </c>
      <c r="BJ84" s="99">
        <v>5.4943441421371624</v>
      </c>
      <c r="BK84" s="99">
        <v>4292.1816438375508</v>
      </c>
      <c r="BL84" s="99">
        <v>10.385486200748041</v>
      </c>
      <c r="BM84" s="99">
        <v>8113.1418200243688</v>
      </c>
      <c r="BN84" s="99">
        <v>13.715708222144933</v>
      </c>
      <c r="BO84" s="99">
        <v>10714.711263139621</v>
      </c>
      <c r="BP84" s="99">
        <v>20.470394628826615</v>
      </c>
      <c r="BQ84" s="99">
        <v>15991.47228403935</v>
      </c>
      <c r="BR84" s="99">
        <v>11.581217753831169</v>
      </c>
      <c r="BS84" s="99">
        <v>9047.2473092929085</v>
      </c>
      <c r="BT84" s="99">
        <v>7.3517126148705083</v>
      </c>
      <c r="BU84" s="99">
        <v>5743.1578947368407</v>
      </c>
      <c r="BV84" s="99">
        <v>7.4621374578838253</v>
      </c>
      <c r="BW84" s="99">
        <v>5829.4217820988442</v>
      </c>
      <c r="BX84" s="99">
        <v>12</v>
      </c>
      <c r="BY84" s="99">
        <v>9374.4</v>
      </c>
      <c r="BZ84" s="99">
        <v>19</v>
      </c>
      <c r="CA84" s="99">
        <v>14842.8</v>
      </c>
      <c r="CB84" s="99">
        <v>12.462806098777095</v>
      </c>
      <c r="CC84" s="99">
        <v>9735.944124364667</v>
      </c>
      <c r="CD84" s="99">
        <v>3.6313121194407292</v>
      </c>
      <c r="CE84" s="99">
        <v>2836.7810277070976</v>
      </c>
      <c r="CF84" s="99">
        <v>17.935641797573268</v>
      </c>
      <c r="CG84" s="99">
        <v>14011.323372264236</v>
      </c>
      <c r="CH84" s="99">
        <v>6.084703353912702</v>
      </c>
      <c r="CI84" s="99">
        <v>4753.3702600766028</v>
      </c>
      <c r="CJ84" s="99">
        <v>8.1260416666666657</v>
      </c>
      <c r="CK84" s="99">
        <v>6348.0637499999984</v>
      </c>
      <c r="CL84" s="99">
        <v>1.285589519650655</v>
      </c>
      <c r="CM84" s="99">
        <v>1004.3025327510916</v>
      </c>
      <c r="CN84" s="99">
        <v>3.929398538504778</v>
      </c>
      <c r="CO84" s="99">
        <v>3069.6461382799325</v>
      </c>
      <c r="CP84" s="99">
        <v>20</v>
      </c>
      <c r="CQ84" s="99">
        <v>15623.999999999998</v>
      </c>
      <c r="CR84" s="99">
        <v>10</v>
      </c>
      <c r="CS84" s="99">
        <v>7811.9999999999991</v>
      </c>
      <c r="CT84" s="99">
        <v>20</v>
      </c>
      <c r="CU84" s="99">
        <v>15623.999999999998</v>
      </c>
    </row>
    <row r="85" spans="2:99">
      <c r="C85" s="98" t="s">
        <v>250</v>
      </c>
      <c r="D85" s="99">
        <v>0</v>
      </c>
      <c r="E85" s="99">
        <v>0</v>
      </c>
      <c r="F85" s="99">
        <v>0</v>
      </c>
      <c r="G85" s="99">
        <v>0</v>
      </c>
      <c r="H85" s="99">
        <v>8.7789305666400619</v>
      </c>
      <c r="I85" s="99">
        <v>1316.8395849960093</v>
      </c>
      <c r="J85" s="99">
        <v>5.2377500881253294</v>
      </c>
      <c r="K85" s="99">
        <v>785.6625132187994</v>
      </c>
      <c r="L85" s="99">
        <v>13</v>
      </c>
      <c r="M85" s="99">
        <v>1950</v>
      </c>
      <c r="N85" s="99">
        <v>13</v>
      </c>
      <c r="O85" s="99">
        <v>1950</v>
      </c>
      <c r="P85" s="99">
        <v>16</v>
      </c>
      <c r="Q85" s="99">
        <v>2400</v>
      </c>
      <c r="R85" s="99">
        <v>8.1044394083138034</v>
      </c>
      <c r="S85" s="99">
        <v>1215.6659112470704</v>
      </c>
      <c r="T85" s="99">
        <v>17</v>
      </c>
      <c r="U85" s="99">
        <v>2550</v>
      </c>
      <c r="V85" s="99">
        <v>9.201388709988251</v>
      </c>
      <c r="W85" s="99">
        <v>1380.2083064982376</v>
      </c>
      <c r="X85" s="99">
        <v>15</v>
      </c>
      <c r="Y85" s="99">
        <v>2250</v>
      </c>
      <c r="Z85" s="99">
        <v>13.110530668556645</v>
      </c>
      <c r="AA85" s="99">
        <v>1966.5796002834968</v>
      </c>
      <c r="AB85" s="99">
        <v>10.026890756302519</v>
      </c>
      <c r="AC85" s="99">
        <v>1504.0336134453778</v>
      </c>
      <c r="AD85" s="99">
        <v>3.8243889532343678</v>
      </c>
      <c r="AE85" s="99">
        <v>573.65834298515517</v>
      </c>
      <c r="AF85" s="99">
        <v>12</v>
      </c>
      <c r="AG85" s="99">
        <v>1800</v>
      </c>
      <c r="AH85" s="99">
        <v>11</v>
      </c>
      <c r="AI85" s="99">
        <v>1650</v>
      </c>
      <c r="AJ85" s="99">
        <v>21.481355729514089</v>
      </c>
      <c r="AK85" s="99">
        <v>3222.2033594271134</v>
      </c>
      <c r="AL85" s="99">
        <v>13.604815070639482</v>
      </c>
      <c r="AM85" s="99">
        <v>2040.7222605959223</v>
      </c>
      <c r="AN85" s="99">
        <v>14.172055653537134</v>
      </c>
      <c r="AO85" s="99">
        <v>2125.80834803057</v>
      </c>
      <c r="AP85" s="99">
        <v>20.059937680983865</v>
      </c>
      <c r="AQ85" s="99">
        <v>3008.9906521475796</v>
      </c>
      <c r="AR85" s="99">
        <v>10.300894551368934</v>
      </c>
      <c r="AS85" s="99">
        <v>1545.1341827053402</v>
      </c>
      <c r="AT85" s="99">
        <v>19.264227849601895</v>
      </c>
      <c r="AU85" s="99">
        <v>2889.634177440284</v>
      </c>
      <c r="AV85" s="99">
        <v>11</v>
      </c>
      <c r="AW85" s="99">
        <v>1650</v>
      </c>
      <c r="AX85" s="99">
        <v>6.192199975463665</v>
      </c>
      <c r="AY85" s="99">
        <v>928.82999631954976</v>
      </c>
      <c r="AZ85" s="99">
        <v>17.243269321485496</v>
      </c>
      <c r="BA85" s="99">
        <v>2586.4903982228243</v>
      </c>
      <c r="BB85" s="99">
        <v>6.2331709483575359</v>
      </c>
      <c r="BC85" s="99">
        <v>934.97564225363044</v>
      </c>
      <c r="BD85" s="99">
        <v>16.968348838467659</v>
      </c>
      <c r="BE85" s="99">
        <v>2545.2523257701487</v>
      </c>
      <c r="BF85" s="99">
        <v>9.3619368459131298</v>
      </c>
      <c r="BG85" s="99">
        <v>1404.2905268869695</v>
      </c>
      <c r="BH85" s="99">
        <v>15</v>
      </c>
      <c r="BI85" s="99">
        <v>2250</v>
      </c>
      <c r="BJ85" s="99">
        <v>6.5932129705645934</v>
      </c>
      <c r="BK85" s="99">
        <v>988.98194558468902</v>
      </c>
      <c r="BL85" s="99">
        <v>11.329621309906953</v>
      </c>
      <c r="BM85" s="99">
        <v>1699.443196486043</v>
      </c>
      <c r="BN85" s="99">
        <v>14.522514588153459</v>
      </c>
      <c r="BO85" s="99">
        <v>2178.3771882230189</v>
      </c>
      <c r="BP85" s="99">
        <v>20.470394628826615</v>
      </c>
      <c r="BQ85" s="99">
        <v>3070.559194323992</v>
      </c>
      <c r="BR85" s="99">
        <v>12.190755530348598</v>
      </c>
      <c r="BS85" s="99">
        <v>1828.6133295522898</v>
      </c>
      <c r="BT85" s="99">
        <v>8.6883876357560546</v>
      </c>
      <c r="BU85" s="99">
        <v>1303.2581453634082</v>
      </c>
      <c r="BV85" s="99">
        <v>9.4972658554885054</v>
      </c>
      <c r="BW85" s="99">
        <v>1424.5898783232758</v>
      </c>
      <c r="BX85" s="99">
        <v>13</v>
      </c>
      <c r="BY85" s="99">
        <v>1950</v>
      </c>
      <c r="BZ85" s="99">
        <v>19</v>
      </c>
      <c r="CA85" s="99">
        <v>2850</v>
      </c>
      <c r="CB85" s="99">
        <v>12.462806098777095</v>
      </c>
      <c r="CC85" s="99">
        <v>1869.4209148165644</v>
      </c>
      <c r="CD85" s="99">
        <v>4.7660971567659569</v>
      </c>
      <c r="CE85" s="99">
        <v>714.9145735148935</v>
      </c>
      <c r="CF85" s="99">
        <v>20.275073336387173</v>
      </c>
      <c r="CG85" s="99">
        <v>3041.2610004580761</v>
      </c>
      <c r="CH85" s="99">
        <v>6.8452912731517896</v>
      </c>
      <c r="CI85" s="99">
        <v>1026.7936909727684</v>
      </c>
      <c r="CJ85" s="99">
        <v>7.5656249999999998</v>
      </c>
      <c r="CK85" s="99">
        <v>1134.84375</v>
      </c>
      <c r="CL85" s="99">
        <v>1.4462882096069869</v>
      </c>
      <c r="CM85" s="99">
        <v>216.94323144104803</v>
      </c>
      <c r="CN85" s="99">
        <v>4.6228218100056209</v>
      </c>
      <c r="CO85" s="99">
        <v>693.42327150084316</v>
      </c>
      <c r="CP85" s="99">
        <v>20</v>
      </c>
      <c r="CQ85" s="99">
        <v>3000</v>
      </c>
      <c r="CR85" s="99">
        <v>12</v>
      </c>
      <c r="CS85" s="99">
        <v>1800</v>
      </c>
      <c r="CT85" s="99">
        <v>22</v>
      </c>
      <c r="CU85" s="99">
        <v>3300</v>
      </c>
    </row>
    <row r="86" spans="2:99">
      <c r="C86" s="98" t="s">
        <v>251</v>
      </c>
      <c r="D86" s="99">
        <v>0</v>
      </c>
      <c r="E86" s="99">
        <v>0</v>
      </c>
      <c r="F86" s="99">
        <v>0</v>
      </c>
      <c r="G86" s="99">
        <v>0</v>
      </c>
      <c r="H86" s="99">
        <v>8.3798882681564226</v>
      </c>
      <c r="I86" s="99">
        <v>4525.1396648044683</v>
      </c>
      <c r="J86" s="99">
        <v>4.8497686001160467</v>
      </c>
      <c r="K86" s="99">
        <v>2618.8750440626654</v>
      </c>
      <c r="L86" s="99">
        <v>13</v>
      </c>
      <c r="M86" s="99">
        <v>7020</v>
      </c>
      <c r="N86" s="99">
        <v>14</v>
      </c>
      <c r="O86" s="99">
        <v>7560</v>
      </c>
      <c r="P86" s="99">
        <v>15</v>
      </c>
      <c r="Q86" s="99">
        <v>8100</v>
      </c>
      <c r="R86" s="99">
        <v>8.1044394083138034</v>
      </c>
      <c r="S86" s="99">
        <v>4376.3972804894538</v>
      </c>
      <c r="T86" s="99">
        <v>17</v>
      </c>
      <c r="U86" s="99">
        <v>9180</v>
      </c>
      <c r="V86" s="99">
        <v>8.3109317380539043</v>
      </c>
      <c r="W86" s="99">
        <v>4487.903138549108</v>
      </c>
      <c r="X86" s="99">
        <v>17</v>
      </c>
      <c r="Y86" s="99">
        <v>9180</v>
      </c>
      <c r="Z86" s="99">
        <v>13.110530668556645</v>
      </c>
      <c r="AA86" s="99">
        <v>7079.6865610205887</v>
      </c>
      <c r="AB86" s="99">
        <v>10.798190045248866</v>
      </c>
      <c r="AC86" s="99">
        <v>5831.0226244343876</v>
      </c>
      <c r="AD86" s="99">
        <v>4.1430880326705655</v>
      </c>
      <c r="AE86" s="99">
        <v>2237.2675376421053</v>
      </c>
      <c r="AF86" s="99">
        <v>13</v>
      </c>
      <c r="AG86" s="99">
        <v>7020</v>
      </c>
      <c r="AH86" s="99">
        <v>10</v>
      </c>
      <c r="AI86" s="99">
        <v>5400</v>
      </c>
      <c r="AJ86" s="99">
        <v>19.613411753034605</v>
      </c>
      <c r="AK86" s="99">
        <v>10591.242346638686</v>
      </c>
      <c r="AL86" s="99">
        <v>15.174601424944038</v>
      </c>
      <c r="AM86" s="99">
        <v>8194.2847694697812</v>
      </c>
      <c r="AN86" s="99">
        <v>13.605173427395648</v>
      </c>
      <c r="AO86" s="99">
        <v>7346.7936507936502</v>
      </c>
      <c r="AP86" s="99">
        <v>20.059937680983865</v>
      </c>
      <c r="AQ86" s="99">
        <v>10832.366347731288</v>
      </c>
      <c r="AR86" s="99">
        <v>8.674437516942259</v>
      </c>
      <c r="AS86" s="99">
        <v>4684.19625914882</v>
      </c>
      <c r="AT86" s="99">
        <v>17.337805064641703</v>
      </c>
      <c r="AU86" s="99">
        <v>9362.4147349065188</v>
      </c>
      <c r="AV86" s="99">
        <v>12</v>
      </c>
      <c r="AW86" s="99">
        <v>6480</v>
      </c>
      <c r="AX86" s="99">
        <v>6.192199975463665</v>
      </c>
      <c r="AY86" s="99">
        <v>3343.7879867503789</v>
      </c>
      <c r="AZ86" s="99">
        <v>15.601053195629733</v>
      </c>
      <c r="BA86" s="99">
        <v>8424.5687256400561</v>
      </c>
      <c r="BB86" s="99">
        <v>6.2331709483575359</v>
      </c>
      <c r="BC86" s="99">
        <v>3365.9123121130692</v>
      </c>
      <c r="BD86" s="99">
        <v>15.610880931390245</v>
      </c>
      <c r="BE86" s="99">
        <v>8429.8757029507324</v>
      </c>
      <c r="BF86" s="99">
        <v>9.3619368459131298</v>
      </c>
      <c r="BG86" s="99">
        <v>5055.4458967930905</v>
      </c>
      <c r="BH86" s="99">
        <v>15</v>
      </c>
      <c r="BI86" s="99">
        <v>8100</v>
      </c>
      <c r="BJ86" s="99">
        <v>6.5932129705645934</v>
      </c>
      <c r="BK86" s="99">
        <v>3560.3350041048807</v>
      </c>
      <c r="BL86" s="99">
        <v>12.273756419065865</v>
      </c>
      <c r="BM86" s="99">
        <v>6627.8284662955675</v>
      </c>
      <c r="BN86" s="99">
        <v>15.329320954161984</v>
      </c>
      <c r="BO86" s="99">
        <v>8277.8333152474715</v>
      </c>
      <c r="BP86" s="99">
        <v>20.470394628826615</v>
      </c>
      <c r="BQ86" s="99">
        <v>11054.013099566371</v>
      </c>
      <c r="BR86" s="99">
        <v>10.36214220079631</v>
      </c>
      <c r="BS86" s="99">
        <v>5595.5567884300071</v>
      </c>
      <c r="BT86" s="99">
        <v>8.3542188805346687</v>
      </c>
      <c r="BU86" s="99">
        <v>4511.2781954887214</v>
      </c>
      <c r="BV86" s="99">
        <v>8.1405135904187187</v>
      </c>
      <c r="BW86" s="99">
        <v>4395.8773388261079</v>
      </c>
      <c r="BX86" s="99">
        <v>13</v>
      </c>
      <c r="BY86" s="99">
        <v>7020</v>
      </c>
      <c r="BZ86" s="99">
        <v>17</v>
      </c>
      <c r="CA86" s="99">
        <v>9180</v>
      </c>
      <c r="CB86" s="99">
        <v>11.504128706563474</v>
      </c>
      <c r="CC86" s="99">
        <v>6212.229501544276</v>
      </c>
      <c r="CD86" s="99">
        <v>3.8582691269057747</v>
      </c>
      <c r="CE86" s="99">
        <v>2083.4653285291183</v>
      </c>
      <c r="CF86" s="99">
        <v>19.495262823449202</v>
      </c>
      <c r="CG86" s="99">
        <v>10527.441924662569</v>
      </c>
      <c r="CH86" s="99">
        <v>5.7044093942931582</v>
      </c>
      <c r="CI86" s="99">
        <v>3080.3810729183056</v>
      </c>
      <c r="CJ86" s="99">
        <v>8.40625</v>
      </c>
      <c r="CK86" s="99">
        <v>4539.375</v>
      </c>
      <c r="CL86" s="99">
        <v>1.5266375545851529</v>
      </c>
      <c r="CM86" s="99">
        <v>824.38427947598257</v>
      </c>
      <c r="CN86" s="99">
        <v>4.6228218100056209</v>
      </c>
      <c r="CO86" s="99">
        <v>2496.3237774030354</v>
      </c>
      <c r="CP86" s="99">
        <v>19</v>
      </c>
      <c r="CQ86" s="99">
        <v>10260</v>
      </c>
      <c r="CR86" s="99">
        <v>10</v>
      </c>
      <c r="CS86" s="99">
        <v>5400</v>
      </c>
      <c r="CT86" s="99">
        <v>21</v>
      </c>
      <c r="CU86" s="99">
        <v>11340</v>
      </c>
    </row>
    <row r="87" spans="2:99">
      <c r="B87" s="98" t="s">
        <v>131</v>
      </c>
      <c r="C87" s="98" t="s">
        <v>252</v>
      </c>
      <c r="D87" s="99">
        <v>0</v>
      </c>
      <c r="E87" s="99">
        <v>0</v>
      </c>
      <c r="F87" s="99">
        <v>0</v>
      </c>
      <c r="G87" s="99">
        <v>0</v>
      </c>
      <c r="H87" s="99">
        <v>5.1875498802873103</v>
      </c>
      <c r="I87" s="99">
        <v>10140.622505985633</v>
      </c>
      <c r="J87" s="99">
        <v>4.6557778561114045</v>
      </c>
      <c r="K87" s="99">
        <v>9101.1145531265738</v>
      </c>
      <c r="L87" s="99">
        <v>12</v>
      </c>
      <c r="M87" s="99">
        <v>23457.599999999999</v>
      </c>
      <c r="N87" s="99">
        <v>11</v>
      </c>
      <c r="O87" s="99">
        <v>21502.799999999999</v>
      </c>
      <c r="P87" s="99">
        <v>11</v>
      </c>
      <c r="Q87" s="99">
        <v>21502.799999999999</v>
      </c>
      <c r="R87" s="99">
        <v>7.5641434477595491</v>
      </c>
      <c r="S87" s="99">
        <v>14786.387611680366</v>
      </c>
      <c r="T87" s="99">
        <v>25</v>
      </c>
      <c r="U87" s="99">
        <v>48870</v>
      </c>
      <c r="V87" s="99">
        <v>4.4522848596717344</v>
      </c>
      <c r="W87" s="99">
        <v>8703.3264436863064</v>
      </c>
      <c r="X87" s="99">
        <v>24</v>
      </c>
      <c r="Y87" s="99">
        <v>46915.199999999997</v>
      </c>
      <c r="Z87" s="99">
        <v>17.737776786870754</v>
      </c>
      <c r="AA87" s="99">
        <v>34673.806062974945</v>
      </c>
      <c r="AB87" s="99">
        <v>8.4842921784098237</v>
      </c>
      <c r="AC87" s="99">
        <v>16585.094350355525</v>
      </c>
      <c r="AD87" s="99">
        <v>2.8682917149257761</v>
      </c>
      <c r="AE87" s="99">
        <v>5606.9366443369072</v>
      </c>
      <c r="AF87" s="99">
        <v>8</v>
      </c>
      <c r="AG87" s="99">
        <v>15638.4</v>
      </c>
      <c r="AH87" s="99">
        <v>11</v>
      </c>
      <c r="AI87" s="99">
        <v>21502.799999999999</v>
      </c>
      <c r="AJ87" s="99">
        <v>19.613411753034605</v>
      </c>
      <c r="AK87" s="99">
        <v>38340.297294832046</v>
      </c>
      <c r="AL87" s="99">
        <v>8.3721938896242953</v>
      </c>
      <c r="AM87" s="99">
        <v>16365.964615437571</v>
      </c>
      <c r="AN87" s="99">
        <v>10.770762296688222</v>
      </c>
      <c r="AO87" s="99">
        <v>21054.686137566136</v>
      </c>
      <c r="AP87" s="99">
        <v>11.647705750248695</v>
      </c>
      <c r="AQ87" s="99">
        <v>22768.935200586147</v>
      </c>
      <c r="AR87" s="99">
        <v>5.4215234480889114</v>
      </c>
      <c r="AS87" s="99">
        <v>10597.994036324204</v>
      </c>
      <c r="AT87" s="99">
        <v>6.7424797473606635</v>
      </c>
      <c r="AU87" s="99">
        <v>13180.199410140625</v>
      </c>
      <c r="AV87" s="99">
        <v>13</v>
      </c>
      <c r="AW87" s="99">
        <v>25412.399999999998</v>
      </c>
      <c r="AX87" s="99">
        <v>4.3709646885625881</v>
      </c>
      <c r="AY87" s="99">
        <v>8544.3617732021467</v>
      </c>
      <c r="AZ87" s="99">
        <v>20.527701573197017</v>
      </c>
      <c r="BA87" s="99">
        <v>40127.551035285527</v>
      </c>
      <c r="BB87" s="99">
        <v>5.8435977640851897</v>
      </c>
      <c r="BC87" s="99">
        <v>11423.064909233728</v>
      </c>
      <c r="BD87" s="99">
        <v>13.574679070774126</v>
      </c>
      <c r="BE87" s="99">
        <v>26535.782647549262</v>
      </c>
      <c r="BF87" s="99">
        <v>9.986065968974005</v>
      </c>
      <c r="BG87" s="99">
        <v>19520.761756150383</v>
      </c>
      <c r="BH87" s="99">
        <v>10</v>
      </c>
      <c r="BI87" s="99">
        <v>19548</v>
      </c>
      <c r="BJ87" s="99">
        <v>8.2415162132057418</v>
      </c>
      <c r="BK87" s="99">
        <v>16110.515893574584</v>
      </c>
      <c r="BL87" s="99">
        <v>12.273756419065865</v>
      </c>
      <c r="BM87" s="99">
        <v>23992.739047989951</v>
      </c>
      <c r="BN87" s="99">
        <v>8.0680636600852544</v>
      </c>
      <c r="BO87" s="99">
        <v>15771.450842734655</v>
      </c>
      <c r="BP87" s="99">
        <v>18.76452840975773</v>
      </c>
      <c r="BQ87" s="99">
        <v>36680.900135394411</v>
      </c>
      <c r="BR87" s="99">
        <v>19.505208848557761</v>
      </c>
      <c r="BS87" s="99">
        <v>38128.78225716071</v>
      </c>
      <c r="BT87" s="99">
        <v>8.0200501253132828</v>
      </c>
      <c r="BU87" s="99">
        <v>15677.593984962405</v>
      </c>
      <c r="BV87" s="99">
        <v>8.4797016566861654</v>
      </c>
      <c r="BW87" s="99">
        <v>16576.120798490116</v>
      </c>
      <c r="BX87" s="99">
        <v>13</v>
      </c>
      <c r="BY87" s="99">
        <v>25412.399999999998</v>
      </c>
      <c r="BZ87" s="99">
        <v>12</v>
      </c>
      <c r="CA87" s="99">
        <v>23457.599999999999</v>
      </c>
      <c r="CB87" s="99">
        <v>11.504128706563474</v>
      </c>
      <c r="CC87" s="99">
        <v>22488.270795590277</v>
      </c>
      <c r="CD87" s="99">
        <v>2.2695700746504559</v>
      </c>
      <c r="CE87" s="99">
        <v>4436.5555819267111</v>
      </c>
      <c r="CF87" s="99">
        <v>16.376020771697331</v>
      </c>
      <c r="CG87" s="99">
        <v>32011.845404513941</v>
      </c>
      <c r="CH87" s="99">
        <v>6.4649973135322458</v>
      </c>
      <c r="CI87" s="99">
        <v>12637.776748492834</v>
      </c>
      <c r="CJ87" s="99">
        <v>5.0437499999999993</v>
      </c>
      <c r="CK87" s="99">
        <v>9859.5224999999991</v>
      </c>
      <c r="CL87" s="99">
        <v>1.7676855895196508</v>
      </c>
      <c r="CM87" s="99">
        <v>3455.4717903930132</v>
      </c>
      <c r="CN87" s="99">
        <v>3.4671163575042159</v>
      </c>
      <c r="CO87" s="99">
        <v>6777.5190556492407</v>
      </c>
      <c r="CP87" s="99">
        <v>11</v>
      </c>
      <c r="CQ87" s="99">
        <v>21502.799999999999</v>
      </c>
      <c r="CR87" s="99">
        <v>10</v>
      </c>
      <c r="CS87" s="99">
        <v>19548</v>
      </c>
      <c r="CT87" s="99">
        <v>14</v>
      </c>
      <c r="CU87" s="99">
        <v>27367.200000000001</v>
      </c>
    </row>
    <row r="88" spans="2:99">
      <c r="C88" s="98" t="s">
        <v>253</v>
      </c>
      <c r="D88" s="99">
        <v>0</v>
      </c>
      <c r="E88" s="99">
        <v>0</v>
      </c>
      <c r="F88" s="99">
        <v>0</v>
      </c>
      <c r="G88" s="99">
        <v>0</v>
      </c>
      <c r="H88" s="99">
        <v>5.985634477254588</v>
      </c>
      <c r="I88" s="99">
        <v>11327.214684756582</v>
      </c>
      <c r="J88" s="99">
        <v>5.043759344120688</v>
      </c>
      <c r="K88" s="99">
        <v>9544.8101828139897</v>
      </c>
      <c r="L88" s="99">
        <v>12</v>
      </c>
      <c r="M88" s="99">
        <v>22708.799999999999</v>
      </c>
      <c r="N88" s="99">
        <v>13</v>
      </c>
      <c r="O88" s="99">
        <v>24601.199999999997</v>
      </c>
      <c r="P88" s="99">
        <v>10</v>
      </c>
      <c r="Q88" s="99">
        <v>18924</v>
      </c>
      <c r="R88" s="99">
        <v>7.5641434477595491</v>
      </c>
      <c r="S88" s="99">
        <v>14314.385060540169</v>
      </c>
      <c r="T88" s="99">
        <v>28</v>
      </c>
      <c r="U88" s="99">
        <v>52987.199999999997</v>
      </c>
      <c r="V88" s="99">
        <v>4.1554658690269521</v>
      </c>
      <c r="W88" s="99">
        <v>7863.8036105466035</v>
      </c>
      <c r="X88" s="99">
        <v>26</v>
      </c>
      <c r="Y88" s="99">
        <v>49202.399999999994</v>
      </c>
      <c r="Z88" s="99">
        <v>17.737776786870754</v>
      </c>
      <c r="AA88" s="99">
        <v>33566.96879147421</v>
      </c>
      <c r="AB88" s="99">
        <v>7.7129928894634761</v>
      </c>
      <c r="AC88" s="99">
        <v>14596.067744020682</v>
      </c>
      <c r="AD88" s="99">
        <v>2.8682917149257761</v>
      </c>
      <c r="AE88" s="99">
        <v>5427.9552413255378</v>
      </c>
      <c r="AF88" s="99">
        <v>9</v>
      </c>
      <c r="AG88" s="99">
        <v>17031.599999999999</v>
      </c>
      <c r="AH88" s="99">
        <v>12</v>
      </c>
      <c r="AI88" s="99">
        <v>22708.799999999999</v>
      </c>
      <c r="AJ88" s="99">
        <v>16.811495788315373</v>
      </c>
      <c r="AK88" s="99">
        <v>31814.074629808008</v>
      </c>
      <c r="AL88" s="99">
        <v>7.8489317715227775</v>
      </c>
      <c r="AM88" s="99">
        <v>14853.318484429703</v>
      </c>
      <c r="AN88" s="99">
        <v>11.337644522829706</v>
      </c>
      <c r="AO88" s="99">
        <v>21455.358495002933</v>
      </c>
      <c r="AP88" s="99">
        <v>12.294800514151401</v>
      </c>
      <c r="AQ88" s="99">
        <v>23266.680492980111</v>
      </c>
      <c r="AR88" s="99">
        <v>4.8793711032800209</v>
      </c>
      <c r="AS88" s="99">
        <v>9233.7218758471117</v>
      </c>
      <c r="AT88" s="99">
        <v>7.7056911398407575</v>
      </c>
      <c r="AU88" s="99">
        <v>14582.249913034648</v>
      </c>
      <c r="AV88" s="99">
        <v>13</v>
      </c>
      <c r="AW88" s="99">
        <v>24601.199999999997</v>
      </c>
      <c r="AX88" s="99">
        <v>4.3709646885625881</v>
      </c>
      <c r="AY88" s="99">
        <v>8271.613576635842</v>
      </c>
      <c r="AZ88" s="99">
        <v>23.812133824908539</v>
      </c>
      <c r="BA88" s="99">
        <v>45062.082050256919</v>
      </c>
      <c r="BB88" s="99">
        <v>6.2331709483575359</v>
      </c>
      <c r="BC88" s="99">
        <v>11795.652702671799</v>
      </c>
      <c r="BD88" s="99">
        <v>12.217211163696714</v>
      </c>
      <c r="BE88" s="99">
        <v>23119.850406179659</v>
      </c>
      <c r="BF88" s="99">
        <v>9.986065968974005</v>
      </c>
      <c r="BG88" s="99">
        <v>18897.631239686405</v>
      </c>
      <c r="BH88" s="99">
        <v>11</v>
      </c>
      <c r="BI88" s="99">
        <v>20816.399999999998</v>
      </c>
      <c r="BJ88" s="99">
        <v>7.1426473847783098</v>
      </c>
      <c r="BK88" s="99">
        <v>13516.745910954472</v>
      </c>
      <c r="BL88" s="99">
        <v>10.385486200748041</v>
      </c>
      <c r="BM88" s="99">
        <v>19653.494086295592</v>
      </c>
      <c r="BN88" s="99">
        <v>8.874870026093781</v>
      </c>
      <c r="BO88" s="99">
        <v>16794.804037379869</v>
      </c>
      <c r="BP88" s="99">
        <v>18.76452840975773</v>
      </c>
      <c r="BQ88" s="99">
        <v>35509.993562625525</v>
      </c>
      <c r="BR88" s="99">
        <v>18.895671072040329</v>
      </c>
      <c r="BS88" s="99">
        <v>35758.167936729114</v>
      </c>
      <c r="BT88" s="99">
        <v>8.6883876357560546</v>
      </c>
      <c r="BU88" s="99">
        <v>16441.904761904756</v>
      </c>
      <c r="BV88" s="99">
        <v>7.801325524151272</v>
      </c>
      <c r="BW88" s="99">
        <v>14763.228421903867</v>
      </c>
      <c r="BX88" s="99">
        <v>14</v>
      </c>
      <c r="BY88" s="99">
        <v>26493.599999999999</v>
      </c>
      <c r="BZ88" s="99">
        <v>11</v>
      </c>
      <c r="CA88" s="99">
        <v>20816.399999999998</v>
      </c>
      <c r="CB88" s="99">
        <v>11.504128706563474</v>
      </c>
      <c r="CC88" s="99">
        <v>21770.413164300717</v>
      </c>
      <c r="CD88" s="99">
        <v>2.0426130671854099</v>
      </c>
      <c r="CE88" s="99">
        <v>3865.4409683416693</v>
      </c>
      <c r="CF88" s="99">
        <v>17.155831284635301</v>
      </c>
      <c r="CG88" s="99">
        <v>32465.695123043843</v>
      </c>
      <c r="CH88" s="99">
        <v>7.2255852327713335</v>
      </c>
      <c r="CI88" s="99">
        <v>13673.697494496471</v>
      </c>
      <c r="CJ88" s="99">
        <v>5.0437499999999993</v>
      </c>
      <c r="CK88" s="99">
        <v>9544.7924999999977</v>
      </c>
      <c r="CL88" s="99">
        <v>1.6873362445414848</v>
      </c>
      <c r="CM88" s="99">
        <v>3193.1151091703055</v>
      </c>
      <c r="CN88" s="99">
        <v>3.4671163575042159</v>
      </c>
      <c r="CO88" s="99">
        <v>6561.1709949409778</v>
      </c>
      <c r="CP88" s="99">
        <v>10</v>
      </c>
      <c r="CQ88" s="99">
        <v>18924</v>
      </c>
      <c r="CR88" s="99">
        <v>9</v>
      </c>
      <c r="CS88" s="99">
        <v>17031.599999999999</v>
      </c>
      <c r="CT88" s="99">
        <v>14</v>
      </c>
      <c r="CU88" s="99">
        <v>26493.599999999999</v>
      </c>
    </row>
    <row r="89" spans="2:99">
      <c r="C89" s="98" t="s">
        <v>254</v>
      </c>
      <c r="D89" s="99">
        <v>0</v>
      </c>
      <c r="E89" s="99">
        <v>0</v>
      </c>
      <c r="F89" s="99">
        <v>0</v>
      </c>
      <c r="G89" s="99">
        <v>0</v>
      </c>
      <c r="H89" s="99">
        <v>5.1875498802873103</v>
      </c>
      <c r="I89" s="99">
        <v>12437.669592976856</v>
      </c>
      <c r="J89" s="99">
        <v>4.8497686001160467</v>
      </c>
      <c r="K89" s="99">
        <v>11627.805195638233</v>
      </c>
      <c r="L89" s="99">
        <v>12</v>
      </c>
      <c r="M89" s="99">
        <v>28771.199999999997</v>
      </c>
      <c r="N89" s="99">
        <v>12</v>
      </c>
      <c r="O89" s="99">
        <v>28771.199999999997</v>
      </c>
      <c r="P89" s="99">
        <v>10</v>
      </c>
      <c r="Q89" s="99">
        <v>23976</v>
      </c>
      <c r="R89" s="99">
        <v>7.5641434477595491</v>
      </c>
      <c r="S89" s="99">
        <v>18135.790330348293</v>
      </c>
      <c r="T89" s="99">
        <v>25</v>
      </c>
      <c r="U89" s="99">
        <v>59940</v>
      </c>
      <c r="V89" s="99">
        <v>4.1554658690269521</v>
      </c>
      <c r="W89" s="99">
        <v>9963.1449675790209</v>
      </c>
      <c r="X89" s="99">
        <v>22</v>
      </c>
      <c r="Y89" s="99">
        <v>52747.199999999997</v>
      </c>
      <c r="Z89" s="99">
        <v>14.652946041328015</v>
      </c>
      <c r="AA89" s="99">
        <v>35131.903428688049</v>
      </c>
      <c r="AB89" s="99">
        <v>7.7129928894634761</v>
      </c>
      <c r="AC89" s="99">
        <v>18492.671751777631</v>
      </c>
      <c r="AD89" s="99">
        <v>2.8682917149257761</v>
      </c>
      <c r="AE89" s="99">
        <v>6877.0162157060404</v>
      </c>
      <c r="AF89" s="99">
        <v>9</v>
      </c>
      <c r="AG89" s="99">
        <v>21578.399999999998</v>
      </c>
      <c r="AH89" s="99">
        <v>12</v>
      </c>
      <c r="AI89" s="99">
        <v>28771.199999999997</v>
      </c>
      <c r="AJ89" s="99">
        <v>16.811495788315373</v>
      </c>
      <c r="AK89" s="99">
        <v>40307.242302064937</v>
      </c>
      <c r="AL89" s="99">
        <v>7.8489317715227775</v>
      </c>
      <c r="AM89" s="99">
        <v>18818.598815403009</v>
      </c>
      <c r="AN89" s="99">
        <v>11.904526748971193</v>
      </c>
      <c r="AO89" s="99">
        <v>28542.293333333331</v>
      </c>
      <c r="AP89" s="99">
        <v>12.294800514151401</v>
      </c>
      <c r="AQ89" s="99">
        <v>29478.013712729397</v>
      </c>
      <c r="AR89" s="99">
        <v>4.8793711032800209</v>
      </c>
      <c r="AS89" s="99">
        <v>11698.780157224177</v>
      </c>
      <c r="AT89" s="99">
        <v>7.7056911398407575</v>
      </c>
      <c r="AU89" s="99">
        <v>18475.1650768822</v>
      </c>
      <c r="AV89" s="99">
        <v>13</v>
      </c>
      <c r="AW89" s="99">
        <v>31168.799999999999</v>
      </c>
      <c r="AX89" s="99">
        <v>4.0067176311823722</v>
      </c>
      <c r="AY89" s="99">
        <v>9606.5061925228547</v>
      </c>
      <c r="AZ89" s="99">
        <v>23.812133824908539</v>
      </c>
      <c r="BA89" s="99">
        <v>57091.97205860071</v>
      </c>
      <c r="BB89" s="99">
        <v>5.0644513955404973</v>
      </c>
      <c r="BC89" s="99">
        <v>12142.528665947895</v>
      </c>
      <c r="BD89" s="99">
        <v>11.538477210158009</v>
      </c>
      <c r="BE89" s="99">
        <v>27664.65295907484</v>
      </c>
      <c r="BF89" s="99">
        <v>8.7378077228522546</v>
      </c>
      <c r="BG89" s="99">
        <v>20949.767796310563</v>
      </c>
      <c r="BH89" s="99">
        <v>11</v>
      </c>
      <c r="BI89" s="99">
        <v>26373.599999999999</v>
      </c>
      <c r="BJ89" s="99">
        <v>6.5932129705645934</v>
      </c>
      <c r="BK89" s="99">
        <v>15807.887418225668</v>
      </c>
      <c r="BL89" s="99">
        <v>10.385486200748041</v>
      </c>
      <c r="BM89" s="99">
        <v>24900.2417149135</v>
      </c>
      <c r="BN89" s="99">
        <v>8.874870026093781</v>
      </c>
      <c r="BO89" s="99">
        <v>21278.388374562448</v>
      </c>
      <c r="BP89" s="99">
        <v>18.76452840975773</v>
      </c>
      <c r="BQ89" s="99">
        <v>44989.833315235133</v>
      </c>
      <c r="BR89" s="99">
        <v>17.067057742488039</v>
      </c>
      <c r="BS89" s="99">
        <v>40919.97764338932</v>
      </c>
      <c r="BT89" s="99">
        <v>8.3542188805346687</v>
      </c>
      <c r="BU89" s="99">
        <v>20030.07518796992</v>
      </c>
      <c r="BV89" s="99">
        <v>8.4797016566861654</v>
      </c>
      <c r="BW89" s="99">
        <v>20330.93269207075</v>
      </c>
      <c r="BX89" s="99">
        <v>15</v>
      </c>
      <c r="BY89" s="99">
        <v>35964</v>
      </c>
      <c r="BZ89" s="99">
        <v>12</v>
      </c>
      <c r="CA89" s="99">
        <v>28771.199999999997</v>
      </c>
      <c r="CB89" s="99">
        <v>11.504128706563474</v>
      </c>
      <c r="CC89" s="99">
        <v>27582.298986856586</v>
      </c>
      <c r="CD89" s="99">
        <v>2.4965270821155015</v>
      </c>
      <c r="CE89" s="99">
        <v>5985.6733320801259</v>
      </c>
      <c r="CF89" s="99">
        <v>14.036589232883427</v>
      </c>
      <c r="CG89" s="99">
        <v>33654.126344761302</v>
      </c>
      <c r="CH89" s="99">
        <v>6.084703353912702</v>
      </c>
      <c r="CI89" s="99">
        <v>14588.684761341094</v>
      </c>
      <c r="CJ89" s="99">
        <v>4.4833333333333325</v>
      </c>
      <c r="CK89" s="99">
        <v>10749.239999999998</v>
      </c>
      <c r="CL89" s="99">
        <v>1.7676855895196508</v>
      </c>
      <c r="CM89" s="99">
        <v>4238.2029694323146</v>
      </c>
      <c r="CN89" s="99">
        <v>3.0048341765036537</v>
      </c>
      <c r="CO89" s="99">
        <v>7204.3904215851599</v>
      </c>
      <c r="CP89" s="99">
        <v>12</v>
      </c>
      <c r="CQ89" s="99">
        <v>28771.199999999997</v>
      </c>
      <c r="CR89" s="99">
        <v>10</v>
      </c>
      <c r="CS89" s="99">
        <v>23976</v>
      </c>
      <c r="CT89" s="99">
        <v>12</v>
      </c>
      <c r="CU89" s="99">
        <v>28771.199999999997</v>
      </c>
    </row>
    <row r="90" spans="2:99">
      <c r="C90" s="98" t="s">
        <v>255</v>
      </c>
      <c r="D90" s="99">
        <v>0</v>
      </c>
      <c r="E90" s="99">
        <v>0</v>
      </c>
      <c r="F90" s="99">
        <v>0</v>
      </c>
      <c r="G90" s="99">
        <v>0</v>
      </c>
      <c r="H90" s="99">
        <v>4.7885075818036702</v>
      </c>
      <c r="I90" s="99">
        <v>10521.308858739023</v>
      </c>
      <c r="J90" s="99">
        <v>4.8497686001160467</v>
      </c>
      <c r="K90" s="99">
        <v>10655.911568174977</v>
      </c>
      <c r="L90" s="99">
        <v>12</v>
      </c>
      <c r="M90" s="99">
        <v>26366.399999999998</v>
      </c>
      <c r="N90" s="99">
        <v>13</v>
      </c>
      <c r="O90" s="99">
        <v>28563.599999999999</v>
      </c>
      <c r="P90" s="99">
        <v>11</v>
      </c>
      <c r="Q90" s="99">
        <v>24169.199999999997</v>
      </c>
      <c r="R90" s="99">
        <v>6.4835515266510422</v>
      </c>
      <c r="S90" s="99">
        <v>14245.659414357669</v>
      </c>
      <c r="T90" s="99">
        <v>27</v>
      </c>
      <c r="U90" s="99">
        <v>59324.399999999994</v>
      </c>
      <c r="V90" s="99">
        <v>4.1554658690269521</v>
      </c>
      <c r="W90" s="99">
        <v>9130.3896074260192</v>
      </c>
      <c r="X90" s="99">
        <v>22</v>
      </c>
      <c r="Y90" s="99">
        <v>48338.399999999994</v>
      </c>
      <c r="Z90" s="99">
        <v>16.966569100485071</v>
      </c>
      <c r="AA90" s="99">
        <v>37278.945627585796</v>
      </c>
      <c r="AB90" s="99">
        <v>7.7129928894634761</v>
      </c>
      <c r="AC90" s="99">
        <v>16946.98797672915</v>
      </c>
      <c r="AD90" s="99">
        <v>2.8682917149257761</v>
      </c>
      <c r="AE90" s="99">
        <v>6302.2105560349146</v>
      </c>
      <c r="AF90" s="99">
        <v>8</v>
      </c>
      <c r="AG90" s="99">
        <v>17577.599999999999</v>
      </c>
      <c r="AH90" s="99">
        <v>10</v>
      </c>
      <c r="AI90" s="99">
        <v>21972</v>
      </c>
      <c r="AJ90" s="99">
        <v>17.745467776555117</v>
      </c>
      <c r="AK90" s="99">
        <v>38990.341798646899</v>
      </c>
      <c r="AL90" s="99">
        <v>7.8489317715227775</v>
      </c>
      <c r="AM90" s="99">
        <v>17245.672888389847</v>
      </c>
      <c r="AN90" s="99">
        <v>10.203880070546736</v>
      </c>
      <c r="AO90" s="99">
        <v>22419.965291005286</v>
      </c>
      <c r="AP90" s="99">
        <v>11.647705750248695</v>
      </c>
      <c r="AQ90" s="99">
        <v>25592.33907444643</v>
      </c>
      <c r="AR90" s="99">
        <v>4.8793711032800209</v>
      </c>
      <c r="AS90" s="99">
        <v>10720.954188126861</v>
      </c>
      <c r="AT90" s="99">
        <v>6.7424797473606635</v>
      </c>
      <c r="AU90" s="99">
        <v>14814.576500900848</v>
      </c>
      <c r="AV90" s="99">
        <v>11</v>
      </c>
      <c r="AW90" s="99">
        <v>24169.199999999997</v>
      </c>
      <c r="AX90" s="99">
        <v>3.6424705738021559</v>
      </c>
      <c r="AY90" s="99">
        <v>8003.2363447580965</v>
      </c>
      <c r="AZ90" s="99">
        <v>23.812133824908539</v>
      </c>
      <c r="BA90" s="99">
        <v>52320.020440089036</v>
      </c>
      <c r="BB90" s="99">
        <v>5.8435977640851897</v>
      </c>
      <c r="BC90" s="99">
        <v>12839.553007247978</v>
      </c>
      <c r="BD90" s="99">
        <v>11.538477210158009</v>
      </c>
      <c r="BE90" s="99">
        <v>25352.342126159176</v>
      </c>
      <c r="BF90" s="99">
        <v>10.61019509203488</v>
      </c>
      <c r="BG90" s="99">
        <v>23312.720656219037</v>
      </c>
      <c r="BH90" s="99">
        <v>11</v>
      </c>
      <c r="BI90" s="99">
        <v>24169.199999999997</v>
      </c>
      <c r="BJ90" s="99">
        <v>7.1426473847783098</v>
      </c>
      <c r="BK90" s="99">
        <v>15693.8248338349</v>
      </c>
      <c r="BL90" s="99">
        <v>11.329621309906953</v>
      </c>
      <c r="BM90" s="99">
        <v>24893.443942127557</v>
      </c>
      <c r="BN90" s="99">
        <v>8.0680636600852544</v>
      </c>
      <c r="BO90" s="99">
        <v>17727.14947393932</v>
      </c>
      <c r="BP90" s="99">
        <v>19.617461519292171</v>
      </c>
      <c r="BQ90" s="99">
        <v>43103.486450188757</v>
      </c>
      <c r="BR90" s="99">
        <v>18.286133295522898</v>
      </c>
      <c r="BS90" s="99">
        <v>40178.292076922909</v>
      </c>
      <c r="BT90" s="99">
        <v>8.3542188805346687</v>
      </c>
      <c r="BU90" s="99">
        <v>18355.889724310771</v>
      </c>
      <c r="BV90" s="99">
        <v>8.4797016566861654</v>
      </c>
      <c r="BW90" s="99">
        <v>18631.60048007084</v>
      </c>
      <c r="BX90" s="99">
        <v>14</v>
      </c>
      <c r="BY90" s="99">
        <v>30760.799999999996</v>
      </c>
      <c r="BZ90" s="99">
        <v>12</v>
      </c>
      <c r="CA90" s="99">
        <v>26366.399999999998</v>
      </c>
      <c r="CB90" s="99">
        <v>11.504128706563474</v>
      </c>
      <c r="CC90" s="99">
        <v>25276.871594061264</v>
      </c>
      <c r="CD90" s="99">
        <v>2.2695700746504559</v>
      </c>
      <c r="CE90" s="99">
        <v>4986.6993680219812</v>
      </c>
      <c r="CF90" s="99">
        <v>14.036589232883427</v>
      </c>
      <c r="CG90" s="99">
        <v>30841.193862491466</v>
      </c>
      <c r="CH90" s="99">
        <v>6.8452912731517896</v>
      </c>
      <c r="CI90" s="99">
        <v>15040.473985369112</v>
      </c>
      <c r="CJ90" s="99">
        <v>4.4833333333333325</v>
      </c>
      <c r="CK90" s="99">
        <v>9850.779999999997</v>
      </c>
      <c r="CL90" s="99">
        <v>1.6873362445414848</v>
      </c>
      <c r="CM90" s="99">
        <v>3707.4151965065503</v>
      </c>
      <c r="CN90" s="99">
        <v>3.4671163575042159</v>
      </c>
      <c r="CO90" s="99">
        <v>7617.9480607082623</v>
      </c>
      <c r="CP90" s="99">
        <v>11</v>
      </c>
      <c r="CQ90" s="99">
        <v>24169.199999999997</v>
      </c>
      <c r="CR90" s="99">
        <v>10</v>
      </c>
      <c r="CS90" s="99">
        <v>21972</v>
      </c>
      <c r="CT90" s="99">
        <v>13</v>
      </c>
      <c r="CU90" s="99">
        <v>28563.599999999999</v>
      </c>
    </row>
    <row r="91" spans="2:99">
      <c r="C91" s="98" t="s">
        <v>256</v>
      </c>
      <c r="D91" s="99">
        <v>0</v>
      </c>
      <c r="E91" s="99">
        <v>0</v>
      </c>
      <c r="F91" s="99">
        <v>0</v>
      </c>
      <c r="G91" s="99">
        <v>0</v>
      </c>
      <c r="H91" s="99">
        <v>4.7885075818036702</v>
      </c>
      <c r="I91" s="99">
        <v>10998.244213886668</v>
      </c>
      <c r="J91" s="99">
        <v>4.4617871121067623</v>
      </c>
      <c r="K91" s="99">
        <v>10247.83263908681</v>
      </c>
      <c r="L91" s="99">
        <v>12</v>
      </c>
      <c r="M91" s="99">
        <v>27561.599999999999</v>
      </c>
      <c r="N91" s="99">
        <v>11</v>
      </c>
      <c r="O91" s="99">
        <v>25264.799999999996</v>
      </c>
      <c r="P91" s="99">
        <v>10</v>
      </c>
      <c r="Q91" s="99">
        <v>22967.999999999996</v>
      </c>
      <c r="R91" s="99">
        <v>7.5641434477595491</v>
      </c>
      <c r="S91" s="99">
        <v>17373.324670814131</v>
      </c>
      <c r="T91" s="99">
        <v>24</v>
      </c>
      <c r="U91" s="99">
        <v>55123.199999999997</v>
      </c>
      <c r="V91" s="99">
        <v>3.8586468783821699</v>
      </c>
      <c r="W91" s="99">
        <v>8862.5401502681671</v>
      </c>
      <c r="X91" s="99">
        <v>22</v>
      </c>
      <c r="Y91" s="99">
        <v>50529.599999999991</v>
      </c>
      <c r="Z91" s="99">
        <v>16.966569100485071</v>
      </c>
      <c r="AA91" s="99">
        <v>38968.815909994104</v>
      </c>
      <c r="AB91" s="99">
        <v>7.7129928894634761</v>
      </c>
      <c r="AC91" s="99">
        <v>17715.202068519709</v>
      </c>
      <c r="AD91" s="99">
        <v>2.8682917149257761</v>
      </c>
      <c r="AE91" s="99">
        <v>6587.8924108415213</v>
      </c>
      <c r="AF91" s="99">
        <v>8</v>
      </c>
      <c r="AG91" s="99">
        <v>18374.399999999998</v>
      </c>
      <c r="AH91" s="99">
        <v>12</v>
      </c>
      <c r="AI91" s="99">
        <v>27561.599999999999</v>
      </c>
      <c r="AJ91" s="99">
        <v>15.877523800075632</v>
      </c>
      <c r="AK91" s="99">
        <v>36467.496664013706</v>
      </c>
      <c r="AL91" s="99">
        <v>7.8489317715227775</v>
      </c>
      <c r="AM91" s="99">
        <v>18027.426492833514</v>
      </c>
      <c r="AN91" s="99">
        <v>11.337644522829706</v>
      </c>
      <c r="AO91" s="99">
        <v>26040.301940035264</v>
      </c>
      <c r="AP91" s="99">
        <v>11.00061098634599</v>
      </c>
      <c r="AQ91" s="99">
        <v>25266.203313439466</v>
      </c>
      <c r="AR91" s="99">
        <v>4.3372187584711295</v>
      </c>
      <c r="AS91" s="99">
        <v>9961.7240444564886</v>
      </c>
      <c r="AT91" s="99">
        <v>7.7056911398407575</v>
      </c>
      <c r="AU91" s="99">
        <v>17698.431409986249</v>
      </c>
      <c r="AV91" s="99">
        <v>12</v>
      </c>
      <c r="AW91" s="99">
        <v>27561.599999999999</v>
      </c>
      <c r="AX91" s="99">
        <v>4.3709646885625881</v>
      </c>
      <c r="AY91" s="99">
        <v>10039.231696690551</v>
      </c>
      <c r="AZ91" s="99">
        <v>23.812133824908539</v>
      </c>
      <c r="BA91" s="99">
        <v>54691.708969049927</v>
      </c>
      <c r="BB91" s="99">
        <v>6.2331709483575359</v>
      </c>
      <c r="BC91" s="99">
        <v>14316.347034187587</v>
      </c>
      <c r="BD91" s="99">
        <v>12.895945117235421</v>
      </c>
      <c r="BE91" s="99">
        <v>29619.406745266311</v>
      </c>
      <c r="BF91" s="99">
        <v>9.3619368459131298</v>
      </c>
      <c r="BG91" s="99">
        <v>21502.496547693274</v>
      </c>
      <c r="BH91" s="99">
        <v>11</v>
      </c>
      <c r="BI91" s="99">
        <v>25264.799999999996</v>
      </c>
      <c r="BJ91" s="99">
        <v>7.6920817989920263</v>
      </c>
      <c r="BK91" s="99">
        <v>17667.173475924883</v>
      </c>
      <c r="BL91" s="99">
        <v>12.273756419065865</v>
      </c>
      <c r="BM91" s="99">
        <v>28190.363743310478</v>
      </c>
      <c r="BN91" s="99">
        <v>8.874870026093781</v>
      </c>
      <c r="BO91" s="99">
        <v>20383.801475932192</v>
      </c>
      <c r="BP91" s="99">
        <v>18.76452840975773</v>
      </c>
      <c r="BQ91" s="99">
        <v>43098.368851531552</v>
      </c>
      <c r="BR91" s="99">
        <v>16.457519965970608</v>
      </c>
      <c r="BS91" s="99">
        <v>37799.63185784129</v>
      </c>
      <c r="BT91" s="99">
        <v>7.3517126148705083</v>
      </c>
      <c r="BU91" s="99">
        <v>16885.41353383458</v>
      </c>
      <c r="BV91" s="99">
        <v>7.801325524151272</v>
      </c>
      <c r="BW91" s="99">
        <v>17918.08446387064</v>
      </c>
      <c r="BX91" s="99">
        <v>15</v>
      </c>
      <c r="BY91" s="99">
        <v>34451.999999999993</v>
      </c>
      <c r="BZ91" s="99">
        <v>13</v>
      </c>
      <c r="CA91" s="99">
        <v>29858.399999999998</v>
      </c>
      <c r="CB91" s="99">
        <v>12.462806098777095</v>
      </c>
      <c r="CC91" s="99">
        <v>28624.573047671231</v>
      </c>
      <c r="CD91" s="99">
        <v>2.2695700746504559</v>
      </c>
      <c r="CE91" s="99">
        <v>5212.7485474571668</v>
      </c>
      <c r="CF91" s="99">
        <v>15.596210258759363</v>
      </c>
      <c r="CG91" s="99">
        <v>35821.375722318502</v>
      </c>
      <c r="CH91" s="99">
        <v>7.2255852327713335</v>
      </c>
      <c r="CI91" s="99">
        <v>16595.724162629198</v>
      </c>
      <c r="CJ91" s="99">
        <v>4.4833333333333325</v>
      </c>
      <c r="CK91" s="99">
        <v>10297.319999999996</v>
      </c>
      <c r="CL91" s="99">
        <v>1.6873362445414848</v>
      </c>
      <c r="CM91" s="99">
        <v>3875.4738864628816</v>
      </c>
      <c r="CN91" s="99">
        <v>3.2359752670039343</v>
      </c>
      <c r="CO91" s="99">
        <v>7432.3879932546351</v>
      </c>
      <c r="CP91" s="99">
        <v>10</v>
      </c>
      <c r="CQ91" s="99">
        <v>22967.999999999996</v>
      </c>
      <c r="CR91" s="99">
        <v>9</v>
      </c>
      <c r="CS91" s="99">
        <v>20671.199999999997</v>
      </c>
      <c r="CT91" s="99">
        <v>12</v>
      </c>
      <c r="CU91" s="99">
        <v>27561.599999999999</v>
      </c>
    </row>
    <row r="92" spans="2:99">
      <c r="C92" s="98" t="s">
        <v>257</v>
      </c>
      <c r="D92" s="99">
        <v>0</v>
      </c>
      <c r="E92" s="99">
        <v>0</v>
      </c>
      <c r="F92" s="99">
        <v>0</v>
      </c>
      <c r="G92" s="99">
        <v>0</v>
      </c>
      <c r="H92" s="99">
        <v>6.3846767757382272</v>
      </c>
      <c r="I92" s="99">
        <v>9071.3487629688734</v>
      </c>
      <c r="J92" s="99">
        <v>4.8497686001160467</v>
      </c>
      <c r="K92" s="99">
        <v>6890.5512270448789</v>
      </c>
      <c r="L92" s="99">
        <v>12</v>
      </c>
      <c r="M92" s="99">
        <v>17049.599999999999</v>
      </c>
      <c r="N92" s="99">
        <v>13</v>
      </c>
      <c r="O92" s="99">
        <v>18470.399999999998</v>
      </c>
      <c r="P92" s="99">
        <v>10</v>
      </c>
      <c r="Q92" s="99">
        <v>14208</v>
      </c>
      <c r="R92" s="99">
        <v>8.1044394083138034</v>
      </c>
      <c r="S92" s="99">
        <v>11514.787511332252</v>
      </c>
      <c r="T92" s="99">
        <v>24</v>
      </c>
      <c r="U92" s="99">
        <v>34099.199999999997</v>
      </c>
      <c r="V92" s="99">
        <v>4.7491038503165166</v>
      </c>
      <c r="W92" s="99">
        <v>6747.526750529707</v>
      </c>
      <c r="X92" s="99">
        <v>24</v>
      </c>
      <c r="Y92" s="99">
        <v>34099.199999999997</v>
      </c>
      <c r="Z92" s="99">
        <v>16.966569100485071</v>
      </c>
      <c r="AA92" s="99">
        <v>24106.101377969189</v>
      </c>
      <c r="AB92" s="99">
        <v>8.4842921784098237</v>
      </c>
      <c r="AC92" s="99">
        <v>12054.482327084677</v>
      </c>
      <c r="AD92" s="99">
        <v>2.8682917149257761</v>
      </c>
      <c r="AE92" s="99">
        <v>4075.2688685665426</v>
      </c>
      <c r="AF92" s="99">
        <v>9</v>
      </c>
      <c r="AG92" s="99">
        <v>12787.199999999999</v>
      </c>
      <c r="AH92" s="99">
        <v>13</v>
      </c>
      <c r="AI92" s="99">
        <v>18470.399999999998</v>
      </c>
      <c r="AJ92" s="99">
        <v>17.745467776555117</v>
      </c>
      <c r="AK92" s="99">
        <v>25212.76061692951</v>
      </c>
      <c r="AL92" s="99">
        <v>9.4187181258273327</v>
      </c>
      <c r="AM92" s="99">
        <v>13382.114713175473</v>
      </c>
      <c r="AN92" s="99">
        <v>13.038291201254161</v>
      </c>
      <c r="AO92" s="99">
        <v>18524.804138741911</v>
      </c>
      <c r="AP92" s="99">
        <v>12.941895278054107</v>
      </c>
      <c r="AQ92" s="99">
        <v>18387.844811059273</v>
      </c>
      <c r="AR92" s="99">
        <v>4.3372187584711295</v>
      </c>
      <c r="AS92" s="99">
        <v>6162.3204120357805</v>
      </c>
      <c r="AT92" s="99">
        <v>7.7056911398407575</v>
      </c>
      <c r="AU92" s="99">
        <v>10948.245971485749</v>
      </c>
      <c r="AV92" s="99">
        <v>13</v>
      </c>
      <c r="AW92" s="99">
        <v>18470.399999999998</v>
      </c>
      <c r="AX92" s="99">
        <v>4.0067176311823722</v>
      </c>
      <c r="AY92" s="99">
        <v>5692.7444103839143</v>
      </c>
      <c r="AZ92" s="99">
        <v>25.4543499507643</v>
      </c>
      <c r="BA92" s="99">
        <v>36165.540410045913</v>
      </c>
      <c r="BB92" s="99">
        <v>6.2331709483575359</v>
      </c>
      <c r="BC92" s="99">
        <v>8856.0892834263868</v>
      </c>
      <c r="BD92" s="99">
        <v>12.217211163696714</v>
      </c>
      <c r="BE92" s="99">
        <v>17358.213621380291</v>
      </c>
      <c r="BF92" s="99">
        <v>10.61019509203488</v>
      </c>
      <c r="BG92" s="99">
        <v>15074.965186763156</v>
      </c>
      <c r="BH92" s="99">
        <v>11</v>
      </c>
      <c r="BI92" s="99">
        <v>15628.8</v>
      </c>
      <c r="BJ92" s="99">
        <v>6.5932129705645934</v>
      </c>
      <c r="BK92" s="99">
        <v>9367.6369885781733</v>
      </c>
      <c r="BL92" s="99">
        <v>13.217891528224779</v>
      </c>
      <c r="BM92" s="99">
        <v>18779.980283301767</v>
      </c>
      <c r="BN92" s="99">
        <v>9.6816763921023057</v>
      </c>
      <c r="BO92" s="99">
        <v>13755.725817898956</v>
      </c>
      <c r="BP92" s="99">
        <v>20.470394628826615</v>
      </c>
      <c r="BQ92" s="99">
        <v>29084.336688636853</v>
      </c>
      <c r="BR92" s="99">
        <v>17.067057742488039</v>
      </c>
      <c r="BS92" s="99">
        <v>24248.875640527007</v>
      </c>
      <c r="BT92" s="99">
        <v>8.6883876357560546</v>
      </c>
      <c r="BU92" s="99">
        <v>12344.461152882202</v>
      </c>
      <c r="BV92" s="99">
        <v>9.1580777892210588</v>
      </c>
      <c r="BW92" s="99">
        <v>13011.796922925279</v>
      </c>
      <c r="BX92" s="99">
        <v>14</v>
      </c>
      <c r="BY92" s="99">
        <v>19891.2</v>
      </c>
      <c r="BZ92" s="99">
        <v>14</v>
      </c>
      <c r="CA92" s="99">
        <v>19891.2</v>
      </c>
      <c r="CB92" s="99">
        <v>11.504128706563474</v>
      </c>
      <c r="CC92" s="99">
        <v>16345.066066285384</v>
      </c>
      <c r="CD92" s="99">
        <v>2.4965270821155015</v>
      </c>
      <c r="CE92" s="99">
        <v>3547.0656782697042</v>
      </c>
      <c r="CF92" s="99">
        <v>17.155831284635301</v>
      </c>
      <c r="CG92" s="99">
        <v>24375.005089209833</v>
      </c>
      <c r="CH92" s="99">
        <v>6.4649973135322458</v>
      </c>
      <c r="CI92" s="99">
        <v>9185.4681830666141</v>
      </c>
      <c r="CJ92" s="99">
        <v>5.3239583333333327</v>
      </c>
      <c r="CK92" s="99">
        <v>7564.2799999999988</v>
      </c>
      <c r="CL92" s="99">
        <v>1.7676855895196508</v>
      </c>
      <c r="CM92" s="99">
        <v>2511.5276855895199</v>
      </c>
      <c r="CN92" s="99">
        <v>3.6982574480044965</v>
      </c>
      <c r="CO92" s="99">
        <v>5254.4841821247883</v>
      </c>
      <c r="CP92" s="99">
        <v>12</v>
      </c>
      <c r="CQ92" s="99">
        <v>17049.599999999999</v>
      </c>
      <c r="CR92" s="99">
        <v>10</v>
      </c>
      <c r="CS92" s="99">
        <v>14208</v>
      </c>
      <c r="CT92" s="99">
        <v>12</v>
      </c>
      <c r="CU92" s="99">
        <v>17049.599999999999</v>
      </c>
    </row>
    <row r="93" spans="2:99">
      <c r="C93" s="98" t="s">
        <v>258</v>
      </c>
      <c r="D93" s="99">
        <v>0</v>
      </c>
      <c r="E93" s="99">
        <v>0</v>
      </c>
      <c r="F93" s="99">
        <v>0</v>
      </c>
      <c r="G93" s="99">
        <v>0</v>
      </c>
      <c r="H93" s="99">
        <v>5.985634477254588</v>
      </c>
      <c r="I93" s="99">
        <v>10608.93854748603</v>
      </c>
      <c r="J93" s="99">
        <v>5.2377500881253294</v>
      </c>
      <c r="K93" s="99">
        <v>9283.3882561933333</v>
      </c>
      <c r="L93" s="99">
        <v>14</v>
      </c>
      <c r="M93" s="99">
        <v>24813.599999999999</v>
      </c>
      <c r="N93" s="99">
        <v>12</v>
      </c>
      <c r="O93" s="99">
        <v>21268.799999999999</v>
      </c>
      <c r="P93" s="99">
        <v>10</v>
      </c>
      <c r="Q93" s="99">
        <v>17724</v>
      </c>
      <c r="R93" s="99">
        <v>7.0238474872052956</v>
      </c>
      <c r="S93" s="99">
        <v>12449.067286322665</v>
      </c>
      <c r="T93" s="99">
        <v>28</v>
      </c>
      <c r="U93" s="99">
        <v>49627.199999999997</v>
      </c>
      <c r="V93" s="99">
        <v>4.1554658690269521</v>
      </c>
      <c r="W93" s="99">
        <v>7365.1477062633694</v>
      </c>
      <c r="X93" s="99">
        <v>25</v>
      </c>
      <c r="Y93" s="99">
        <v>44310</v>
      </c>
      <c r="Z93" s="99">
        <v>19.280192159642127</v>
      </c>
      <c r="AA93" s="99">
        <v>34172.212583749701</v>
      </c>
      <c r="AB93" s="99">
        <v>8.4842921784098237</v>
      </c>
      <c r="AC93" s="99">
        <v>15037.559457013571</v>
      </c>
      <c r="AD93" s="99">
        <v>2.8682917149257761</v>
      </c>
      <c r="AE93" s="99">
        <v>5083.7602355344452</v>
      </c>
      <c r="AF93" s="99">
        <v>8</v>
      </c>
      <c r="AG93" s="99">
        <v>14179.199999999999</v>
      </c>
      <c r="AH93" s="99">
        <v>13</v>
      </c>
      <c r="AI93" s="99">
        <v>23041.199999999997</v>
      </c>
      <c r="AJ93" s="99">
        <v>17.745467776555117</v>
      </c>
      <c r="AK93" s="99">
        <v>31452.067087166288</v>
      </c>
      <c r="AL93" s="99">
        <v>8.3721938896242953</v>
      </c>
      <c r="AM93" s="99">
        <v>14838.876449970099</v>
      </c>
      <c r="AN93" s="99">
        <v>10.770762296688222</v>
      </c>
      <c r="AO93" s="99">
        <v>19090.099094650202</v>
      </c>
      <c r="AP93" s="99">
        <v>12.941895278054107</v>
      </c>
      <c r="AQ93" s="99">
        <v>22938.215190823095</v>
      </c>
      <c r="AR93" s="99">
        <v>5.4215234480889114</v>
      </c>
      <c r="AS93" s="99">
        <v>9609.1081593927865</v>
      </c>
      <c r="AT93" s="99">
        <v>6.7424797473606635</v>
      </c>
      <c r="AU93" s="99">
        <v>11950.371104222038</v>
      </c>
      <c r="AV93" s="99">
        <v>12</v>
      </c>
      <c r="AW93" s="99">
        <v>21268.799999999999</v>
      </c>
      <c r="AX93" s="99">
        <v>4.0067176311823722</v>
      </c>
      <c r="AY93" s="99">
        <v>7101.5063295076361</v>
      </c>
      <c r="AZ93" s="99">
        <v>25.4543499507643</v>
      </c>
      <c r="BA93" s="99">
        <v>45115.289852734641</v>
      </c>
      <c r="BB93" s="99">
        <v>5.8435977640851897</v>
      </c>
      <c r="BC93" s="99">
        <v>10357.19267706459</v>
      </c>
      <c r="BD93" s="99">
        <v>12.217211163696714</v>
      </c>
      <c r="BE93" s="99">
        <v>21653.785066536053</v>
      </c>
      <c r="BF93" s="99">
        <v>9.986065968974005</v>
      </c>
      <c r="BG93" s="99">
        <v>17699.303323409524</v>
      </c>
      <c r="BH93" s="99">
        <v>11</v>
      </c>
      <c r="BI93" s="99">
        <v>19496.399999999998</v>
      </c>
      <c r="BJ93" s="99">
        <v>7.6920817989920263</v>
      </c>
      <c r="BK93" s="99">
        <v>13633.445780533466</v>
      </c>
      <c r="BL93" s="99">
        <v>11.329621309906953</v>
      </c>
      <c r="BM93" s="99">
        <v>20080.620809679083</v>
      </c>
      <c r="BN93" s="99">
        <v>8.0680636600852544</v>
      </c>
      <c r="BO93" s="99">
        <v>14299.836031135104</v>
      </c>
      <c r="BP93" s="99">
        <v>18.76452840975773</v>
      </c>
      <c r="BQ93" s="99">
        <v>33258.250153454595</v>
      </c>
      <c r="BR93" s="99">
        <v>17.067057742488039</v>
      </c>
      <c r="BS93" s="99">
        <v>30249.653142785799</v>
      </c>
      <c r="BT93" s="99">
        <v>7.6858813700918951</v>
      </c>
      <c r="BU93" s="99">
        <v>13622.456140350874</v>
      </c>
      <c r="BV93" s="99">
        <v>8.4797016566861654</v>
      </c>
      <c r="BW93" s="99">
        <v>15029.423216310559</v>
      </c>
      <c r="BX93" s="99">
        <v>14</v>
      </c>
      <c r="BY93" s="99">
        <v>24813.599999999999</v>
      </c>
      <c r="BZ93" s="99">
        <v>13</v>
      </c>
      <c r="CA93" s="99">
        <v>23041.199999999997</v>
      </c>
      <c r="CB93" s="99">
        <v>11.504128706563474</v>
      </c>
      <c r="CC93" s="99">
        <v>20389.917719513101</v>
      </c>
      <c r="CD93" s="99">
        <v>2.2695700746504559</v>
      </c>
      <c r="CE93" s="99">
        <v>4022.5860003104676</v>
      </c>
      <c r="CF93" s="99">
        <v>16.376020771697331</v>
      </c>
      <c r="CG93" s="99">
        <v>29024.859215756347</v>
      </c>
      <c r="CH93" s="99">
        <v>6.4649973135322458</v>
      </c>
      <c r="CI93" s="99">
        <v>11458.561238504552</v>
      </c>
      <c r="CJ93" s="99">
        <v>4.4833333333333325</v>
      </c>
      <c r="CK93" s="99">
        <v>7946.2599999999975</v>
      </c>
      <c r="CL93" s="99">
        <v>1.6069868995633187</v>
      </c>
      <c r="CM93" s="99">
        <v>2848.2235807860261</v>
      </c>
      <c r="CN93" s="99">
        <v>3.2359752670039343</v>
      </c>
      <c r="CO93" s="99">
        <v>5735.4425632377724</v>
      </c>
      <c r="CP93" s="99">
        <v>11</v>
      </c>
      <c r="CQ93" s="99">
        <v>19496.399999999998</v>
      </c>
      <c r="CR93" s="99">
        <v>9</v>
      </c>
      <c r="CS93" s="99">
        <v>15951.599999999999</v>
      </c>
      <c r="CT93" s="99">
        <v>12</v>
      </c>
      <c r="CU93" s="99">
        <v>21268.799999999999</v>
      </c>
    </row>
    <row r="94" spans="2:99">
      <c r="C94" s="98" t="s">
        <v>259</v>
      </c>
      <c r="D94" s="99">
        <v>0</v>
      </c>
      <c r="E94" s="99">
        <v>0</v>
      </c>
      <c r="F94" s="99">
        <v>0</v>
      </c>
      <c r="G94" s="99">
        <v>0</v>
      </c>
      <c r="H94" s="99">
        <v>4.7885075818036702</v>
      </c>
      <c r="I94" s="99">
        <v>11469.433359936151</v>
      </c>
      <c r="J94" s="99">
        <v>4.4617871121067623</v>
      </c>
      <c r="K94" s="99">
        <v>10686.872490918116</v>
      </c>
      <c r="L94" s="99">
        <v>14</v>
      </c>
      <c r="M94" s="99">
        <v>33532.799999999996</v>
      </c>
      <c r="N94" s="99">
        <v>11</v>
      </c>
      <c r="O94" s="99">
        <v>26347.199999999997</v>
      </c>
      <c r="P94" s="99">
        <v>9</v>
      </c>
      <c r="Q94" s="99">
        <v>21556.799999999999</v>
      </c>
      <c r="R94" s="99">
        <v>7.5641434477595491</v>
      </c>
      <c r="S94" s="99">
        <v>18117.636386073671</v>
      </c>
      <c r="T94" s="99">
        <v>23</v>
      </c>
      <c r="U94" s="99">
        <v>55089.599999999999</v>
      </c>
      <c r="V94" s="99">
        <v>4.4522848596717344</v>
      </c>
      <c r="W94" s="99">
        <v>10664.112695885737</v>
      </c>
      <c r="X94" s="99">
        <v>23</v>
      </c>
      <c r="Y94" s="99">
        <v>55089.599999999999</v>
      </c>
      <c r="Z94" s="99">
        <v>16.195361414099384</v>
      </c>
      <c r="AA94" s="99">
        <v>38791.129659050843</v>
      </c>
      <c r="AB94" s="99">
        <v>7.7129928894634761</v>
      </c>
      <c r="AC94" s="99">
        <v>18474.160568842915</v>
      </c>
      <c r="AD94" s="99">
        <v>2.8682917149257761</v>
      </c>
      <c r="AE94" s="99">
        <v>6870.1323155902182</v>
      </c>
      <c r="AF94" s="99">
        <v>9</v>
      </c>
      <c r="AG94" s="99">
        <v>21556.799999999999</v>
      </c>
      <c r="AH94" s="99">
        <v>10</v>
      </c>
      <c r="AI94" s="99">
        <v>23952</v>
      </c>
      <c r="AJ94" s="99">
        <v>15.877523800075632</v>
      </c>
      <c r="AK94" s="99">
        <v>38029.845005941155</v>
      </c>
      <c r="AL94" s="99">
        <v>8.895456007725814</v>
      </c>
      <c r="AM94" s="99">
        <v>21306.396229704867</v>
      </c>
      <c r="AN94" s="99">
        <v>10.203880070546736</v>
      </c>
      <c r="AO94" s="99">
        <v>24440.333544973542</v>
      </c>
      <c r="AP94" s="99">
        <v>11.00061098634599</v>
      </c>
      <c r="AQ94" s="99">
        <v>26348.663434495913</v>
      </c>
      <c r="AR94" s="99">
        <v>4.8793711032800209</v>
      </c>
      <c r="AS94" s="99">
        <v>11687.069666576304</v>
      </c>
      <c r="AT94" s="99">
        <v>6.7424797473606635</v>
      </c>
      <c r="AU94" s="99">
        <v>16149.587490878261</v>
      </c>
      <c r="AV94" s="99">
        <v>12</v>
      </c>
      <c r="AW94" s="99">
        <v>28742.399999999998</v>
      </c>
      <c r="AX94" s="99">
        <v>3.6424705738021559</v>
      </c>
      <c r="AY94" s="99">
        <v>8724.4455183709233</v>
      </c>
      <c r="AZ94" s="99">
        <v>20.527701573197017</v>
      </c>
      <c r="BA94" s="99">
        <v>49167.950808121495</v>
      </c>
      <c r="BB94" s="99">
        <v>5.4540245798128435</v>
      </c>
      <c r="BC94" s="99">
        <v>13063.479673567721</v>
      </c>
      <c r="BD94" s="99">
        <v>11.538477210158009</v>
      </c>
      <c r="BE94" s="99">
        <v>27636.960613770461</v>
      </c>
      <c r="BF94" s="99">
        <v>8.7378077228522546</v>
      </c>
      <c r="BG94" s="99">
        <v>20928.797057775719</v>
      </c>
      <c r="BH94" s="99">
        <v>10</v>
      </c>
      <c r="BI94" s="99">
        <v>23952</v>
      </c>
      <c r="BJ94" s="99">
        <v>7.1426473847783098</v>
      </c>
      <c r="BK94" s="99">
        <v>17108.069016021007</v>
      </c>
      <c r="BL94" s="99">
        <v>11.329621309906953</v>
      </c>
      <c r="BM94" s="99">
        <v>27136.70896148913</v>
      </c>
      <c r="BN94" s="99">
        <v>8.874870026093781</v>
      </c>
      <c r="BO94" s="99">
        <v>21257.088686499821</v>
      </c>
      <c r="BP94" s="99">
        <v>17.058662190688846</v>
      </c>
      <c r="BQ94" s="99">
        <v>40858.907679137919</v>
      </c>
      <c r="BR94" s="99">
        <v>17.067057742488039</v>
      </c>
      <c r="BS94" s="99">
        <v>40879.016704807349</v>
      </c>
      <c r="BT94" s="99">
        <v>8.3542188805346687</v>
      </c>
      <c r="BU94" s="99">
        <v>20010.025062656638</v>
      </c>
      <c r="BV94" s="99">
        <v>8.1405135904187187</v>
      </c>
      <c r="BW94" s="99">
        <v>19498.158151770913</v>
      </c>
      <c r="BX94" s="99">
        <v>13</v>
      </c>
      <c r="BY94" s="99">
        <v>31137.599999999999</v>
      </c>
      <c r="BZ94" s="99">
        <v>13</v>
      </c>
      <c r="CA94" s="99">
        <v>31137.599999999999</v>
      </c>
      <c r="CB94" s="99">
        <v>10.545451314349851</v>
      </c>
      <c r="CC94" s="99">
        <v>25258.46498813076</v>
      </c>
      <c r="CD94" s="99">
        <v>2.0426130671854099</v>
      </c>
      <c r="CE94" s="99">
        <v>4892.4668185224937</v>
      </c>
      <c r="CF94" s="99">
        <v>14.036589232883427</v>
      </c>
      <c r="CG94" s="99">
        <v>33620.438530602383</v>
      </c>
      <c r="CH94" s="99">
        <v>6.8452912731517896</v>
      </c>
      <c r="CI94" s="99">
        <v>16395.841657453166</v>
      </c>
      <c r="CJ94" s="99">
        <v>4.4833333333333325</v>
      </c>
      <c r="CK94" s="99">
        <v>10738.479999999998</v>
      </c>
      <c r="CL94" s="99">
        <v>1.6873362445414848</v>
      </c>
      <c r="CM94" s="99">
        <v>4041.5077729257641</v>
      </c>
      <c r="CN94" s="99">
        <v>3.4671163575042159</v>
      </c>
      <c r="CO94" s="99">
        <v>8304.4370994940964</v>
      </c>
      <c r="CP94" s="99">
        <v>11</v>
      </c>
      <c r="CQ94" s="99">
        <v>26347.199999999997</v>
      </c>
      <c r="CR94" s="99">
        <v>10</v>
      </c>
      <c r="CS94" s="99">
        <v>23952</v>
      </c>
      <c r="CT94" s="99">
        <v>12</v>
      </c>
      <c r="CU94" s="99">
        <v>28742.399999999998</v>
      </c>
    </row>
    <row r="95" spans="2:99">
      <c r="B95" s="98" t="s">
        <v>132</v>
      </c>
      <c r="C95" s="98" t="s">
        <v>260</v>
      </c>
      <c r="D95" s="99">
        <v>0</v>
      </c>
      <c r="E95" s="99">
        <v>0</v>
      </c>
      <c r="F95" s="99">
        <v>0</v>
      </c>
      <c r="G95" s="99">
        <v>0</v>
      </c>
      <c r="H95" s="99">
        <v>8.3798882681564226</v>
      </c>
      <c r="I95" s="99">
        <v>14520.670391061449</v>
      </c>
      <c r="J95" s="99">
        <v>3.1038519040742698</v>
      </c>
      <c r="K95" s="99">
        <v>5378.3545793798949</v>
      </c>
      <c r="L95" s="99">
        <v>8</v>
      </c>
      <c r="M95" s="99">
        <v>13862.4</v>
      </c>
      <c r="N95" s="99">
        <v>12</v>
      </c>
      <c r="O95" s="99">
        <v>20793.599999999999</v>
      </c>
      <c r="P95" s="99">
        <v>9</v>
      </c>
      <c r="Q95" s="99">
        <v>15595.199999999999</v>
      </c>
      <c r="R95" s="99">
        <v>7.5641434477595491</v>
      </c>
      <c r="S95" s="99">
        <v>13107.147766277747</v>
      </c>
      <c r="T95" s="99">
        <v>14</v>
      </c>
      <c r="U95" s="99">
        <v>24259.200000000001</v>
      </c>
      <c r="V95" s="99">
        <v>5.0459228409612988</v>
      </c>
      <c r="W95" s="99">
        <v>8743.5750988177388</v>
      </c>
      <c r="X95" s="99">
        <v>19</v>
      </c>
      <c r="Y95" s="99">
        <v>32923.199999999997</v>
      </c>
      <c r="Z95" s="99">
        <v>10.796907609399589</v>
      </c>
      <c r="AA95" s="99">
        <v>18708.88150556761</v>
      </c>
      <c r="AB95" s="99">
        <v>7.7129928894634761</v>
      </c>
      <c r="AC95" s="99">
        <v>13365.074078862312</v>
      </c>
      <c r="AD95" s="99">
        <v>4.78048619154296</v>
      </c>
      <c r="AE95" s="99">
        <v>8283.6264727056405</v>
      </c>
      <c r="AF95" s="99">
        <v>16</v>
      </c>
      <c r="AG95" s="99">
        <v>27724.799999999999</v>
      </c>
      <c r="AH95" s="99">
        <v>11</v>
      </c>
      <c r="AI95" s="99">
        <v>19060.8</v>
      </c>
      <c r="AJ95" s="99">
        <v>14.009579823596146</v>
      </c>
      <c r="AK95" s="99">
        <v>24275.799918327401</v>
      </c>
      <c r="AL95" s="99">
        <v>10.46524236203037</v>
      </c>
      <c r="AM95" s="99">
        <v>18134.171964926223</v>
      </c>
      <c r="AN95" s="99">
        <v>7.369468939839309</v>
      </c>
      <c r="AO95" s="99">
        <v>12769.815778953554</v>
      </c>
      <c r="AP95" s="99">
        <v>7.7651371668324645</v>
      </c>
      <c r="AQ95" s="99">
        <v>13455.429682687294</v>
      </c>
      <c r="AR95" s="99">
        <v>6.5058281377066942</v>
      </c>
      <c r="AS95" s="99">
        <v>11273.298997018159</v>
      </c>
      <c r="AT95" s="99">
        <v>9.6321139248009473</v>
      </c>
      <c r="AU95" s="99">
        <v>16690.527008895082</v>
      </c>
      <c r="AV95" s="99">
        <v>16</v>
      </c>
      <c r="AW95" s="99">
        <v>27724.799999999999</v>
      </c>
      <c r="AX95" s="99">
        <v>4.7352117459428031</v>
      </c>
      <c r="AY95" s="99">
        <v>8205.1749133696885</v>
      </c>
      <c r="AZ95" s="99">
        <v>10.674404818062449</v>
      </c>
      <c r="BA95" s="99">
        <v>18496.608668738612</v>
      </c>
      <c r="BB95" s="99">
        <v>7.4018905011745737</v>
      </c>
      <c r="BC95" s="99">
        <v>12825.995860435301</v>
      </c>
      <c r="BD95" s="99">
        <v>16.968348838467659</v>
      </c>
      <c r="BE95" s="99">
        <v>29402.754867296757</v>
      </c>
      <c r="BF95" s="99">
        <v>11.234324215095755</v>
      </c>
      <c r="BG95" s="99">
        <v>19466.836999917923</v>
      </c>
      <c r="BH95" s="99">
        <v>15</v>
      </c>
      <c r="BI95" s="99">
        <v>25992</v>
      </c>
      <c r="BJ95" s="99">
        <v>6.043778556350877</v>
      </c>
      <c r="BK95" s="99">
        <v>10472.6594824448</v>
      </c>
      <c r="BL95" s="99">
        <v>12.273756419065865</v>
      </c>
      <c r="BM95" s="99">
        <v>21267.965122957332</v>
      </c>
      <c r="BN95" s="99">
        <v>8.0680636600852544</v>
      </c>
      <c r="BO95" s="99">
        <v>13980.340710195729</v>
      </c>
      <c r="BP95" s="99">
        <v>20.470394628826615</v>
      </c>
      <c r="BQ95" s="99">
        <v>35471.099812830755</v>
      </c>
      <c r="BR95" s="99">
        <v>9.7526044242788803</v>
      </c>
      <c r="BS95" s="99">
        <v>16899.312946390444</v>
      </c>
      <c r="BT95" s="99">
        <v>8.0200501253132828</v>
      </c>
      <c r="BU95" s="99">
        <v>13897.142857142857</v>
      </c>
      <c r="BV95" s="99">
        <v>7.1229493916163795</v>
      </c>
      <c r="BW95" s="99">
        <v>12342.646705792862</v>
      </c>
      <c r="BX95" s="99">
        <v>13</v>
      </c>
      <c r="BY95" s="99">
        <v>22526.399999999998</v>
      </c>
      <c r="BZ95" s="99">
        <v>14</v>
      </c>
      <c r="CA95" s="99">
        <v>24259.200000000001</v>
      </c>
      <c r="CB95" s="99">
        <v>7.6694191377089824</v>
      </c>
      <c r="CC95" s="99">
        <v>13289.569481822124</v>
      </c>
      <c r="CD95" s="99">
        <v>3.1773981045106381</v>
      </c>
      <c r="CE95" s="99">
        <v>5505.7954354960339</v>
      </c>
      <c r="CF95" s="99">
        <v>19.495262823449202</v>
      </c>
      <c r="CG95" s="99">
        <v>33781.391420472777</v>
      </c>
      <c r="CH95" s="99">
        <v>6.4649973135322458</v>
      </c>
      <c r="CI95" s="99">
        <v>11202.547344888675</v>
      </c>
      <c r="CJ95" s="99">
        <v>3.3624999999999998</v>
      </c>
      <c r="CK95" s="99">
        <v>5826.54</v>
      </c>
      <c r="CL95" s="99">
        <v>1.3659388646288211</v>
      </c>
      <c r="CM95" s="99">
        <v>2366.8988646288212</v>
      </c>
      <c r="CN95" s="99">
        <v>2.5425519955030915</v>
      </c>
      <c r="CO95" s="99">
        <v>4405.7340978077573</v>
      </c>
      <c r="CP95" s="99">
        <v>9</v>
      </c>
      <c r="CQ95" s="99">
        <v>15595.199999999999</v>
      </c>
      <c r="CR95" s="99">
        <v>16</v>
      </c>
      <c r="CS95" s="99">
        <v>27724.799999999999</v>
      </c>
      <c r="CT95" s="99">
        <v>15</v>
      </c>
      <c r="CU95" s="99">
        <v>25992</v>
      </c>
    </row>
    <row r="96" spans="2:99">
      <c r="C96" s="98" t="s">
        <v>261</v>
      </c>
      <c r="D96" s="99">
        <v>0</v>
      </c>
      <c r="E96" s="99">
        <v>0</v>
      </c>
      <c r="F96" s="99">
        <v>0</v>
      </c>
      <c r="G96" s="99">
        <v>0</v>
      </c>
      <c r="H96" s="99">
        <v>8.7789305666400619</v>
      </c>
      <c r="I96" s="99">
        <v>7226.8156424580984</v>
      </c>
      <c r="J96" s="99">
        <v>3.2978426480789116</v>
      </c>
      <c r="K96" s="99">
        <v>2714.7840678985599</v>
      </c>
      <c r="L96" s="99">
        <v>10</v>
      </c>
      <c r="M96" s="99">
        <v>8232</v>
      </c>
      <c r="N96" s="99">
        <v>15</v>
      </c>
      <c r="O96" s="99">
        <v>12347.999999999998</v>
      </c>
      <c r="P96" s="99">
        <v>8</v>
      </c>
      <c r="Q96" s="99">
        <v>6585.5999999999995</v>
      </c>
      <c r="R96" s="99">
        <v>9.1850313294223103</v>
      </c>
      <c r="S96" s="99">
        <v>7561.1177903804455</v>
      </c>
      <c r="T96" s="99">
        <v>15</v>
      </c>
      <c r="U96" s="99">
        <v>12347.999999999998</v>
      </c>
      <c r="V96" s="99">
        <v>5.3427418316060811</v>
      </c>
      <c r="W96" s="99">
        <v>4398.1450757781258</v>
      </c>
      <c r="X96" s="99">
        <v>25</v>
      </c>
      <c r="Y96" s="99">
        <v>20580</v>
      </c>
      <c r="Z96" s="99">
        <v>11.568115295785276</v>
      </c>
      <c r="AA96" s="99">
        <v>9522.8725114904391</v>
      </c>
      <c r="AB96" s="99">
        <v>8.4842921784098237</v>
      </c>
      <c r="AC96" s="99">
        <v>6984.2693212669665</v>
      </c>
      <c r="AD96" s="99">
        <v>5.4178843504153544</v>
      </c>
      <c r="AE96" s="99">
        <v>4460.0023972619192</v>
      </c>
      <c r="AF96" s="99">
        <v>16</v>
      </c>
      <c r="AG96" s="99">
        <v>13171.199999999999</v>
      </c>
      <c r="AH96" s="99">
        <v>13</v>
      </c>
      <c r="AI96" s="99">
        <v>10701.599999999999</v>
      </c>
      <c r="AJ96" s="99">
        <v>16.811495788315373</v>
      </c>
      <c r="AK96" s="99">
        <v>13839.223332941214</v>
      </c>
      <c r="AL96" s="99">
        <v>10.46524236203037</v>
      </c>
      <c r="AM96" s="99">
        <v>8614.9875124234004</v>
      </c>
      <c r="AN96" s="99">
        <v>8.5032333921222794</v>
      </c>
      <c r="AO96" s="99">
        <v>6999.8617283950598</v>
      </c>
      <c r="AP96" s="99">
        <v>7.7651371668324645</v>
      </c>
      <c r="AQ96" s="99">
        <v>6392.2609157364841</v>
      </c>
      <c r="AR96" s="99">
        <v>5.9636757928978037</v>
      </c>
      <c r="AS96" s="99">
        <v>4909.2979127134713</v>
      </c>
      <c r="AT96" s="99">
        <v>9.6321139248009473</v>
      </c>
      <c r="AU96" s="99">
        <v>7929.1561828961394</v>
      </c>
      <c r="AV96" s="99">
        <v>17</v>
      </c>
      <c r="AW96" s="99">
        <v>13994.4</v>
      </c>
      <c r="AX96" s="99">
        <v>4.7352117459428031</v>
      </c>
      <c r="AY96" s="99">
        <v>3898.0263092601153</v>
      </c>
      <c r="AZ96" s="99">
        <v>12.31662094391821</v>
      </c>
      <c r="BA96" s="99">
        <v>10139.042361033469</v>
      </c>
      <c r="BB96" s="99">
        <v>7.4018905011745737</v>
      </c>
      <c r="BC96" s="99">
        <v>6093.2362605669086</v>
      </c>
      <c r="BD96" s="99">
        <v>16.968348838467659</v>
      </c>
      <c r="BE96" s="99">
        <v>13968.344763826575</v>
      </c>
      <c r="BF96" s="99">
        <v>11.234324215095755</v>
      </c>
      <c r="BG96" s="99">
        <v>9248.095693866826</v>
      </c>
      <c r="BH96" s="99">
        <v>17</v>
      </c>
      <c r="BI96" s="99">
        <v>13994.4</v>
      </c>
      <c r="BJ96" s="99">
        <v>6.043778556350877</v>
      </c>
      <c r="BK96" s="99">
        <v>4975.2385075880411</v>
      </c>
      <c r="BL96" s="99">
        <v>13.217891528224779</v>
      </c>
      <c r="BM96" s="99">
        <v>10880.968306034638</v>
      </c>
      <c r="BN96" s="99">
        <v>8.874870026093781</v>
      </c>
      <c r="BO96" s="99">
        <v>7305.7930054804001</v>
      </c>
      <c r="BP96" s="99">
        <v>23.029193957429939</v>
      </c>
      <c r="BQ96" s="99">
        <v>18957.632465756324</v>
      </c>
      <c r="BR96" s="99">
        <v>10.971679977313739</v>
      </c>
      <c r="BS96" s="99">
        <v>9031.8869573246702</v>
      </c>
      <c r="BT96" s="99">
        <v>8.0200501253132828</v>
      </c>
      <c r="BU96" s="99">
        <v>6602.1052631578941</v>
      </c>
      <c r="BV96" s="99">
        <v>8.1405135904187187</v>
      </c>
      <c r="BW96" s="99">
        <v>6701.2707876326886</v>
      </c>
      <c r="BX96" s="99">
        <v>14</v>
      </c>
      <c r="BY96" s="99">
        <v>11524.8</v>
      </c>
      <c r="BZ96" s="99">
        <v>13</v>
      </c>
      <c r="CA96" s="99">
        <v>10701.599999999999</v>
      </c>
      <c r="CB96" s="99">
        <v>9.5867739221362278</v>
      </c>
      <c r="CC96" s="99">
        <v>7891.832292702542</v>
      </c>
      <c r="CD96" s="99">
        <v>2.9504410970455925</v>
      </c>
      <c r="CE96" s="99">
        <v>2428.8031110879315</v>
      </c>
      <c r="CF96" s="99">
        <v>17.935641797573268</v>
      </c>
      <c r="CG96" s="99">
        <v>14764.620327762314</v>
      </c>
      <c r="CH96" s="99">
        <v>6.4649973135322458</v>
      </c>
      <c r="CI96" s="99">
        <v>5321.9857884997446</v>
      </c>
      <c r="CJ96" s="99">
        <v>3.6427083333333328</v>
      </c>
      <c r="CK96" s="99">
        <v>2998.6774999999993</v>
      </c>
      <c r="CL96" s="99">
        <v>1.6069868995633187</v>
      </c>
      <c r="CM96" s="99">
        <v>1322.8716157205238</v>
      </c>
      <c r="CN96" s="99">
        <v>2.7736930860033726</v>
      </c>
      <c r="CO96" s="99">
        <v>2283.304148397976</v>
      </c>
      <c r="CP96" s="99">
        <v>9</v>
      </c>
      <c r="CQ96" s="99">
        <v>7408.7999999999993</v>
      </c>
      <c r="CR96" s="99">
        <v>15</v>
      </c>
      <c r="CS96" s="99">
        <v>12347.999999999998</v>
      </c>
      <c r="CT96" s="99">
        <v>18</v>
      </c>
      <c r="CU96" s="99">
        <v>14817.599999999999</v>
      </c>
    </row>
    <row r="97" spans="2:99">
      <c r="C97" s="98" t="s">
        <v>262</v>
      </c>
      <c r="D97" s="99">
        <v>0</v>
      </c>
      <c r="E97" s="99">
        <v>0</v>
      </c>
      <c r="F97" s="99">
        <v>0</v>
      </c>
      <c r="G97" s="99">
        <v>0</v>
      </c>
      <c r="H97" s="99">
        <v>9.5770151636073404</v>
      </c>
      <c r="I97" s="99">
        <v>17514.445331205105</v>
      </c>
      <c r="J97" s="99">
        <v>2.7158704160649858</v>
      </c>
      <c r="K97" s="99">
        <v>4966.7838168996459</v>
      </c>
      <c r="L97" s="99">
        <v>8</v>
      </c>
      <c r="M97" s="99">
        <v>14630.4</v>
      </c>
      <c r="N97" s="99">
        <v>13</v>
      </c>
      <c r="O97" s="99">
        <v>23774.399999999998</v>
      </c>
      <c r="P97" s="99">
        <v>8</v>
      </c>
      <c r="Q97" s="99">
        <v>14630.4</v>
      </c>
      <c r="R97" s="99">
        <v>9.1850313294223103</v>
      </c>
      <c r="S97" s="99">
        <v>16797.585295247522</v>
      </c>
      <c r="T97" s="99">
        <v>12</v>
      </c>
      <c r="U97" s="99">
        <v>21945.599999999999</v>
      </c>
      <c r="V97" s="99">
        <v>5.3427418316060811</v>
      </c>
      <c r="W97" s="99">
        <v>9770.8062616412008</v>
      </c>
      <c r="X97" s="99">
        <v>20</v>
      </c>
      <c r="Y97" s="99">
        <v>36576</v>
      </c>
      <c r="Z97" s="99">
        <v>10.796907609399589</v>
      </c>
      <c r="AA97" s="99">
        <v>19745.384636069968</v>
      </c>
      <c r="AB97" s="99">
        <v>8.4842921784098237</v>
      </c>
      <c r="AC97" s="99">
        <v>15516.073535875885</v>
      </c>
      <c r="AD97" s="99">
        <v>4.78048619154296</v>
      </c>
      <c r="AE97" s="99">
        <v>8742.5531470937658</v>
      </c>
      <c r="AF97" s="99">
        <v>15</v>
      </c>
      <c r="AG97" s="99">
        <v>27432</v>
      </c>
      <c r="AH97" s="99">
        <v>11</v>
      </c>
      <c r="AI97" s="99">
        <v>20116.8</v>
      </c>
      <c r="AJ97" s="99">
        <v>15.877523800075632</v>
      </c>
      <c r="AK97" s="99">
        <v>29036.815525578317</v>
      </c>
      <c r="AL97" s="99">
        <v>10.46524236203037</v>
      </c>
      <c r="AM97" s="99">
        <v>19138.83523168114</v>
      </c>
      <c r="AN97" s="99">
        <v>7.369468939839309</v>
      </c>
      <c r="AO97" s="99">
        <v>13477.284797178128</v>
      </c>
      <c r="AP97" s="99">
        <v>7.7651371668324645</v>
      </c>
      <c r="AQ97" s="99">
        <v>14200.88285070321</v>
      </c>
      <c r="AR97" s="99">
        <v>5.4215234480889114</v>
      </c>
      <c r="AS97" s="99">
        <v>9914.8820818650001</v>
      </c>
      <c r="AT97" s="99">
        <v>10.595325317281041</v>
      </c>
      <c r="AU97" s="99">
        <v>19376.730940243568</v>
      </c>
      <c r="AV97" s="99">
        <v>14</v>
      </c>
      <c r="AW97" s="99">
        <v>25603.200000000001</v>
      </c>
      <c r="AX97" s="99">
        <v>4.0067176311823722</v>
      </c>
      <c r="AY97" s="99">
        <v>7327.4852039063226</v>
      </c>
      <c r="AZ97" s="99">
        <v>10.674404818062449</v>
      </c>
      <c r="BA97" s="99">
        <v>19521.351531272605</v>
      </c>
      <c r="BB97" s="99">
        <v>6.6227441326298822</v>
      </c>
      <c r="BC97" s="99">
        <v>12111.674469753529</v>
      </c>
      <c r="BD97" s="99">
        <v>15.610880931390245</v>
      </c>
      <c r="BE97" s="99">
        <v>28549.179047326477</v>
      </c>
      <c r="BF97" s="99">
        <v>9.3619368459131298</v>
      </c>
      <c r="BG97" s="99">
        <v>17121.110103805931</v>
      </c>
      <c r="BH97" s="99">
        <v>15</v>
      </c>
      <c r="BI97" s="99">
        <v>27432</v>
      </c>
      <c r="BJ97" s="99">
        <v>6.043778556350877</v>
      </c>
      <c r="BK97" s="99">
        <v>11052.862223854483</v>
      </c>
      <c r="BL97" s="99">
        <v>12.273756419065865</v>
      </c>
      <c r="BM97" s="99">
        <v>22446.245739187652</v>
      </c>
      <c r="BN97" s="99">
        <v>8.874870026093781</v>
      </c>
      <c r="BO97" s="99">
        <v>16230.362303720307</v>
      </c>
      <c r="BP97" s="99">
        <v>19.617461519292171</v>
      </c>
      <c r="BQ97" s="99">
        <v>35876.413626481524</v>
      </c>
      <c r="BR97" s="99">
        <v>10.36214220079631</v>
      </c>
      <c r="BS97" s="99">
        <v>18950.28565681629</v>
      </c>
      <c r="BT97" s="99">
        <v>7.6858813700918951</v>
      </c>
      <c r="BU97" s="99">
        <v>14055.939849624057</v>
      </c>
      <c r="BV97" s="99">
        <v>6.7837613253489328</v>
      </c>
      <c r="BW97" s="99">
        <v>12406.142711798127</v>
      </c>
      <c r="BX97" s="99">
        <v>13</v>
      </c>
      <c r="BY97" s="99">
        <v>23774.399999999998</v>
      </c>
      <c r="BZ97" s="99">
        <v>14</v>
      </c>
      <c r="CA97" s="99">
        <v>25603.200000000001</v>
      </c>
      <c r="CB97" s="99">
        <v>7.6694191377089824</v>
      </c>
      <c r="CC97" s="99">
        <v>14025.833719042186</v>
      </c>
      <c r="CD97" s="99">
        <v>3.1773981045106381</v>
      </c>
      <c r="CE97" s="99">
        <v>5810.8256535290548</v>
      </c>
      <c r="CF97" s="99">
        <v>17.935641797573268</v>
      </c>
      <c r="CG97" s="99">
        <v>32800.701719401994</v>
      </c>
      <c r="CH97" s="99">
        <v>6.084703353912702</v>
      </c>
      <c r="CI97" s="99">
        <v>11127.705493635549</v>
      </c>
      <c r="CJ97" s="99">
        <v>3.0822916666666664</v>
      </c>
      <c r="CK97" s="99">
        <v>5636.8949999999995</v>
      </c>
      <c r="CL97" s="99">
        <v>1.3659388646288211</v>
      </c>
      <c r="CM97" s="99">
        <v>2498.0289956331881</v>
      </c>
      <c r="CN97" s="99">
        <v>2.5425519955030915</v>
      </c>
      <c r="CO97" s="99">
        <v>4649.8190893760539</v>
      </c>
      <c r="CP97" s="99">
        <v>9</v>
      </c>
      <c r="CQ97" s="99">
        <v>16459.2</v>
      </c>
      <c r="CR97" s="99">
        <v>16</v>
      </c>
      <c r="CS97" s="99">
        <v>29260.799999999999</v>
      </c>
      <c r="CT97" s="99">
        <v>17</v>
      </c>
      <c r="CU97" s="99">
        <v>31089.599999999999</v>
      </c>
    </row>
    <row r="98" spans="2:99">
      <c r="C98" s="98" t="s">
        <v>263</v>
      </c>
      <c r="D98" s="99">
        <v>0</v>
      </c>
      <c r="E98" s="99">
        <v>0</v>
      </c>
      <c r="F98" s="99">
        <v>0</v>
      </c>
      <c r="G98" s="99">
        <v>0</v>
      </c>
      <c r="H98" s="99">
        <v>9.5770151636073404</v>
      </c>
      <c r="I98" s="99">
        <v>12101.516360734235</v>
      </c>
      <c r="J98" s="99">
        <v>2.909861160069628</v>
      </c>
      <c r="K98" s="99">
        <v>3676.9005618639817</v>
      </c>
      <c r="L98" s="99">
        <v>10</v>
      </c>
      <c r="M98" s="99">
        <v>12636</v>
      </c>
      <c r="N98" s="99">
        <v>15</v>
      </c>
      <c r="O98" s="99">
        <v>18954</v>
      </c>
      <c r="P98" s="99">
        <v>10</v>
      </c>
      <c r="Q98" s="99">
        <v>12636</v>
      </c>
      <c r="R98" s="99">
        <v>8.1044394083138034</v>
      </c>
      <c r="S98" s="99">
        <v>10240.769636345321</v>
      </c>
      <c r="T98" s="99">
        <v>14</v>
      </c>
      <c r="U98" s="99">
        <v>17690.399999999998</v>
      </c>
      <c r="V98" s="99">
        <v>5.0459228409612988</v>
      </c>
      <c r="W98" s="99">
        <v>6376.0281018386968</v>
      </c>
      <c r="X98" s="99">
        <v>22</v>
      </c>
      <c r="Y98" s="99">
        <v>27799.199999999997</v>
      </c>
      <c r="Z98" s="99">
        <v>11.568115295785276</v>
      </c>
      <c r="AA98" s="99">
        <v>14617.470487754274</v>
      </c>
      <c r="AB98" s="99">
        <v>8.4842921784098237</v>
      </c>
      <c r="AC98" s="99">
        <v>10720.751596638653</v>
      </c>
      <c r="AD98" s="99">
        <v>5.4178843504153544</v>
      </c>
      <c r="AE98" s="99">
        <v>6846.0386651848412</v>
      </c>
      <c r="AF98" s="99">
        <v>17</v>
      </c>
      <c r="AG98" s="99">
        <v>21481.199999999997</v>
      </c>
      <c r="AH98" s="99">
        <v>11</v>
      </c>
      <c r="AI98" s="99">
        <v>13899.599999999999</v>
      </c>
      <c r="AJ98" s="99">
        <v>15.877523800075632</v>
      </c>
      <c r="AK98" s="99">
        <v>20062.839073775569</v>
      </c>
      <c r="AL98" s="99">
        <v>10.46524236203037</v>
      </c>
      <c r="AM98" s="99">
        <v>13223.880248661575</v>
      </c>
      <c r="AN98" s="99">
        <v>7.369468939839309</v>
      </c>
      <c r="AO98" s="99">
        <v>9312.0609523809508</v>
      </c>
      <c r="AP98" s="99">
        <v>8.4122319307351692</v>
      </c>
      <c r="AQ98" s="99">
        <v>10629.69626767696</v>
      </c>
      <c r="AR98" s="99">
        <v>5.9636757928978037</v>
      </c>
      <c r="AS98" s="99">
        <v>7535.7007319056638</v>
      </c>
      <c r="AT98" s="99">
        <v>10.595325317281041</v>
      </c>
      <c r="AU98" s="99">
        <v>13388.253070916322</v>
      </c>
      <c r="AV98" s="99">
        <v>17</v>
      </c>
      <c r="AW98" s="99">
        <v>21481.199999999997</v>
      </c>
      <c r="AX98" s="99">
        <v>4.0067176311823722</v>
      </c>
      <c r="AY98" s="99">
        <v>5062.8883987620447</v>
      </c>
      <c r="AZ98" s="99">
        <v>12.31662094391821</v>
      </c>
      <c r="BA98" s="99">
        <v>15563.282224735049</v>
      </c>
      <c r="BB98" s="99">
        <v>7.4018905011745737</v>
      </c>
      <c r="BC98" s="99">
        <v>9353.0288372841915</v>
      </c>
      <c r="BD98" s="99">
        <v>16.968348838467659</v>
      </c>
      <c r="BE98" s="99">
        <v>21441.205592287733</v>
      </c>
      <c r="BF98" s="99">
        <v>11.858453338156631</v>
      </c>
      <c r="BG98" s="99">
        <v>14984.341638094716</v>
      </c>
      <c r="BH98" s="99">
        <v>14</v>
      </c>
      <c r="BI98" s="99">
        <v>17690.399999999998</v>
      </c>
      <c r="BJ98" s="99">
        <v>6.043778556350877</v>
      </c>
      <c r="BK98" s="99">
        <v>7636.918583804968</v>
      </c>
      <c r="BL98" s="99">
        <v>12.273756419065865</v>
      </c>
      <c r="BM98" s="99">
        <v>15509.118611131626</v>
      </c>
      <c r="BN98" s="99">
        <v>8.0680636600852544</v>
      </c>
      <c r="BO98" s="99">
        <v>10194.805240883727</v>
      </c>
      <c r="BP98" s="99">
        <v>22.176260847895499</v>
      </c>
      <c r="BQ98" s="99">
        <v>28021.923207400749</v>
      </c>
      <c r="BR98" s="99">
        <v>10.971679977313739</v>
      </c>
      <c r="BS98" s="99">
        <v>13863.81481933364</v>
      </c>
      <c r="BT98" s="99">
        <v>8.6883876357560546</v>
      </c>
      <c r="BU98" s="99">
        <v>10978.646616541349</v>
      </c>
      <c r="BV98" s="99">
        <v>7.801325524151272</v>
      </c>
      <c r="BW98" s="99">
        <v>9857.7549323175463</v>
      </c>
      <c r="BX98" s="99">
        <v>13</v>
      </c>
      <c r="BY98" s="99">
        <v>16426.8</v>
      </c>
      <c r="BZ98" s="99">
        <v>14</v>
      </c>
      <c r="CA98" s="99">
        <v>17690.399999999998</v>
      </c>
      <c r="CB98" s="99">
        <v>7.6694191377089824</v>
      </c>
      <c r="CC98" s="99">
        <v>9691.0780224090704</v>
      </c>
      <c r="CD98" s="99">
        <v>3.1773981045106381</v>
      </c>
      <c r="CE98" s="99">
        <v>4014.960244859642</v>
      </c>
      <c r="CF98" s="99">
        <v>18.715452310511235</v>
      </c>
      <c r="CG98" s="99">
        <v>23648.845539561997</v>
      </c>
      <c r="CH98" s="99">
        <v>6.8452912731517896</v>
      </c>
      <c r="CI98" s="99">
        <v>8649.7100527546008</v>
      </c>
      <c r="CJ98" s="99">
        <v>3.6427083333333328</v>
      </c>
      <c r="CK98" s="99">
        <v>4602.9262499999986</v>
      </c>
      <c r="CL98" s="99">
        <v>1.4462882096069869</v>
      </c>
      <c r="CM98" s="99">
        <v>1827.5297816593886</v>
      </c>
      <c r="CN98" s="99">
        <v>2.7736930860033726</v>
      </c>
      <c r="CO98" s="99">
        <v>3504.8385834738615</v>
      </c>
      <c r="CP98" s="99">
        <v>9</v>
      </c>
      <c r="CQ98" s="99">
        <v>11372.4</v>
      </c>
      <c r="CR98" s="99">
        <v>14</v>
      </c>
      <c r="CS98" s="99">
        <v>17690.399999999998</v>
      </c>
      <c r="CT98" s="99">
        <v>18</v>
      </c>
      <c r="CU98" s="99">
        <v>22744.799999999999</v>
      </c>
    </row>
    <row r="99" spans="2:99">
      <c r="C99" s="98" t="s">
        <v>264</v>
      </c>
      <c r="D99" s="99">
        <v>0</v>
      </c>
      <c r="E99" s="99">
        <v>0</v>
      </c>
      <c r="F99" s="99">
        <v>0</v>
      </c>
      <c r="G99" s="99">
        <v>0</v>
      </c>
      <c r="H99" s="99">
        <v>7.1827613727055057</v>
      </c>
      <c r="I99" s="99">
        <v>39373.024740622495</v>
      </c>
      <c r="J99" s="99">
        <v>2.521879672060344</v>
      </c>
      <c r="K99" s="99">
        <v>13823.935610365981</v>
      </c>
      <c r="L99" s="99">
        <v>7</v>
      </c>
      <c r="M99" s="99">
        <v>38371.199999999997</v>
      </c>
      <c r="N99" s="99">
        <v>10</v>
      </c>
      <c r="O99" s="99">
        <v>54815.999999999993</v>
      </c>
      <c r="P99" s="99">
        <v>7</v>
      </c>
      <c r="Q99" s="99">
        <v>38371.199999999997</v>
      </c>
      <c r="R99" s="99">
        <v>7.0238474872052956</v>
      </c>
      <c r="S99" s="99">
        <v>38501.922385864542</v>
      </c>
      <c r="T99" s="99">
        <v>11</v>
      </c>
      <c r="U99" s="99">
        <v>60297.599999999991</v>
      </c>
      <c r="V99" s="99">
        <v>4.1554658690269521</v>
      </c>
      <c r="W99" s="99">
        <v>22778.601707658137</v>
      </c>
      <c r="X99" s="99">
        <v>17</v>
      </c>
      <c r="Y99" s="99">
        <v>93187.199999999997</v>
      </c>
      <c r="Z99" s="99">
        <v>8.4832845502425354</v>
      </c>
      <c r="AA99" s="99">
        <v>46501.972590609475</v>
      </c>
      <c r="AB99" s="99">
        <v>6.1703943115707816</v>
      </c>
      <c r="AC99" s="99">
        <v>33823.633458306394</v>
      </c>
      <c r="AD99" s="99">
        <v>3.8243889532343678</v>
      </c>
      <c r="AE99" s="99">
        <v>20963.770486049507</v>
      </c>
      <c r="AF99" s="99">
        <v>14</v>
      </c>
      <c r="AG99" s="99">
        <v>76742.399999999994</v>
      </c>
      <c r="AH99" s="99">
        <v>9</v>
      </c>
      <c r="AI99" s="99">
        <v>49334.399999999994</v>
      </c>
      <c r="AJ99" s="99">
        <v>11.207663858876916</v>
      </c>
      <c r="AK99" s="99">
        <v>61435.9302088197</v>
      </c>
      <c r="AL99" s="99">
        <v>7.3256696534212589</v>
      </c>
      <c r="AM99" s="99">
        <v>40156.390772193969</v>
      </c>
      <c r="AN99" s="99">
        <v>6.2357044875563385</v>
      </c>
      <c r="AO99" s="99">
        <v>34181.637718988823</v>
      </c>
      <c r="AP99" s="99">
        <v>5.8238528751243477</v>
      </c>
      <c r="AQ99" s="99">
        <v>31924.031920281621</v>
      </c>
      <c r="AR99" s="99">
        <v>5.4215234480889114</v>
      </c>
      <c r="AS99" s="99">
        <v>29718.622933044175</v>
      </c>
      <c r="AT99" s="99">
        <v>7.7056911398407575</v>
      </c>
      <c r="AU99" s="99">
        <v>42239.516552151093</v>
      </c>
      <c r="AV99" s="99">
        <v>11</v>
      </c>
      <c r="AW99" s="99">
        <v>60297.599999999991</v>
      </c>
      <c r="AX99" s="99">
        <v>3.2782235164219409</v>
      </c>
      <c r="AY99" s="99">
        <v>17969.910027618509</v>
      </c>
      <c r="AZ99" s="99">
        <v>9.0321886922066881</v>
      </c>
      <c r="BA99" s="99">
        <v>49510.845535200177</v>
      </c>
      <c r="BB99" s="99">
        <v>4.674878211268152</v>
      </c>
      <c r="BC99" s="99">
        <v>25625.812402887499</v>
      </c>
      <c r="BD99" s="99">
        <v>12.895945117235421</v>
      </c>
      <c r="BE99" s="99">
        <v>70690.412754637669</v>
      </c>
      <c r="BF99" s="99">
        <v>8.1136785997913794</v>
      </c>
      <c r="BG99" s="99">
        <v>44475.940612616418</v>
      </c>
      <c r="BH99" s="99">
        <v>12</v>
      </c>
      <c r="BI99" s="99">
        <v>65779.199999999997</v>
      </c>
      <c r="BJ99" s="99">
        <v>4.944909727923446</v>
      </c>
      <c r="BK99" s="99">
        <v>27106.017164585159</v>
      </c>
      <c r="BL99" s="99">
        <v>9.4413510915891283</v>
      </c>
      <c r="BM99" s="99">
        <v>51753.710143654964</v>
      </c>
      <c r="BN99" s="99">
        <v>6.4544509280682041</v>
      </c>
      <c r="BO99" s="99">
        <v>35380.718207298662</v>
      </c>
      <c r="BP99" s="99">
        <v>14.499862862085518</v>
      </c>
      <c r="BQ99" s="99">
        <v>79482.448264807972</v>
      </c>
      <c r="BR99" s="99">
        <v>7.9239910947265892</v>
      </c>
      <c r="BS99" s="99">
        <v>43436.149584853265</v>
      </c>
      <c r="BT99" s="99">
        <v>5.3467000835421876</v>
      </c>
      <c r="BU99" s="99">
        <v>29308.471177944852</v>
      </c>
      <c r="BV99" s="99">
        <v>5.0878209940116994</v>
      </c>
      <c r="BW99" s="99">
        <v>27889.399560774527</v>
      </c>
      <c r="BX99" s="99">
        <v>10</v>
      </c>
      <c r="BY99" s="99">
        <v>54815.999999999993</v>
      </c>
      <c r="BZ99" s="99">
        <v>10</v>
      </c>
      <c r="CA99" s="99">
        <v>54815.999999999993</v>
      </c>
      <c r="CB99" s="99">
        <v>6.7107417454953602</v>
      </c>
      <c r="CC99" s="99">
        <v>36785.601952107361</v>
      </c>
      <c r="CD99" s="99">
        <v>2.2695700746504559</v>
      </c>
      <c r="CE99" s="99">
        <v>12440.875321203937</v>
      </c>
      <c r="CF99" s="99">
        <v>13.256778719945459</v>
      </c>
      <c r="CG99" s="99">
        <v>72668.35823125302</v>
      </c>
      <c r="CH99" s="99">
        <v>5.3241154346736144</v>
      </c>
      <c r="CI99" s="99">
        <v>29184.671166706881</v>
      </c>
      <c r="CJ99" s="99">
        <v>2.5218749999999996</v>
      </c>
      <c r="CK99" s="99">
        <v>13823.909999999996</v>
      </c>
      <c r="CL99" s="99">
        <v>1.205240174672489</v>
      </c>
      <c r="CM99" s="99">
        <v>6606.6445414847149</v>
      </c>
      <c r="CN99" s="99">
        <v>1.8491287240022483</v>
      </c>
      <c r="CO99" s="99">
        <v>10136.184013490723</v>
      </c>
      <c r="CP99" s="99">
        <v>8</v>
      </c>
      <c r="CQ99" s="99">
        <v>43852.799999999996</v>
      </c>
      <c r="CR99" s="99">
        <v>13</v>
      </c>
      <c r="CS99" s="99">
        <v>71260.799999999988</v>
      </c>
      <c r="CT99" s="99">
        <v>13</v>
      </c>
      <c r="CU99" s="99">
        <v>71260.799999999988</v>
      </c>
    </row>
    <row r="100" spans="2:99">
      <c r="C100" s="98" t="s">
        <v>265</v>
      </c>
      <c r="D100" s="99">
        <v>0</v>
      </c>
      <c r="E100" s="99">
        <v>0</v>
      </c>
      <c r="F100" s="99">
        <v>0</v>
      </c>
      <c r="G100" s="99">
        <v>0</v>
      </c>
      <c r="H100" s="99">
        <v>9.5770151636073404</v>
      </c>
      <c r="I100" s="99">
        <v>15537.749401436547</v>
      </c>
      <c r="J100" s="99">
        <v>2.909861160069628</v>
      </c>
      <c r="K100" s="99">
        <v>4720.9587460969642</v>
      </c>
      <c r="L100" s="99">
        <v>9</v>
      </c>
      <c r="M100" s="99">
        <v>14601.599999999999</v>
      </c>
      <c r="N100" s="99">
        <v>13</v>
      </c>
      <c r="O100" s="99">
        <v>21091.199999999997</v>
      </c>
      <c r="P100" s="99">
        <v>9</v>
      </c>
      <c r="Q100" s="99">
        <v>14601.599999999999</v>
      </c>
      <c r="R100" s="99">
        <v>9.1850313294223103</v>
      </c>
      <c r="S100" s="99">
        <v>14901.794828854754</v>
      </c>
      <c r="T100" s="99">
        <v>15</v>
      </c>
      <c r="U100" s="99">
        <v>24335.999999999996</v>
      </c>
      <c r="V100" s="99">
        <v>5.9363798128956455</v>
      </c>
      <c r="W100" s="99">
        <v>9631.1826084418954</v>
      </c>
      <c r="X100" s="99">
        <v>21</v>
      </c>
      <c r="Y100" s="99">
        <v>34070.399999999994</v>
      </c>
      <c r="Z100" s="99">
        <v>10.796907609399589</v>
      </c>
      <c r="AA100" s="99">
        <v>17516.902905489893</v>
      </c>
      <c r="AB100" s="99">
        <v>7.7129928894634761</v>
      </c>
      <c r="AC100" s="99">
        <v>12513.559663865542</v>
      </c>
      <c r="AD100" s="99">
        <v>4.78048619154296</v>
      </c>
      <c r="AE100" s="99">
        <v>7755.8607971592974</v>
      </c>
      <c r="AF100" s="99">
        <v>17</v>
      </c>
      <c r="AG100" s="99">
        <v>27580.799999999999</v>
      </c>
      <c r="AH100" s="99">
        <v>11</v>
      </c>
      <c r="AI100" s="99">
        <v>17846.399999999998</v>
      </c>
      <c r="AJ100" s="99">
        <v>15.877523800075632</v>
      </c>
      <c r="AK100" s="99">
        <v>25759.694613242704</v>
      </c>
      <c r="AL100" s="99">
        <v>10.988504480131889</v>
      </c>
      <c r="AM100" s="99">
        <v>17827.749668565975</v>
      </c>
      <c r="AN100" s="99">
        <v>8.5032333921222794</v>
      </c>
      <c r="AO100" s="99">
        <v>13795.645855379185</v>
      </c>
      <c r="AP100" s="99">
        <v>8.4122319307351692</v>
      </c>
      <c r="AQ100" s="99">
        <v>13648.005084424738</v>
      </c>
      <c r="AR100" s="99">
        <v>5.9636757928978037</v>
      </c>
      <c r="AS100" s="99">
        <v>9675.4676063973966</v>
      </c>
      <c r="AT100" s="99">
        <v>10.595325317281041</v>
      </c>
      <c r="AU100" s="99">
        <v>17189.855794756761</v>
      </c>
      <c r="AV100" s="99">
        <v>16</v>
      </c>
      <c r="AW100" s="99">
        <v>25958.399999999998</v>
      </c>
      <c r="AX100" s="99">
        <v>4.3709646885625881</v>
      </c>
      <c r="AY100" s="99">
        <v>7091.4531107239427</v>
      </c>
      <c r="AZ100" s="99">
        <v>9.8532967551345685</v>
      </c>
      <c r="BA100" s="99">
        <v>15985.988655530322</v>
      </c>
      <c r="BB100" s="99">
        <v>7.4018905011745737</v>
      </c>
      <c r="BC100" s="99">
        <v>12008.827149105628</v>
      </c>
      <c r="BD100" s="99">
        <v>16.289614884928952</v>
      </c>
      <c r="BE100" s="99">
        <v>26428.271189308729</v>
      </c>
      <c r="BF100" s="99">
        <v>10.61019509203488</v>
      </c>
      <c r="BG100" s="99">
        <v>17213.980517317388</v>
      </c>
      <c r="BH100" s="99">
        <v>14</v>
      </c>
      <c r="BI100" s="99">
        <v>22713.599999999999</v>
      </c>
      <c r="BJ100" s="99">
        <v>6.5932129705645934</v>
      </c>
      <c r="BK100" s="99">
        <v>10696.828723443996</v>
      </c>
      <c r="BL100" s="99">
        <v>13.217891528224779</v>
      </c>
      <c r="BM100" s="99">
        <v>21444.707215391882</v>
      </c>
      <c r="BN100" s="99">
        <v>8.874870026093781</v>
      </c>
      <c r="BO100" s="99">
        <v>14398.589130334549</v>
      </c>
      <c r="BP100" s="99">
        <v>22.176260847895499</v>
      </c>
      <c r="BQ100" s="99">
        <v>35978.765599625651</v>
      </c>
      <c r="BR100" s="99">
        <v>10.971679977313739</v>
      </c>
      <c r="BS100" s="99">
        <v>17800.453595193809</v>
      </c>
      <c r="BT100" s="99">
        <v>7.0175438596491215</v>
      </c>
      <c r="BU100" s="99">
        <v>11385.263157894733</v>
      </c>
      <c r="BV100" s="99">
        <v>6.7837613253489328</v>
      </c>
      <c r="BW100" s="99">
        <v>11005.974374246107</v>
      </c>
      <c r="BX100" s="99">
        <v>13</v>
      </c>
      <c r="BY100" s="99">
        <v>21091.199999999997</v>
      </c>
      <c r="BZ100" s="99">
        <v>13</v>
      </c>
      <c r="CA100" s="99">
        <v>21091.199999999997</v>
      </c>
      <c r="CB100" s="99">
        <v>8.6280965299226047</v>
      </c>
      <c r="CC100" s="99">
        <v>13998.223810146432</v>
      </c>
      <c r="CD100" s="99">
        <v>2.7234840895805474</v>
      </c>
      <c r="CE100" s="99">
        <v>4418.5805869354799</v>
      </c>
      <c r="CF100" s="99">
        <v>16.376020771697331</v>
      </c>
      <c r="CG100" s="99">
        <v>26568.456100001746</v>
      </c>
      <c r="CH100" s="99">
        <v>6.8452912731517896</v>
      </c>
      <c r="CI100" s="99">
        <v>11105.800561561462</v>
      </c>
      <c r="CJ100" s="99">
        <v>3.6427083333333328</v>
      </c>
      <c r="CK100" s="99">
        <v>5909.9299999999985</v>
      </c>
      <c r="CL100" s="99">
        <v>1.4462882096069869</v>
      </c>
      <c r="CM100" s="99">
        <v>2346.4579912663753</v>
      </c>
      <c r="CN100" s="99">
        <v>2.3114109050028104</v>
      </c>
      <c r="CO100" s="99">
        <v>3750.0330522765594</v>
      </c>
      <c r="CP100" s="99">
        <v>10</v>
      </c>
      <c r="CQ100" s="99">
        <v>16223.999999999998</v>
      </c>
      <c r="CR100" s="99">
        <v>14</v>
      </c>
      <c r="CS100" s="99">
        <v>22713.599999999999</v>
      </c>
      <c r="CT100" s="99">
        <v>16</v>
      </c>
      <c r="CU100" s="99">
        <v>25958.399999999998</v>
      </c>
    </row>
    <row r="101" spans="2:99">
      <c r="C101" s="98" t="s">
        <v>266</v>
      </c>
      <c r="D101" s="99">
        <v>0</v>
      </c>
      <c r="E101" s="99">
        <v>0</v>
      </c>
      <c r="F101" s="99">
        <v>0</v>
      </c>
      <c r="G101" s="99">
        <v>0</v>
      </c>
      <c r="H101" s="99">
        <v>9.9760574620909797</v>
      </c>
      <c r="I101" s="99">
        <v>11875.4988028731</v>
      </c>
      <c r="J101" s="99">
        <v>3.1038519040742698</v>
      </c>
      <c r="K101" s="99">
        <v>3694.8253066100106</v>
      </c>
      <c r="L101" s="99">
        <v>9</v>
      </c>
      <c r="M101" s="99">
        <v>10713.599999999999</v>
      </c>
      <c r="N101" s="99">
        <v>13</v>
      </c>
      <c r="O101" s="99">
        <v>15475.199999999999</v>
      </c>
      <c r="P101" s="99">
        <v>10</v>
      </c>
      <c r="Q101" s="99">
        <v>11903.999999999998</v>
      </c>
      <c r="R101" s="99">
        <v>7.5641434477595491</v>
      </c>
      <c r="S101" s="99">
        <v>9004.356360212967</v>
      </c>
      <c r="T101" s="99">
        <v>14</v>
      </c>
      <c r="U101" s="99">
        <v>16665.599999999999</v>
      </c>
      <c r="V101" s="99">
        <v>6.2331988035404278</v>
      </c>
      <c r="W101" s="99">
        <v>7419.9998557345243</v>
      </c>
      <c r="X101" s="99">
        <v>20</v>
      </c>
      <c r="Y101" s="99">
        <v>23807.999999999996</v>
      </c>
      <c r="Z101" s="99">
        <v>10.025699923013905</v>
      </c>
      <c r="AA101" s="99">
        <v>11934.593188355751</v>
      </c>
      <c r="AB101" s="99">
        <v>8.4842921784098237</v>
      </c>
      <c r="AC101" s="99">
        <v>10099.701409179053</v>
      </c>
      <c r="AD101" s="99">
        <v>5.0991852709791576</v>
      </c>
      <c r="AE101" s="99">
        <v>6070.0701465735883</v>
      </c>
      <c r="AF101" s="99">
        <v>15</v>
      </c>
      <c r="AG101" s="99">
        <v>17855.999999999996</v>
      </c>
      <c r="AH101" s="99">
        <v>11</v>
      </c>
      <c r="AI101" s="99">
        <v>13094.399999999998</v>
      </c>
      <c r="AJ101" s="99">
        <v>14.943551811835889</v>
      </c>
      <c r="AK101" s="99">
        <v>17788.80407680944</v>
      </c>
      <c r="AL101" s="99">
        <v>11.511766598233407</v>
      </c>
      <c r="AM101" s="99">
        <v>13703.606958537046</v>
      </c>
      <c r="AN101" s="99">
        <v>7.9363511659807955</v>
      </c>
      <c r="AO101" s="99">
        <v>9447.4324279835382</v>
      </c>
      <c r="AP101" s="99">
        <v>7.1180424029297589</v>
      </c>
      <c r="AQ101" s="99">
        <v>8473.3176764475847</v>
      </c>
      <c r="AR101" s="99">
        <v>7.0479804825155865</v>
      </c>
      <c r="AS101" s="99">
        <v>8389.9159663865539</v>
      </c>
      <c r="AT101" s="99">
        <v>8.6689025323208515</v>
      </c>
      <c r="AU101" s="99">
        <v>10319.461574474741</v>
      </c>
      <c r="AV101" s="99">
        <v>15</v>
      </c>
      <c r="AW101" s="99">
        <v>17855.999999999996</v>
      </c>
      <c r="AX101" s="99">
        <v>4.3709646885625881</v>
      </c>
      <c r="AY101" s="99">
        <v>5203.1963652649047</v>
      </c>
      <c r="AZ101" s="99">
        <v>11.495512880990329</v>
      </c>
      <c r="BA101" s="99">
        <v>13684.258533530887</v>
      </c>
      <c r="BB101" s="99">
        <v>7.4018905011745737</v>
      </c>
      <c r="BC101" s="99">
        <v>8811.2104525982122</v>
      </c>
      <c r="BD101" s="99">
        <v>16.968348838467659</v>
      </c>
      <c r="BE101" s="99">
        <v>20199.1224573119</v>
      </c>
      <c r="BF101" s="99">
        <v>9.986065968974005</v>
      </c>
      <c r="BG101" s="99">
        <v>11887.412929466655</v>
      </c>
      <c r="BH101" s="99">
        <v>15</v>
      </c>
      <c r="BI101" s="99">
        <v>17855.999999999996</v>
      </c>
      <c r="BJ101" s="99">
        <v>6.043778556350877</v>
      </c>
      <c r="BK101" s="99">
        <v>7194.5139934800836</v>
      </c>
      <c r="BL101" s="99">
        <v>12.273756419065865</v>
      </c>
      <c r="BM101" s="99">
        <v>14610.679641256005</v>
      </c>
      <c r="BN101" s="99">
        <v>8.874870026093781</v>
      </c>
      <c r="BO101" s="99">
        <v>10564.645279062035</v>
      </c>
      <c r="BP101" s="99">
        <v>22.176260847895499</v>
      </c>
      <c r="BQ101" s="99">
        <v>26398.620913334798</v>
      </c>
      <c r="BR101" s="99">
        <v>9.7526044242788803</v>
      </c>
      <c r="BS101" s="99">
        <v>11609.500306661577</v>
      </c>
      <c r="BT101" s="99">
        <v>7.3517126148705083</v>
      </c>
      <c r="BU101" s="99">
        <v>8751.4786967418513</v>
      </c>
      <c r="BV101" s="99">
        <v>7.4621374578838253</v>
      </c>
      <c r="BW101" s="99">
        <v>8882.9284298649054</v>
      </c>
      <c r="BX101" s="99">
        <v>14</v>
      </c>
      <c r="BY101" s="99">
        <v>16665.599999999999</v>
      </c>
      <c r="BZ101" s="99">
        <v>14</v>
      </c>
      <c r="CA101" s="99">
        <v>16665.599999999999</v>
      </c>
      <c r="CB101" s="99">
        <v>9.5867739221362278</v>
      </c>
      <c r="CC101" s="99">
        <v>11412.095676910963</v>
      </c>
      <c r="CD101" s="99">
        <v>3.4043551119756841</v>
      </c>
      <c r="CE101" s="99">
        <v>4052.5443252958539</v>
      </c>
      <c r="CF101" s="99">
        <v>18.715452310511235</v>
      </c>
      <c r="CG101" s="99">
        <v>22278.874430432574</v>
      </c>
      <c r="CH101" s="99">
        <v>6.8452912731517896</v>
      </c>
      <c r="CI101" s="99">
        <v>8148.6347315598896</v>
      </c>
      <c r="CJ101" s="99">
        <v>3.6427083333333328</v>
      </c>
      <c r="CK101" s="99">
        <v>4336.2799999999988</v>
      </c>
      <c r="CL101" s="99">
        <v>1.5266375545851529</v>
      </c>
      <c r="CM101" s="99">
        <v>1817.3093449781659</v>
      </c>
      <c r="CN101" s="99">
        <v>2.5425519955030915</v>
      </c>
      <c r="CO101" s="99">
        <v>3026.6538954468797</v>
      </c>
      <c r="CP101" s="99">
        <v>11</v>
      </c>
      <c r="CQ101" s="99">
        <v>13094.399999999998</v>
      </c>
      <c r="CR101" s="99">
        <v>15</v>
      </c>
      <c r="CS101" s="99">
        <v>17855.999999999996</v>
      </c>
      <c r="CT101" s="99">
        <v>16</v>
      </c>
      <c r="CU101" s="99">
        <v>19046.399999999998</v>
      </c>
    </row>
    <row r="102" spans="2:99">
      <c r="C102" s="98" t="s">
        <v>267</v>
      </c>
      <c r="D102" s="99">
        <v>0</v>
      </c>
      <c r="E102" s="99">
        <v>0</v>
      </c>
      <c r="F102" s="99">
        <v>0</v>
      </c>
      <c r="G102" s="99">
        <v>0</v>
      </c>
      <c r="H102" s="99">
        <v>8.7789305666400619</v>
      </c>
      <c r="I102" s="99">
        <v>17024.102154828408</v>
      </c>
      <c r="J102" s="99">
        <v>2.909861160069628</v>
      </c>
      <c r="K102" s="99">
        <v>5642.8027616070221</v>
      </c>
      <c r="L102" s="99">
        <v>9</v>
      </c>
      <c r="M102" s="99">
        <v>17452.8</v>
      </c>
      <c r="N102" s="99">
        <v>14</v>
      </c>
      <c r="O102" s="99">
        <v>27148.799999999996</v>
      </c>
      <c r="P102" s="99">
        <v>8</v>
      </c>
      <c r="Q102" s="99">
        <v>15513.599999999999</v>
      </c>
      <c r="R102" s="99">
        <v>9.1850313294223103</v>
      </c>
      <c r="S102" s="99">
        <v>17811.612754015743</v>
      </c>
      <c r="T102" s="99">
        <v>14</v>
      </c>
      <c r="U102" s="99">
        <v>27148.799999999996</v>
      </c>
      <c r="V102" s="99">
        <v>5.6395608222508633</v>
      </c>
      <c r="W102" s="99">
        <v>10936.236346508873</v>
      </c>
      <c r="X102" s="99">
        <v>19</v>
      </c>
      <c r="Y102" s="99">
        <v>36844.799999999996</v>
      </c>
      <c r="Z102" s="99">
        <v>10.796907609399589</v>
      </c>
      <c r="AA102" s="99">
        <v>20937.363236147681</v>
      </c>
      <c r="AB102" s="99">
        <v>7.7129928894634761</v>
      </c>
      <c r="AC102" s="99">
        <v>14957.035811247571</v>
      </c>
      <c r="AD102" s="99">
        <v>4.78048619154296</v>
      </c>
      <c r="AE102" s="99">
        <v>9270.3188226401071</v>
      </c>
      <c r="AF102" s="99">
        <v>15</v>
      </c>
      <c r="AG102" s="99">
        <v>29087.999999999996</v>
      </c>
      <c r="AH102" s="99">
        <v>11</v>
      </c>
      <c r="AI102" s="99">
        <v>21331.199999999997</v>
      </c>
      <c r="AJ102" s="99">
        <v>14.943551811835889</v>
      </c>
      <c r="AK102" s="99">
        <v>28978.535673512153</v>
      </c>
      <c r="AL102" s="99">
        <v>10.46524236203037</v>
      </c>
      <c r="AM102" s="99">
        <v>20294.19798844929</v>
      </c>
      <c r="AN102" s="99">
        <v>7.9363511659807955</v>
      </c>
      <c r="AO102" s="99">
        <v>15390.172181069956</v>
      </c>
      <c r="AP102" s="99">
        <v>7.1180424029297589</v>
      </c>
      <c r="AQ102" s="99">
        <v>13803.307827761388</v>
      </c>
      <c r="AR102" s="99">
        <v>6.5058281377066942</v>
      </c>
      <c r="AS102" s="99">
        <v>12616.10192464082</v>
      </c>
      <c r="AT102" s="99">
        <v>9.6321139248009473</v>
      </c>
      <c r="AU102" s="99">
        <v>18678.595322973993</v>
      </c>
      <c r="AV102" s="99">
        <v>16</v>
      </c>
      <c r="AW102" s="99">
        <v>31027.199999999997</v>
      </c>
      <c r="AX102" s="99">
        <v>4.7352117459428031</v>
      </c>
      <c r="AY102" s="99">
        <v>9182.5226177322838</v>
      </c>
      <c r="AZ102" s="99">
        <v>11.495512880990329</v>
      </c>
      <c r="BA102" s="99">
        <v>22292.098578816443</v>
      </c>
      <c r="BB102" s="99">
        <v>7.4018905011745737</v>
      </c>
      <c r="BC102" s="99">
        <v>14353.746059877732</v>
      </c>
      <c r="BD102" s="99">
        <v>14.93214697785154</v>
      </c>
      <c r="BE102" s="99">
        <v>28956.419419449703</v>
      </c>
      <c r="BF102" s="99">
        <v>9.3619368459131298</v>
      </c>
      <c r="BG102" s="99">
        <v>18154.66793159474</v>
      </c>
      <c r="BH102" s="99">
        <v>14</v>
      </c>
      <c r="BI102" s="99">
        <v>27148.799999999996</v>
      </c>
      <c r="BJ102" s="99">
        <v>6.043778556350877</v>
      </c>
      <c r="BK102" s="99">
        <v>11720.09537647562</v>
      </c>
      <c r="BL102" s="99">
        <v>12.273756419065865</v>
      </c>
      <c r="BM102" s="99">
        <v>23801.268447852523</v>
      </c>
      <c r="BN102" s="99">
        <v>7.2612572940767297</v>
      </c>
      <c r="BO102" s="99">
        <v>14081.030144673592</v>
      </c>
      <c r="BP102" s="99">
        <v>18.76452840975773</v>
      </c>
      <c r="BQ102" s="99">
        <v>36388.173492202186</v>
      </c>
      <c r="BR102" s="99">
        <v>10.971679977313739</v>
      </c>
      <c r="BS102" s="99">
        <v>21276.2818120068</v>
      </c>
      <c r="BT102" s="99">
        <v>8.0200501253132828</v>
      </c>
      <c r="BU102" s="99">
        <v>15552.481203007517</v>
      </c>
      <c r="BV102" s="99">
        <v>6.7837613253489328</v>
      </c>
      <c r="BW102" s="99">
        <v>13155.06996211665</v>
      </c>
      <c r="BX102" s="99">
        <v>14</v>
      </c>
      <c r="BY102" s="99">
        <v>27148.799999999996</v>
      </c>
      <c r="BZ102" s="99">
        <v>12</v>
      </c>
      <c r="CA102" s="99">
        <v>23270.399999999998</v>
      </c>
      <c r="CB102" s="99">
        <v>8.6280965299226047</v>
      </c>
      <c r="CC102" s="99">
        <v>16731.604790825913</v>
      </c>
      <c r="CD102" s="99">
        <v>3.1773981045106381</v>
      </c>
      <c r="CE102" s="99">
        <v>6161.6104042670286</v>
      </c>
      <c r="CF102" s="99">
        <v>17.155831284635301</v>
      </c>
      <c r="CG102" s="99">
        <v>33268.588027164769</v>
      </c>
      <c r="CH102" s="99">
        <v>6.4649973135322458</v>
      </c>
      <c r="CI102" s="99">
        <v>12536.92279040173</v>
      </c>
      <c r="CJ102" s="99">
        <v>3.3624999999999998</v>
      </c>
      <c r="CK102" s="99">
        <v>6520.5599999999995</v>
      </c>
      <c r="CL102" s="99">
        <v>1.6069868995633187</v>
      </c>
      <c r="CM102" s="99">
        <v>3116.2689956331874</v>
      </c>
      <c r="CN102" s="99">
        <v>2.5425519955030915</v>
      </c>
      <c r="CO102" s="99">
        <v>4930.5168296795946</v>
      </c>
      <c r="CP102" s="99">
        <v>9</v>
      </c>
      <c r="CQ102" s="99">
        <v>17452.8</v>
      </c>
      <c r="CR102" s="99">
        <v>15</v>
      </c>
      <c r="CS102" s="99">
        <v>29087.999999999996</v>
      </c>
      <c r="CT102" s="99">
        <v>17</v>
      </c>
      <c r="CU102" s="99">
        <v>32966.399999999994</v>
      </c>
    </row>
    <row r="103" spans="2:99">
      <c r="C103" s="98" t="s">
        <v>268</v>
      </c>
      <c r="D103" s="99">
        <v>0</v>
      </c>
      <c r="E103" s="99">
        <v>0</v>
      </c>
      <c r="F103" s="99">
        <v>0</v>
      </c>
      <c r="G103" s="99">
        <v>0</v>
      </c>
      <c r="H103" s="99">
        <v>9.1779728651237011</v>
      </c>
      <c r="I103" s="99">
        <v>18612.928970470864</v>
      </c>
      <c r="J103" s="99">
        <v>3.2978426480789116</v>
      </c>
      <c r="K103" s="99">
        <v>6688.0248903040329</v>
      </c>
      <c r="L103" s="99">
        <v>9</v>
      </c>
      <c r="M103" s="99">
        <v>18252</v>
      </c>
      <c r="N103" s="99">
        <v>13</v>
      </c>
      <c r="O103" s="99">
        <v>26364</v>
      </c>
      <c r="P103" s="99">
        <v>8</v>
      </c>
      <c r="Q103" s="99">
        <v>16224</v>
      </c>
      <c r="R103" s="99">
        <v>7.5641434477595491</v>
      </c>
      <c r="S103" s="99">
        <v>15340.082912056365</v>
      </c>
      <c r="T103" s="99">
        <v>14</v>
      </c>
      <c r="U103" s="99">
        <v>28392</v>
      </c>
      <c r="V103" s="99">
        <v>5.3427418316060811</v>
      </c>
      <c r="W103" s="99">
        <v>10835.080434497133</v>
      </c>
      <c r="X103" s="99">
        <v>20</v>
      </c>
      <c r="Y103" s="99">
        <v>40560</v>
      </c>
      <c r="Z103" s="99">
        <v>10.025699923013905</v>
      </c>
      <c r="AA103" s="99">
        <v>20332.119443872198</v>
      </c>
      <c r="AB103" s="99">
        <v>7.7129928894634761</v>
      </c>
      <c r="AC103" s="99">
        <v>15641.949579831929</v>
      </c>
      <c r="AD103" s="99">
        <v>4.78048619154296</v>
      </c>
      <c r="AE103" s="99">
        <v>9694.8259964491226</v>
      </c>
      <c r="AF103" s="99">
        <v>14</v>
      </c>
      <c r="AG103" s="99">
        <v>28392</v>
      </c>
      <c r="AH103" s="99">
        <v>11</v>
      </c>
      <c r="AI103" s="99">
        <v>22308</v>
      </c>
      <c r="AJ103" s="99">
        <v>14.943551811835889</v>
      </c>
      <c r="AK103" s="99">
        <v>30305.523074403183</v>
      </c>
      <c r="AL103" s="99">
        <v>9.9419802439288514</v>
      </c>
      <c r="AM103" s="99">
        <v>20162.335934687711</v>
      </c>
      <c r="AN103" s="99">
        <v>7.369468939839309</v>
      </c>
      <c r="AO103" s="99">
        <v>14945.283009994118</v>
      </c>
      <c r="AP103" s="99">
        <v>8.4122319307351692</v>
      </c>
      <c r="AQ103" s="99">
        <v>17060.006355530924</v>
      </c>
      <c r="AR103" s="99">
        <v>5.9636757928978037</v>
      </c>
      <c r="AS103" s="99">
        <v>12094.334507996746</v>
      </c>
      <c r="AT103" s="99">
        <v>9.6321139248009473</v>
      </c>
      <c r="AU103" s="99">
        <v>19533.927039496321</v>
      </c>
      <c r="AV103" s="99">
        <v>15</v>
      </c>
      <c r="AW103" s="99">
        <v>30420</v>
      </c>
      <c r="AX103" s="99">
        <v>4.0067176311823722</v>
      </c>
      <c r="AY103" s="99">
        <v>8125.6233560378505</v>
      </c>
      <c r="AZ103" s="99">
        <v>10.674404818062449</v>
      </c>
      <c r="BA103" s="99">
        <v>21647.692971030647</v>
      </c>
      <c r="BB103" s="99">
        <v>7.4018905011745737</v>
      </c>
      <c r="BC103" s="99">
        <v>15011.033936382035</v>
      </c>
      <c r="BD103" s="99">
        <v>14.93214697785154</v>
      </c>
      <c r="BE103" s="99">
        <v>30282.394071082923</v>
      </c>
      <c r="BF103" s="99">
        <v>10.61019509203488</v>
      </c>
      <c r="BG103" s="99">
        <v>21517.475646646737</v>
      </c>
      <c r="BH103" s="99">
        <v>14</v>
      </c>
      <c r="BI103" s="99">
        <v>28392</v>
      </c>
      <c r="BJ103" s="99">
        <v>6.043778556350877</v>
      </c>
      <c r="BK103" s="99">
        <v>12256.782912279579</v>
      </c>
      <c r="BL103" s="99">
        <v>11.329621309906953</v>
      </c>
      <c r="BM103" s="99">
        <v>22976.472016491301</v>
      </c>
      <c r="BN103" s="99">
        <v>8.0680636600852544</v>
      </c>
      <c r="BO103" s="99">
        <v>16362.033102652897</v>
      </c>
      <c r="BP103" s="99">
        <v>17.911595300223286</v>
      </c>
      <c r="BQ103" s="99">
        <v>36324.715268852822</v>
      </c>
      <c r="BR103" s="99">
        <v>9.1430666477614491</v>
      </c>
      <c r="BS103" s="99">
        <v>18542.13916166022</v>
      </c>
      <c r="BT103" s="99">
        <v>6.6833751044277347</v>
      </c>
      <c r="BU103" s="99">
        <v>13553.884711779447</v>
      </c>
      <c r="BV103" s="99">
        <v>7.1229493916163795</v>
      </c>
      <c r="BW103" s="99">
        <v>14445.341366198018</v>
      </c>
      <c r="BX103" s="99">
        <v>13</v>
      </c>
      <c r="BY103" s="99">
        <v>26364</v>
      </c>
      <c r="BZ103" s="99">
        <v>13</v>
      </c>
      <c r="CA103" s="99">
        <v>26364</v>
      </c>
      <c r="CB103" s="99">
        <v>7.6694191377089824</v>
      </c>
      <c r="CC103" s="99">
        <v>15553.582011273817</v>
      </c>
      <c r="CD103" s="99">
        <v>3.1773981045106381</v>
      </c>
      <c r="CE103" s="99">
        <v>6443.7633559475744</v>
      </c>
      <c r="CF103" s="99">
        <v>17.935641797573268</v>
      </c>
      <c r="CG103" s="99">
        <v>36373.481565478585</v>
      </c>
      <c r="CH103" s="99">
        <v>6.084703353912702</v>
      </c>
      <c r="CI103" s="99">
        <v>12339.77840173496</v>
      </c>
      <c r="CJ103" s="99">
        <v>3.3624999999999998</v>
      </c>
      <c r="CK103" s="99">
        <v>6819.15</v>
      </c>
      <c r="CL103" s="99">
        <v>1.3659388646288211</v>
      </c>
      <c r="CM103" s="99">
        <v>2770.1240174672494</v>
      </c>
      <c r="CN103" s="99">
        <v>2.3114109050028104</v>
      </c>
      <c r="CO103" s="99">
        <v>4687.5413153456993</v>
      </c>
      <c r="CP103" s="99">
        <v>9</v>
      </c>
      <c r="CQ103" s="99">
        <v>18252</v>
      </c>
      <c r="CR103" s="99">
        <v>16</v>
      </c>
      <c r="CS103" s="99">
        <v>32448</v>
      </c>
      <c r="CT103" s="99">
        <v>16</v>
      </c>
      <c r="CU103" s="99">
        <v>32448</v>
      </c>
    </row>
    <row r="104" spans="2:99">
      <c r="C104" s="98" t="s">
        <v>269</v>
      </c>
      <c r="D104" s="99">
        <v>0</v>
      </c>
      <c r="E104" s="99">
        <v>0</v>
      </c>
      <c r="F104" s="99">
        <v>0</v>
      </c>
      <c r="G104" s="99">
        <v>0</v>
      </c>
      <c r="H104" s="99">
        <v>9.5770151636073404</v>
      </c>
      <c r="I104" s="99">
        <v>19847.406225059854</v>
      </c>
      <c r="J104" s="99">
        <v>2.7158704160649858</v>
      </c>
      <c r="K104" s="99">
        <v>5628.3698502530769</v>
      </c>
      <c r="L104" s="99">
        <v>8</v>
      </c>
      <c r="M104" s="99">
        <v>16579.2</v>
      </c>
      <c r="N104" s="99">
        <v>14</v>
      </c>
      <c r="O104" s="99">
        <v>29013.600000000002</v>
      </c>
      <c r="P104" s="99">
        <v>9</v>
      </c>
      <c r="Q104" s="99">
        <v>18651.600000000002</v>
      </c>
      <c r="R104" s="99">
        <v>8.1044394083138034</v>
      </c>
      <c r="S104" s="99">
        <v>16795.640229789526</v>
      </c>
      <c r="T104" s="99">
        <v>12</v>
      </c>
      <c r="U104" s="99">
        <v>24868.800000000003</v>
      </c>
      <c r="V104" s="99">
        <v>5.6395608222508633</v>
      </c>
      <c r="W104" s="99">
        <v>11687.42584803269</v>
      </c>
      <c r="X104" s="99">
        <v>21</v>
      </c>
      <c r="Y104" s="99">
        <v>43520.4</v>
      </c>
      <c r="Z104" s="99">
        <v>10.025699923013905</v>
      </c>
      <c r="AA104" s="99">
        <v>20777.260520454016</v>
      </c>
      <c r="AB104" s="99">
        <v>8.4842921784098237</v>
      </c>
      <c r="AC104" s="99">
        <v>17582.847110536521</v>
      </c>
      <c r="AD104" s="99">
        <v>5.0991852709791576</v>
      </c>
      <c r="AE104" s="99">
        <v>10567.551555577207</v>
      </c>
      <c r="AF104" s="99">
        <v>14</v>
      </c>
      <c r="AG104" s="99">
        <v>29013.600000000002</v>
      </c>
      <c r="AH104" s="99">
        <v>10</v>
      </c>
      <c r="AI104" s="99">
        <v>20724</v>
      </c>
      <c r="AJ104" s="99">
        <v>15.877523800075632</v>
      </c>
      <c r="AK104" s="99">
        <v>32904.580323276743</v>
      </c>
      <c r="AL104" s="99">
        <v>9.9419802439288514</v>
      </c>
      <c r="AM104" s="99">
        <v>20603.759857518151</v>
      </c>
      <c r="AN104" s="99">
        <v>7.369468939839309</v>
      </c>
      <c r="AO104" s="99">
        <v>15272.487430922985</v>
      </c>
      <c r="AP104" s="99">
        <v>7.7651371668324645</v>
      </c>
      <c r="AQ104" s="99">
        <v>16092.470264543601</v>
      </c>
      <c r="AR104" s="99">
        <v>5.9636757928978037</v>
      </c>
      <c r="AS104" s="99">
        <v>12359.121713201408</v>
      </c>
      <c r="AT104" s="99">
        <v>8.6689025323208515</v>
      </c>
      <c r="AU104" s="99">
        <v>17965.433607981733</v>
      </c>
      <c r="AV104" s="99">
        <v>16</v>
      </c>
      <c r="AW104" s="99">
        <v>33158.400000000001</v>
      </c>
      <c r="AX104" s="99">
        <v>4.3709646885625881</v>
      </c>
      <c r="AY104" s="99">
        <v>9058.3872205771077</v>
      </c>
      <c r="AZ104" s="99">
        <v>11.495512880990329</v>
      </c>
      <c r="BA104" s="99">
        <v>23823.30089456436</v>
      </c>
      <c r="BB104" s="99">
        <v>6.2331709483575359</v>
      </c>
      <c r="BC104" s="99">
        <v>12917.623473376158</v>
      </c>
      <c r="BD104" s="99">
        <v>14.253413024312835</v>
      </c>
      <c r="BE104" s="99">
        <v>29538.77315158592</v>
      </c>
      <c r="BF104" s="99">
        <v>9.3619368459131298</v>
      </c>
      <c r="BG104" s="99">
        <v>19401.67791947037</v>
      </c>
      <c r="BH104" s="99">
        <v>15</v>
      </c>
      <c r="BI104" s="99">
        <v>31086</v>
      </c>
      <c r="BJ104" s="99">
        <v>6.043778556350877</v>
      </c>
      <c r="BK104" s="99">
        <v>12525.126680181558</v>
      </c>
      <c r="BL104" s="99">
        <v>12.273756419065865</v>
      </c>
      <c r="BM104" s="99">
        <v>25436.1328028721</v>
      </c>
      <c r="BN104" s="99">
        <v>8.874870026093781</v>
      </c>
      <c r="BO104" s="99">
        <v>18392.280642076752</v>
      </c>
      <c r="BP104" s="99">
        <v>19.617461519292171</v>
      </c>
      <c r="BQ104" s="99">
        <v>40655.227252581099</v>
      </c>
      <c r="BR104" s="99">
        <v>9.1430666477614491</v>
      </c>
      <c r="BS104" s="99">
        <v>18948.091320820829</v>
      </c>
      <c r="BT104" s="99">
        <v>6.6833751044277347</v>
      </c>
      <c r="BU104" s="99">
        <v>13850.626566416038</v>
      </c>
      <c r="BV104" s="99">
        <v>7.801325524151272</v>
      </c>
      <c r="BW104" s="99">
        <v>16167.467016251097</v>
      </c>
      <c r="BX104" s="99">
        <v>14</v>
      </c>
      <c r="BY104" s="99">
        <v>29013.600000000002</v>
      </c>
      <c r="BZ104" s="99">
        <v>14</v>
      </c>
      <c r="CA104" s="99">
        <v>29013.600000000002</v>
      </c>
      <c r="CB104" s="99">
        <v>8.6280965299226047</v>
      </c>
      <c r="CC104" s="99">
        <v>17880.867248611608</v>
      </c>
      <c r="CD104" s="99">
        <v>2.9504410970455925</v>
      </c>
      <c r="CE104" s="99">
        <v>6114.4941295172866</v>
      </c>
      <c r="CF104" s="99">
        <v>17.935641797573268</v>
      </c>
      <c r="CG104" s="99">
        <v>37169.824061290841</v>
      </c>
      <c r="CH104" s="99">
        <v>5.7044093942931582</v>
      </c>
      <c r="CI104" s="99">
        <v>11821.818028733142</v>
      </c>
      <c r="CJ104" s="99">
        <v>3.0822916666666664</v>
      </c>
      <c r="CK104" s="99">
        <v>6387.74125</v>
      </c>
      <c r="CL104" s="99">
        <v>1.5266375545851529</v>
      </c>
      <c r="CM104" s="99">
        <v>3163.8036681222711</v>
      </c>
      <c r="CN104" s="99">
        <v>2.5425519955030915</v>
      </c>
      <c r="CO104" s="99">
        <v>5269.1847554806072</v>
      </c>
      <c r="CP104" s="99">
        <v>10</v>
      </c>
      <c r="CQ104" s="99">
        <v>20724</v>
      </c>
      <c r="CR104" s="99">
        <v>13</v>
      </c>
      <c r="CS104" s="99">
        <v>26941.200000000001</v>
      </c>
      <c r="CT104" s="99">
        <v>16</v>
      </c>
      <c r="CU104" s="99">
        <v>33158.400000000001</v>
      </c>
    </row>
    <row r="105" spans="2:99">
      <c r="C105" s="98" t="s">
        <v>270</v>
      </c>
      <c r="D105" s="99">
        <v>0</v>
      </c>
      <c r="E105" s="99">
        <v>0</v>
      </c>
      <c r="F105" s="99">
        <v>0</v>
      </c>
      <c r="G105" s="99">
        <v>0</v>
      </c>
      <c r="H105" s="99">
        <v>8.7789305666400619</v>
      </c>
      <c r="I105" s="99">
        <v>17540.303272146844</v>
      </c>
      <c r="J105" s="99">
        <v>3.1038519040742698</v>
      </c>
      <c r="K105" s="99">
        <v>6201.496104340391</v>
      </c>
      <c r="L105" s="99">
        <v>9</v>
      </c>
      <c r="M105" s="99">
        <v>17982</v>
      </c>
      <c r="N105" s="99">
        <v>12</v>
      </c>
      <c r="O105" s="99">
        <v>23976</v>
      </c>
      <c r="P105" s="99">
        <v>8</v>
      </c>
      <c r="Q105" s="99">
        <v>15984</v>
      </c>
      <c r="R105" s="99">
        <v>7.5641434477595491</v>
      </c>
      <c r="S105" s="99">
        <v>15113.158608623578</v>
      </c>
      <c r="T105" s="99">
        <v>12</v>
      </c>
      <c r="U105" s="99">
        <v>23976</v>
      </c>
      <c r="V105" s="99">
        <v>5.3427418316060811</v>
      </c>
      <c r="W105" s="99">
        <v>10674.79817954895</v>
      </c>
      <c r="X105" s="99">
        <v>19</v>
      </c>
      <c r="Y105" s="99">
        <v>37962</v>
      </c>
      <c r="Z105" s="99">
        <v>10.025699923013905</v>
      </c>
      <c r="AA105" s="99">
        <v>20031.348446181782</v>
      </c>
      <c r="AB105" s="99">
        <v>8.4842921784098237</v>
      </c>
      <c r="AC105" s="99">
        <v>16951.615772462828</v>
      </c>
      <c r="AD105" s="99">
        <v>4.78048619154296</v>
      </c>
      <c r="AE105" s="99">
        <v>9551.4114107028345</v>
      </c>
      <c r="AF105" s="99">
        <v>17</v>
      </c>
      <c r="AG105" s="99">
        <v>33966</v>
      </c>
      <c r="AH105" s="99">
        <v>12</v>
      </c>
      <c r="AI105" s="99">
        <v>23976</v>
      </c>
      <c r="AJ105" s="99">
        <v>14.943551811835889</v>
      </c>
      <c r="AK105" s="99">
        <v>29857.216520048107</v>
      </c>
      <c r="AL105" s="99">
        <v>10.988504480131889</v>
      </c>
      <c r="AM105" s="99">
        <v>21955.031951303514</v>
      </c>
      <c r="AN105" s="99">
        <v>7.9363511659807955</v>
      </c>
      <c r="AO105" s="99">
        <v>15856.829629629628</v>
      </c>
      <c r="AP105" s="99">
        <v>7.7651371668324645</v>
      </c>
      <c r="AQ105" s="99">
        <v>15514.744059331264</v>
      </c>
      <c r="AR105" s="99">
        <v>6.5058281377066942</v>
      </c>
      <c r="AS105" s="99">
        <v>12998.644619137975</v>
      </c>
      <c r="AT105" s="99">
        <v>8.6689025323208515</v>
      </c>
      <c r="AU105" s="99">
        <v>17320.467259577061</v>
      </c>
      <c r="AV105" s="99">
        <v>16</v>
      </c>
      <c r="AW105" s="99">
        <v>31968</v>
      </c>
      <c r="AX105" s="99">
        <v>4.3709646885625881</v>
      </c>
      <c r="AY105" s="99">
        <v>8733.1874477480505</v>
      </c>
      <c r="AZ105" s="99">
        <v>11.495512880990329</v>
      </c>
      <c r="BA105" s="99">
        <v>22968.034736218677</v>
      </c>
      <c r="BB105" s="99">
        <v>7.0123173169022275</v>
      </c>
      <c r="BC105" s="99">
        <v>14010.609999170651</v>
      </c>
      <c r="BD105" s="99">
        <v>15.610880931390245</v>
      </c>
      <c r="BE105" s="99">
        <v>31190.540100917708</v>
      </c>
      <c r="BF105" s="99">
        <v>9.3619368459131298</v>
      </c>
      <c r="BG105" s="99">
        <v>18705.149818134432</v>
      </c>
      <c r="BH105" s="99">
        <v>15</v>
      </c>
      <c r="BI105" s="99">
        <v>29970</v>
      </c>
      <c r="BJ105" s="99">
        <v>6.5932129705645934</v>
      </c>
      <c r="BK105" s="99">
        <v>13173.239515188057</v>
      </c>
      <c r="BL105" s="99">
        <v>11.329621309906953</v>
      </c>
      <c r="BM105" s="99">
        <v>22636.583377194092</v>
      </c>
      <c r="BN105" s="99">
        <v>8.0680636600852544</v>
      </c>
      <c r="BO105" s="99">
        <v>16119.991192850339</v>
      </c>
      <c r="BP105" s="99">
        <v>17.911595300223286</v>
      </c>
      <c r="BQ105" s="99">
        <v>35787.367409846127</v>
      </c>
      <c r="BR105" s="99">
        <v>9.1430666477614491</v>
      </c>
      <c r="BS105" s="99">
        <v>18267.847162227376</v>
      </c>
      <c r="BT105" s="99">
        <v>8.0200501253132828</v>
      </c>
      <c r="BU105" s="99">
        <v>16024.060150375939</v>
      </c>
      <c r="BV105" s="99">
        <v>7.801325524151272</v>
      </c>
      <c r="BW105" s="99">
        <v>15587.048397254241</v>
      </c>
      <c r="BX105" s="99">
        <v>12</v>
      </c>
      <c r="BY105" s="99">
        <v>23976</v>
      </c>
      <c r="BZ105" s="99">
        <v>13</v>
      </c>
      <c r="CA105" s="99">
        <v>25974</v>
      </c>
      <c r="CB105" s="99">
        <v>7.6694191377089824</v>
      </c>
      <c r="CC105" s="99">
        <v>15323.499437142547</v>
      </c>
      <c r="CD105" s="99">
        <v>2.9504410970455925</v>
      </c>
      <c r="CE105" s="99">
        <v>5894.9813118970942</v>
      </c>
      <c r="CF105" s="99">
        <v>19.495262823449202</v>
      </c>
      <c r="CG105" s="99">
        <v>38951.535121251509</v>
      </c>
      <c r="CH105" s="99">
        <v>6.084703353912702</v>
      </c>
      <c r="CI105" s="99">
        <v>12157.237301117579</v>
      </c>
      <c r="CJ105" s="99">
        <v>3.9229166666666666</v>
      </c>
      <c r="CK105" s="99">
        <v>7837.9875000000002</v>
      </c>
      <c r="CL105" s="99">
        <v>1.5266375545851529</v>
      </c>
      <c r="CM105" s="99">
        <v>3050.2218340611357</v>
      </c>
      <c r="CN105" s="99">
        <v>2.5425519955030915</v>
      </c>
      <c r="CO105" s="99">
        <v>5080.0188870151769</v>
      </c>
      <c r="CP105" s="99">
        <v>9</v>
      </c>
      <c r="CQ105" s="99">
        <v>17982</v>
      </c>
      <c r="CR105" s="99">
        <v>13</v>
      </c>
      <c r="CS105" s="99">
        <v>25974</v>
      </c>
      <c r="CT105" s="99">
        <v>17</v>
      </c>
      <c r="CU105" s="99">
        <v>33966</v>
      </c>
    </row>
    <row r="107" spans="2:99">
      <c r="B107" s="103" t="s">
        <v>275</v>
      </c>
    </row>
    <row r="108" spans="2:99">
      <c r="C108" s="98" t="s">
        <v>276</v>
      </c>
      <c r="D108" s="98" t="s">
        <v>92</v>
      </c>
      <c r="E108" s="98" t="s">
        <v>93</v>
      </c>
      <c r="F108" s="98" t="s">
        <v>94</v>
      </c>
      <c r="G108" s="98" t="s">
        <v>95</v>
      </c>
      <c r="H108" s="98" t="s">
        <v>96</v>
      </c>
      <c r="I108" s="98" t="s">
        <v>97</v>
      </c>
      <c r="J108" s="98" t="s">
        <v>98</v>
      </c>
      <c r="K108" s="98" t="s">
        <v>99</v>
      </c>
      <c r="L108" s="98" t="s">
        <v>100</v>
      </c>
      <c r="M108" s="98" t="s">
        <v>101</v>
      </c>
      <c r="N108" s="98" t="s">
        <v>102</v>
      </c>
      <c r="O108" s="98" t="s">
        <v>103</v>
      </c>
    </row>
    <row r="109" spans="2:99">
      <c r="C109" s="98" t="s">
        <v>126</v>
      </c>
      <c r="D109" s="99">
        <f>SUM(D$6:D$19)+SUM(F$6:F$19)+SUM(H$6:H$19)+SUM(J$6:J$19)</f>
        <v>436</v>
      </c>
      <c r="E109" s="99">
        <f>SUM(L$6:L$19)+SUM(N$6:N$19)+SUM(P$6:P$19)+SUM(R$6:R$19)</f>
        <v>465</v>
      </c>
      <c r="F109" s="99">
        <f>SUM(T$6:T$19)+SUM(V$6:V$19)+SUM(X$6:X$19)+SUM(Z$6:Z$19)</f>
        <v>852</v>
      </c>
      <c r="G109" s="99">
        <f>SUM(AB$6:AB$19)+SUM(AD$6:AD$19)+SUM(AF$6:AF$19)+SUM(AH$6:AH$19)</f>
        <v>468</v>
      </c>
      <c r="H109" s="99">
        <f>SUM(AJ$6:AJ$19)+SUM(AL$6:AL$19)+SUM(AN$6:AN$19)+SUM(AP$6:AP$19)</f>
        <v>990</v>
      </c>
      <c r="I109" s="99">
        <f>SUM(AR$6:AR$19)+SUM(AT$6:AT$19)+SUM(AV$6:AV$19)+SUM(AX$6:AX$19)</f>
        <v>422</v>
      </c>
      <c r="J109" s="99">
        <f>SUM(AZ$6:AZ$19)+SUM(BB$6:BB$19)+SUM(BD$6:BD$19)+SUM(BF$6:BF$19)</f>
        <v>948</v>
      </c>
      <c r="K109" s="99">
        <f>SUM(BH$6:BH$19)+SUM(BJ$6:BJ$19)+SUM(BL$6:BL$19)+SUM(BN$6:BN$19)</f>
        <v>499</v>
      </c>
      <c r="L109" s="99">
        <f>SUM(BP$6:BP$19)+SUM(BR$6:BR$19)+SUM(BT$6:BT$19)+SUM(BV$6:BV$19)</f>
        <v>1186</v>
      </c>
      <c r="M109" s="99">
        <f>SUM(BX$6:BX$19)+SUM(BZ$6:BZ$19)+SUM(CB$6:CB$19)+SUM(CD$6:CD$19)</f>
        <v>496</v>
      </c>
      <c r="N109" s="99">
        <f>SUM(CF$6:CF$19)+SUM(CH$6:CH$19)+SUM(CJ$6:CJ$19)+SUM(CL$6:CL$19)</f>
        <v>1009</v>
      </c>
      <c r="O109" s="99">
        <f>SUM(CN$6:CN$19)+SUM(CP$6:CP$19)+SUM(CR$6:CR$19)+SUM(CT$6:CT$19)</f>
        <v>458</v>
      </c>
    </row>
    <row r="110" spans="2:99">
      <c r="C110" s="98" t="s">
        <v>127</v>
      </c>
      <c r="D110" s="99">
        <f>SUM(D$20:D$36)+SUM(F$20:F$36)+SUM(H$20:H$36)+SUM(J$20:J$36)</f>
        <v>484</v>
      </c>
      <c r="E110" s="99">
        <f>SUM(L$20:L$36)+SUM(N$20:N$36)+SUM(P$20:P$36)+SUM(R$20:R$36)</f>
        <v>2331</v>
      </c>
      <c r="F110" s="99">
        <f>SUM(T$20:T$36)+SUM(V$20:V$36)+SUM(X$20:X$36)+SUM(Z$20:Z$36)</f>
        <v>1358</v>
      </c>
      <c r="G110" s="99">
        <f>SUM(AB$20:AB$36)+SUM(AD$20:AD$36)+SUM(AF$20:AF$36)+SUM(AH$20:AH$36)</f>
        <v>2969</v>
      </c>
      <c r="H110" s="99">
        <f>SUM(AJ$20:AJ$36)+SUM(AL$20:AL$36)+SUM(AN$20:AN$36)+SUM(AP$20:AP$36)</f>
        <v>1203</v>
      </c>
      <c r="I110" s="99">
        <f>SUM(AR$20:AR$36)+SUM(AT$20:AT$36)+SUM(AV$20:AV$36)+SUM(AX$20:AX$36)</f>
        <v>2620</v>
      </c>
      <c r="J110" s="99">
        <f>SUM(AZ$20:AZ$36)+SUM(BB$20:BB$36)+SUM(BD$20:BD$36)+SUM(BF$20:BF$36)</f>
        <v>1472</v>
      </c>
      <c r="K110" s="99">
        <f>SUM(BH$20:BH$36)+SUM(BJ$20:BJ$36)+SUM(BL$20:BL$36)+SUM(BN$20:BN$36)</f>
        <v>2515</v>
      </c>
      <c r="L110" s="99">
        <f>SUM(BP$20:BP$36)+SUM(BR$20:BR$36)+SUM(BT$20:BT$36)+SUM(BV$20:BV$36)</f>
        <v>1301</v>
      </c>
      <c r="M110" s="99">
        <f>SUM(BX$20:BX$36)+SUM(BZ$20:BZ$36)+SUM(CB$20:CB$36)+SUM(CD$20:CD$36)</f>
        <v>3175</v>
      </c>
      <c r="N110" s="99">
        <f>SUM(CF$20:CF$36)+SUM(CH$20:CH$36)+SUM(CJ$20:CJ$36)+SUM(CL$20:CL$36)</f>
        <v>1391</v>
      </c>
      <c r="O110" s="99">
        <f>SUM(CN$20:CN$36)+SUM(CP$20:CP$36)+SUM(CR$20:CR$36)+SUM(CT$20:CT$36)</f>
        <v>2153</v>
      </c>
    </row>
    <row r="111" spans="2:99">
      <c r="C111" s="98" t="s">
        <v>128</v>
      </c>
      <c r="D111" s="99">
        <f>SUM(D$37:D$48)+SUM(F$37:F$48)+SUM(H$37:H$48)+SUM(J$37:J$48)</f>
        <v>378</v>
      </c>
      <c r="E111" s="99">
        <f>SUM(L$37:L$48)+SUM(N$37:N$48)+SUM(P$37:P$48)+SUM(R$37:R$48)</f>
        <v>1326</v>
      </c>
      <c r="F111" s="99">
        <f>SUM(T$37:T$48)+SUM(V$37:V$48)+SUM(X$37:X$48)+SUM(Z$37:Z$48)</f>
        <v>812</v>
      </c>
      <c r="G111" s="99">
        <f>SUM(AB$37:AB$48)+SUM(AD$37:AD$48)+SUM(AF$37:AF$48)+SUM(AH$37:AH$48)</f>
        <v>1208</v>
      </c>
      <c r="H111" s="99">
        <f>SUM(AJ$37:AJ$48)+SUM(AL$37:AL$48)+SUM(AN$37:AN$48)+SUM(AP$37:AP$48)</f>
        <v>643</v>
      </c>
      <c r="I111" s="99">
        <f>SUM(AR$37:AR$48)+SUM(AT$37:AT$48)+SUM(AV$37:AV$48)+SUM(AX$37:AX$48)</f>
        <v>1303</v>
      </c>
      <c r="J111" s="99">
        <f>SUM(AZ$37:AZ$48)+SUM(BB$37:BB$48)+SUM(BD$37:BD$48)+SUM(BF$37:BF$48)</f>
        <v>777</v>
      </c>
      <c r="K111" s="99">
        <f>SUM(BH$37:BH$48)+SUM(BJ$37:BJ$48)+SUM(BL$37:BL$48)+SUM(BN$37:BN$48)</f>
        <v>1390</v>
      </c>
      <c r="L111" s="99">
        <f>SUM(BP$37:BP$48)+SUM(BR$37:BR$48)+SUM(BT$37:BT$48)+SUM(BV$37:BV$48)</f>
        <v>812</v>
      </c>
      <c r="M111" s="99">
        <f>SUM(BX$37:BX$48)+SUM(BZ$37:BZ$48)+SUM(CB$37:CB$48)+SUM(CD$37:CD$48)</f>
        <v>1382</v>
      </c>
      <c r="N111" s="99">
        <f>SUM(CF$37:CF$48)+SUM(CH$37:CH$48)+SUM(CJ$37:CJ$48)+SUM(CL$37:CL$48)</f>
        <v>738</v>
      </c>
      <c r="O111" s="99">
        <f>SUM(CN$37:CN$48)+SUM(CP$37:CP$48)+SUM(CR$37:CR$48)+SUM(CT$37:CT$48)</f>
        <v>1333</v>
      </c>
    </row>
    <row r="112" spans="2:99">
      <c r="C112" s="98" t="s">
        <v>129</v>
      </c>
      <c r="D112" s="99">
        <f>SUM(D$49:D$70)+SUM(F$49:F$70)+SUM(H$49:H$70)+SUM(J$49:J$70)</f>
        <v>418.93760262530941</v>
      </c>
      <c r="E112" s="99">
        <f>SUM(L$49:L$70)+SUM(N$49:N$70)+SUM(P$49:P$70)+SUM(R$49:R$70)</f>
        <v>1789.9580535938094</v>
      </c>
      <c r="F112" s="99">
        <f>SUM(T$49:T$70)+SUM(V$49:V$70)+SUM(X$49:X$70)+SUM(Z$49:Z$70)</f>
        <v>980.28639669304061</v>
      </c>
      <c r="G112" s="99">
        <f>SUM(AB$49:AB$70)+SUM(AD$49:AD$70)+SUM(AF$49:AF$70)+SUM(AH$49:AH$70)</f>
        <v>1524.6139228504956</v>
      </c>
      <c r="H112" s="99">
        <f>SUM(AJ$49:AJ$70)+SUM(AL$49:AL$70)+SUM(AN$49:AN$70)+SUM(AP$49:AP$70)</f>
        <v>1018.2513596051054</v>
      </c>
      <c r="I112" s="99">
        <f>SUM(AR$49:AR$70)+SUM(AT$49:AT$70)+SUM(AV$49:AV$70)+SUM(AX$49:AX$70)</f>
        <v>1324.5939482334484</v>
      </c>
      <c r="J112" s="99">
        <f>SUM(AZ$49:AZ$70)+SUM(BB$49:BB$70)+SUM(BD$49:BD$70)+SUM(BF$49:BF$70)</f>
        <v>1033.3251467399273</v>
      </c>
      <c r="K112" s="99">
        <f>SUM(BH$49:BH$70)+SUM(BJ$49:BJ$70)+SUM(BL$49:BL$70)+SUM(BN$49:BN$70)</f>
        <v>1721.8772730210221</v>
      </c>
      <c r="L112" s="99">
        <f>SUM(BP$49:BP$70)+SUM(BR$49:BR$70)+SUM(BT$49:BT$70)+SUM(BV$49:BV$70)</f>
        <v>974.91718160335665</v>
      </c>
      <c r="M112" s="99">
        <f>SUM(BX$49:BX$70)+SUM(BZ$49:BZ$70)+SUM(CB$49:CB$70)+SUM(CD$49:CD$70)</f>
        <v>1297.0140750394021</v>
      </c>
      <c r="N112" s="99">
        <f>SUM(CF$49:CF$70)+SUM(CH$49:CH$70)+SUM(CJ$49:CJ$70)+SUM(CL$49:CL$70)</f>
        <v>994.26250545378798</v>
      </c>
      <c r="O112" s="99">
        <f>SUM(CN$49:CN$70)+SUM(CP$49:CP$70)+SUM(CR$49:CR$70)+SUM(CT$49:CT$70)</f>
        <v>1633.1750421585161</v>
      </c>
    </row>
    <row r="113" spans="2:15">
      <c r="C113" s="98" t="s">
        <v>130</v>
      </c>
      <c r="D113" s="99">
        <f>SUM(D$71:D$86)+SUM(F$71:F$86)+SUM(H$71:H$86)+SUM(J$71:J$86)</f>
        <v>211.48051914835486</v>
      </c>
      <c r="E113" s="99">
        <f>SUM(L$71:L$86)+SUM(N$71:N$86)+SUM(P$71:P$86)+SUM(R$71:R$86)</f>
        <v>788.01724570466013</v>
      </c>
      <c r="F113" s="99">
        <f>SUM(T$71:T$86)+SUM(V$71:V$86)+SUM(X$71:X$86)+SUM(Z$71:Z$86)</f>
        <v>873.61624100620952</v>
      </c>
      <c r="G113" s="99">
        <f>SUM(AB$71:AB$86)+SUM(AD$71:AD$86)+SUM(AF$71:AF$86)+SUM(AH$71:AH$86)</f>
        <v>597.02917280040901</v>
      </c>
      <c r="H113" s="99">
        <f>SUM(AJ$71:AJ$86)+SUM(AL$71:AL$86)+SUM(AN$71:AN$86)+SUM(AP$71:AP$86)</f>
        <v>1060.9143849764439</v>
      </c>
      <c r="I113" s="99">
        <f>SUM(AR$71:AR$86)+SUM(AT$71:AT$86)+SUM(AV$71:AV$86)+SUM(AX$71:AX$86)</f>
        <v>718.34932365253326</v>
      </c>
      <c r="J113" s="99">
        <f>SUM(AZ$71:AZ$86)+SUM(BB$71:BB$86)+SUM(BD$71:BD$86)+SUM(BF$71:BF$86)</f>
        <v>791.426529458701</v>
      </c>
      <c r="K113" s="99">
        <f>SUM(BH$71:BH$86)+SUM(BJ$71:BJ$86)+SUM(BL$71:BL$86)+SUM(BN$71:BN$86)</f>
        <v>741.92330372171091</v>
      </c>
      <c r="L113" s="99">
        <f>SUM(BP$71:BP$86)+SUM(BR$71:BR$86)+SUM(BT$71:BT$86)+SUM(BV$71:BV$86)</f>
        <v>784.80416164551082</v>
      </c>
      <c r="M113" s="99">
        <f>SUM(BX$71:BX$86)+SUM(BZ$71:BZ$86)+SUM(CB$71:CB$86)+SUM(CD$71:CD$86)</f>
        <v>767.10991380662381</v>
      </c>
      <c r="N113" s="99">
        <f>SUM(CF$71:CF$86)+SUM(CH$71:CH$86)+SUM(CJ$71:CJ$86)+SUM(CL$71:CL$86)</f>
        <v>538.10323164831243</v>
      </c>
      <c r="O113" s="99">
        <f>SUM(CN$71:CN$86)+SUM(CP$71:CP$86)+SUM(CR$71:CR$86)+SUM(CT$71:CT$86)</f>
        <v>868.57346824058459</v>
      </c>
    </row>
    <row r="114" spans="2:15">
      <c r="C114" s="98" t="s">
        <v>131</v>
      </c>
      <c r="D114" s="99">
        <f>SUM(D$87:D$94)+SUM(F$87:F$94)+SUM(H$87:H$94)+SUM(J$87:J$94)</f>
        <v>81.506735549152125</v>
      </c>
      <c r="E114" s="99">
        <f>SUM(L$87:L$94)+SUM(N$87:N$94)+SUM(P$87:P$94)+SUM(R$87:R$94)</f>
        <v>336.43255566096786</v>
      </c>
      <c r="F114" s="99">
        <f>SUM(T$87:T$94)+SUM(V$87:V$94)+SUM(X$87:X$94)+SUM(Z$87:Z$94)</f>
        <v>562.63794441441621</v>
      </c>
      <c r="G114" s="99">
        <f>SUM(AB$87:AB$94)+SUM(AD$87:AD$94)+SUM(AF$87:AF$94)+SUM(AH$87:AH$94)</f>
        <v>247.96417470195306</v>
      </c>
      <c r="H114" s="99">
        <f>SUM(AJ$87:AJ$94)+SUM(AL$87:AL$94)+SUM(AN$87:AN$94)+SUM(AP$87:AP$94)</f>
        <v>390.01956004632984</v>
      </c>
      <c r="I114" s="99">
        <f>SUM(AR$87:AR$94)+SUM(AT$87:AT$94)+SUM(AV$87:AV$94)+SUM(AX$87:AX$94)</f>
        <v>228.24564048188506</v>
      </c>
      <c r="J114" s="99">
        <f>SUM(AZ$87:AZ$94)+SUM(BB$87:BB$94)+SUM(BD$87:BD$94)+SUM(BF$87:BF$94)</f>
        <v>409.71525015242145</v>
      </c>
      <c r="K114" s="99">
        <f>SUM(BH$87:BH$94)+SUM(BJ$87:BJ$94)+SUM(BL$87:BL$94)+SUM(BN$87:BN$94)</f>
        <v>306.15063608096057</v>
      </c>
      <c r="L114" s="99">
        <f>SUM(BP$87:BP$94)+SUM(BR$87:BR$94)+SUM(BT$87:BT$94)+SUM(BV$87:BV$94)</f>
        <v>424.6990496177188</v>
      </c>
      <c r="M114" s="99">
        <f>SUM(BX$87:BX$94)+SUM(BZ$87:BZ$94)+SUM(CB$87:CB$94)+SUM(CD$87:CD$94)</f>
        <v>322.18959024971144</v>
      </c>
      <c r="N114" s="99">
        <f>SUM(CF$87:CF$94)+SUM(CH$87:CH$94)+SUM(CJ$87:CJ$94)+SUM(CL$87:CL$94)</f>
        <v>229.87864402271882</v>
      </c>
      <c r="O114" s="99">
        <f>SUM(CN$87:CN$94)+SUM(CP$87:CP$94)+SUM(CR$87:CR$94)+SUM(CT$87:CT$94)</f>
        <v>293.04350758853286</v>
      </c>
    </row>
    <row r="115" spans="2:15">
      <c r="C115" s="98" t="s">
        <v>132</v>
      </c>
      <c r="D115" s="99">
        <f>SUM(D$95:D$105)+SUM(F$95:F$105)+SUM(H$95:H$105)+SUM(J$95:J$105)</f>
        <v>131.95197731520599</v>
      </c>
      <c r="E115" s="99">
        <f>SUM(L$95:L$105)+SUM(N$95:N$105)+SUM(P$95:P$105)+SUM(R$95:R$105)</f>
        <v>424.22942541256032</v>
      </c>
      <c r="F115" s="99">
        <f>SUM(T$95:T$105)+SUM(V$95:V$105)+SUM(X$95:X$105)+SUM(Z$95:Z$105)</f>
        <v>543.9769244097788</v>
      </c>
      <c r="G115" s="99">
        <f>SUM(AB$95:AB$105)+SUM(AD$95:AD$105)+SUM(AF$95:AF$105)+SUM(AH$95:AH$105)</f>
        <v>432.46956428516478</v>
      </c>
      <c r="H115" s="99">
        <f>SUM(AJ$95:AJ$105)+SUM(AL$95:AL$105)+SUM(AN$95:AN$105)+SUM(AP$95:AP$105)</f>
        <v>446.35854820465403</v>
      </c>
      <c r="I115" s="99">
        <f>SUM(AR$95:AR$105)+SUM(AT$95:AT$105)+SUM(AV$95:AV$105)+SUM(AX$95:AX$105)</f>
        <v>387.24159154620054</v>
      </c>
      <c r="J115" s="99">
        <f>SUM(AZ$95:AZ$105)+SUM(BB$95:BB$105)+SUM(BD$95:BD$105)+SUM(BF$95:BF$105)</f>
        <v>481.37374553437343</v>
      </c>
      <c r="K115" s="99">
        <f>SUM(BH$95:BH$105)+SUM(BJ$95:BJ$105)+SUM(BL$95:BL$105)+SUM(BN$95:BN$105)</f>
        <v>449.02279239506225</v>
      </c>
      <c r="L115" s="99">
        <f>SUM(BP$95:BP$105)+SUM(BR$95:BR$105)+SUM(BT$95:BT$105)+SUM(BV$95:BV$105)</f>
        <v>487.68694568550319</v>
      </c>
      <c r="M115" s="99">
        <f>SUM(BX$95:BX$105)+SUM(BZ$95:BZ$105)+SUM(CB$95:CB$105)+SUM(CD$95:CD$105)</f>
        <v>410.25139795797719</v>
      </c>
      <c r="N115" s="99">
        <f>SUM(CF$95:CF$105)+SUM(CH$95:CH$105)+SUM(CJ$95:CJ$105)+SUM(CL$95:CL$105)</f>
        <v>317.42335686923747</v>
      </c>
      <c r="O115" s="99">
        <f>SUM(CN$95:CN$105)+SUM(CP$95:CP$105)+SUM(CR$95:CR$105)+SUM(CT$95:CT$105)</f>
        <v>468.27464867903313</v>
      </c>
    </row>
    <row r="116" spans="2:15">
      <c r="C116" s="98" t="s">
        <v>277</v>
      </c>
      <c r="D116" s="99">
        <f t="shared" ref="D116:O116" si="0">SUM(D$109:D$115)</f>
        <v>2141.8768346380225</v>
      </c>
      <c r="E116" s="99">
        <f t="shared" si="0"/>
        <v>7460.6372803719978</v>
      </c>
      <c r="F116" s="99">
        <f t="shared" si="0"/>
        <v>5982.5175065234453</v>
      </c>
      <c r="G116" s="99">
        <f t="shared" si="0"/>
        <v>7447.0768346380228</v>
      </c>
      <c r="H116" s="99">
        <f t="shared" si="0"/>
        <v>5751.543852832533</v>
      </c>
      <c r="I116" s="99">
        <f t="shared" si="0"/>
        <v>7003.4305039140681</v>
      </c>
      <c r="J116" s="99">
        <f t="shared" si="0"/>
        <v>5912.8406718854239</v>
      </c>
      <c r="K116" s="99">
        <f t="shared" si="0"/>
        <v>7622.9740052187562</v>
      </c>
      <c r="L116" s="99">
        <f t="shared" si="0"/>
        <v>5971.1073385520895</v>
      </c>
      <c r="M116" s="99">
        <f t="shared" si="0"/>
        <v>7849.5649770537148</v>
      </c>
      <c r="N116" s="99">
        <f t="shared" si="0"/>
        <v>5217.6677379940556</v>
      </c>
      <c r="O116" s="99">
        <f t="shared" si="0"/>
        <v>7207.0666666666666</v>
      </c>
    </row>
    <row r="118" spans="2:15">
      <c r="B118" s="102" t="s">
        <v>278</v>
      </c>
    </row>
    <row r="119" spans="2:15">
      <c r="C119" s="98" t="s">
        <v>276</v>
      </c>
      <c r="D119" s="98" t="s">
        <v>92</v>
      </c>
      <c r="E119" s="98" t="s">
        <v>93</v>
      </c>
      <c r="F119" s="98" t="s">
        <v>94</v>
      </c>
      <c r="G119" s="98" t="s">
        <v>95</v>
      </c>
      <c r="H119" s="98" t="s">
        <v>96</v>
      </c>
      <c r="I119" s="98" t="s">
        <v>97</v>
      </c>
      <c r="J119" s="98" t="s">
        <v>98</v>
      </c>
      <c r="K119" s="98" t="s">
        <v>99</v>
      </c>
      <c r="L119" s="98" t="s">
        <v>100</v>
      </c>
      <c r="M119" s="98" t="s">
        <v>101</v>
      </c>
      <c r="N119" s="98" t="s">
        <v>102</v>
      </c>
      <c r="O119" s="98" t="s">
        <v>103</v>
      </c>
    </row>
    <row r="120" spans="2:15">
      <c r="C120" s="98" t="s">
        <v>126</v>
      </c>
      <c r="D120" s="99">
        <f>D109*pricing!D15*2000</f>
        <v>2092799.9999999998</v>
      </c>
      <c r="E120" s="99">
        <f>E109*pricing!E15*2000</f>
        <v>3348000</v>
      </c>
      <c r="F120" s="99">
        <f>F109*pricing!F15*2000</f>
        <v>4089600</v>
      </c>
      <c r="G120" s="99">
        <f>G109*pricing!G15*2000</f>
        <v>3369600</v>
      </c>
      <c r="H120" s="99">
        <f>H109*pricing!H15*2000</f>
        <v>4752000</v>
      </c>
      <c r="I120" s="99">
        <f>I109*pricing!I15*2000</f>
        <v>3038400</v>
      </c>
      <c r="J120" s="99">
        <f>J109*pricing!J15*2000</f>
        <v>4550400</v>
      </c>
      <c r="K120" s="99">
        <f>K109*pricing!K15*2000</f>
        <v>3592800</v>
      </c>
      <c r="L120" s="99">
        <f>L109*pricing!L15*2000</f>
        <v>5692800</v>
      </c>
      <c r="M120" s="99">
        <f>M109*pricing!M15*2000</f>
        <v>3571200.0000000005</v>
      </c>
      <c r="N120" s="99">
        <f>N109*pricing!N15*2000</f>
        <v>4843200</v>
      </c>
      <c r="O120" s="99">
        <f>O109*pricing!O15*2000</f>
        <v>3297600</v>
      </c>
    </row>
    <row r="121" spans="2:15">
      <c r="C121" s="98" t="s">
        <v>127</v>
      </c>
      <c r="D121" s="99">
        <f>D110*pricing!D16*2000</f>
        <v>3194399.9999999995</v>
      </c>
      <c r="E121" s="99">
        <f>E110*pricing!E16*2000</f>
        <v>10722599.999999998</v>
      </c>
      <c r="F121" s="99">
        <f>F110*pricing!F16*2000</f>
        <v>8962800</v>
      </c>
      <c r="G121" s="99">
        <f>G110*pricing!G16*2000</f>
        <v>13657400</v>
      </c>
      <c r="H121" s="99">
        <f>H110*pricing!H16*2000</f>
        <v>7939799.9999999991</v>
      </c>
      <c r="I121" s="99">
        <f>I110*pricing!I16*2000</f>
        <v>12051999.999999998</v>
      </c>
      <c r="J121" s="99">
        <f>J110*pricing!J16*2000</f>
        <v>9715199.9999999981</v>
      </c>
      <c r="K121" s="99">
        <f>K110*pricing!K16*2000</f>
        <v>11569000</v>
      </c>
      <c r="L121" s="99">
        <f>L110*pricing!L16*2000</f>
        <v>8586600</v>
      </c>
      <c r="M121" s="99">
        <f>M110*pricing!M16*2000</f>
        <v>14604999.999999998</v>
      </c>
      <c r="N121" s="99">
        <f>N110*pricing!N16*2000</f>
        <v>9180600</v>
      </c>
      <c r="O121" s="99">
        <f>O110*pricing!O16*2000</f>
        <v>9903800</v>
      </c>
    </row>
    <row r="122" spans="2:15">
      <c r="C122" s="98" t="s">
        <v>128</v>
      </c>
      <c r="D122" s="99">
        <f>D111*pricing!D17*2000</f>
        <v>2269708.9212573008</v>
      </c>
      <c r="E122" s="99">
        <f>E111*pricing!E17*2000</f>
        <v>5834400.0000000009</v>
      </c>
      <c r="F122" s="99">
        <f>F111*pricing!F17*2000</f>
        <v>4875671.0160342027</v>
      </c>
      <c r="G122" s="99">
        <f>G111*pricing!G17*2000</f>
        <v>5315200.0000000009</v>
      </c>
      <c r="H122" s="99">
        <f>H111*pricing!H17*2000</f>
        <v>3860906.9745196947</v>
      </c>
      <c r="I122" s="99">
        <f>I111*pricing!I17*2000</f>
        <v>5733200.0000000009</v>
      </c>
      <c r="J122" s="99">
        <f>J111*pricing!J17*2000</f>
        <v>4665512.7825844521</v>
      </c>
      <c r="K122" s="99">
        <f>K111*pricing!K17*2000</f>
        <v>6116000.0000000009</v>
      </c>
      <c r="L122" s="99">
        <f>L111*pricing!L17*2000</f>
        <v>4875671.0160342027</v>
      </c>
      <c r="M122" s="99">
        <f>M111*pricing!M17*2000</f>
        <v>6080800</v>
      </c>
      <c r="N122" s="99">
        <f>N111*pricing!N17*2000</f>
        <v>4431336.4653118737</v>
      </c>
      <c r="O122" s="99">
        <f>O111*pricing!O17*2000</f>
        <v>5865200.0000000009</v>
      </c>
    </row>
    <row r="123" spans="2:15">
      <c r="C123" s="98" t="s">
        <v>129</v>
      </c>
      <c r="D123" s="99">
        <f>D112*pricing!D18*2000</f>
        <v>2429838.0952267945</v>
      </c>
      <c r="E123" s="99">
        <f>E112*pricing!E18*2000</f>
        <v>8233807.0465315236</v>
      </c>
      <c r="F123" s="99">
        <f>F112*pricing!F18*2000</f>
        <v>5685661.1008196352</v>
      </c>
      <c r="G123" s="99">
        <f>G112*pricing!G18*2000</f>
        <v>7013224.0451122792</v>
      </c>
      <c r="H123" s="99">
        <f>H112*pricing!H18*2000</f>
        <v>5905857.8857096117</v>
      </c>
      <c r="I123" s="99">
        <f>I112*pricing!I18*2000</f>
        <v>6093132.1618738621</v>
      </c>
      <c r="J123" s="99">
        <f>J112*pricing!J18*2000</f>
        <v>5993285.8510915777</v>
      </c>
      <c r="K123" s="99">
        <f>K112*pricing!K18*2000</f>
        <v>7920635.4558967017</v>
      </c>
      <c r="L123" s="99">
        <f>L112*pricing!L18*2000</f>
        <v>5654519.6532994686</v>
      </c>
      <c r="M123" s="99">
        <f>M112*pricing!M18*2000</f>
        <v>5966264.7451812495</v>
      </c>
      <c r="N123" s="99">
        <f>N112*pricing!N18*2000</f>
        <v>5766722.5316319698</v>
      </c>
      <c r="O123" s="99">
        <f>O112*pricing!O18*2000</f>
        <v>7512605.193929174</v>
      </c>
    </row>
    <row r="124" spans="2:15">
      <c r="C124" s="98" t="s">
        <v>130</v>
      </c>
      <c r="D124" s="99">
        <f>D113*pricing!D19*2000</f>
        <v>1015106.4919121033</v>
      </c>
      <c r="E124" s="99">
        <f>E113*pricing!E19*2000</f>
        <v>4728103.4742279612</v>
      </c>
      <c r="F124" s="99">
        <f>F113*pricing!F19*2000</f>
        <v>4193357.9568298054</v>
      </c>
      <c r="G124" s="99">
        <f>G113*pricing!G19*2000</f>
        <v>3582175.0368024539</v>
      </c>
      <c r="H124" s="99">
        <f>H113*pricing!H19*2000</f>
        <v>5092389.0478869304</v>
      </c>
      <c r="I124" s="99">
        <f>I113*pricing!I19*2000</f>
        <v>4310095.9419151992</v>
      </c>
      <c r="J124" s="99">
        <f>J113*pricing!J19*2000</f>
        <v>3798847.3414017642</v>
      </c>
      <c r="K124" s="99">
        <f>K113*pricing!K19*2000</f>
        <v>4451539.8223302653</v>
      </c>
      <c r="L124" s="99">
        <f>L113*pricing!L19*2000</f>
        <v>3767059.9758984516</v>
      </c>
      <c r="M124" s="99">
        <f>M113*pricing!M19*2000</f>
        <v>4602659.4828397427</v>
      </c>
      <c r="N124" s="99">
        <f>N113*pricing!N19*2000</f>
        <v>2582895.5119118998</v>
      </c>
      <c r="O124" s="99">
        <f>O113*pricing!O19*2000</f>
        <v>5211440.8094435073</v>
      </c>
    </row>
    <row r="125" spans="2:15">
      <c r="C125" s="98" t="s">
        <v>131</v>
      </c>
      <c r="D125" s="99">
        <f>D114*pricing!D20*2000</f>
        <v>326026.94219660852</v>
      </c>
      <c r="E125" s="99">
        <f>E114*pricing!E20*2000</f>
        <v>1951308.8228336135</v>
      </c>
      <c r="F125" s="99">
        <f>F114*pricing!F20*2000</f>
        <v>2250551.7776576648</v>
      </c>
      <c r="G125" s="99">
        <f>G114*pricing!G20*2000</f>
        <v>1438192.2132713278</v>
      </c>
      <c r="H125" s="99">
        <f>H114*pricing!H20*2000</f>
        <v>1560078.2401853194</v>
      </c>
      <c r="I125" s="99">
        <f>I114*pricing!I20*2000</f>
        <v>1323824.7147949333</v>
      </c>
      <c r="J125" s="99">
        <f>J114*pricing!J20*2000</f>
        <v>1638861.0006096859</v>
      </c>
      <c r="K125" s="99">
        <f>K114*pricing!K20*2000</f>
        <v>1775673.6892695713</v>
      </c>
      <c r="L125" s="99">
        <f>L114*pricing!L20*2000</f>
        <v>1698796.1984708752</v>
      </c>
      <c r="M125" s="99">
        <f>M114*pricing!M20*2000</f>
        <v>1868699.6234483263</v>
      </c>
      <c r="N125" s="99">
        <f>N114*pricing!N20*2000</f>
        <v>919514.57609087531</v>
      </c>
      <c r="O125" s="99">
        <f>O114*pricing!O20*2000</f>
        <v>1699652.3440134907</v>
      </c>
    </row>
    <row r="126" spans="2:15">
      <c r="C126" s="98" t="s">
        <v>132</v>
      </c>
      <c r="D126" s="99">
        <f>D115*pricing!D21*2000</f>
        <v>659759.88657603005</v>
      </c>
      <c r="E126" s="99">
        <f>E115*pricing!E21*2000</f>
        <v>2545376.5524753616</v>
      </c>
      <c r="F126" s="99">
        <f>F115*pricing!F21*2000</f>
        <v>2719884.6220488939</v>
      </c>
      <c r="G126" s="99">
        <f>G115*pricing!G21*2000</f>
        <v>2594817.3857109887</v>
      </c>
      <c r="H126" s="99">
        <f>H115*pricing!H21*2000</f>
        <v>2231792.7410232699</v>
      </c>
      <c r="I126" s="99">
        <f>I115*pricing!I21*2000</f>
        <v>2323449.5492772032</v>
      </c>
      <c r="J126" s="99">
        <f>J115*pricing!J21*2000</f>
        <v>2406868.7276718668</v>
      </c>
      <c r="K126" s="99">
        <f>K115*pricing!K21*2000</f>
        <v>2694136.7543703737</v>
      </c>
      <c r="L126" s="99">
        <f>L115*pricing!L21*2000</f>
        <v>2438434.7284275158</v>
      </c>
      <c r="M126" s="99">
        <f>M115*pricing!M21*2000</f>
        <v>2461508.3877478633</v>
      </c>
      <c r="N126" s="99">
        <f>N115*pricing!N21*2000</f>
        <v>1587116.7843461875</v>
      </c>
      <c r="O126" s="99">
        <f>O115*pricing!O21*2000</f>
        <v>2809647.8920741989</v>
      </c>
    </row>
    <row r="127" spans="2:15">
      <c r="C127" s="98" t="s">
        <v>277</v>
      </c>
      <c r="D127" s="99">
        <f t="shared" ref="D127:O127" si="1">SUM(D$120:D$126)</f>
        <v>11987640.337168835</v>
      </c>
      <c r="E127" s="99">
        <f t="shared" si="1"/>
        <v>37363595.896068461</v>
      </c>
      <c r="F127" s="99">
        <f t="shared" si="1"/>
        <v>32777526.473390199</v>
      </c>
      <c r="G127" s="99">
        <f t="shared" si="1"/>
        <v>36970608.68089705</v>
      </c>
      <c r="H127" s="99">
        <f t="shared" si="1"/>
        <v>31342824.889324825</v>
      </c>
      <c r="I127" s="99">
        <f t="shared" si="1"/>
        <v>34874102.367861196</v>
      </c>
      <c r="J127" s="99">
        <f t="shared" si="1"/>
        <v>32768975.703359343</v>
      </c>
      <c r="K127" s="99">
        <f t="shared" si="1"/>
        <v>38119785.721866913</v>
      </c>
      <c r="L127" s="99">
        <f t="shared" si="1"/>
        <v>32713881.572130512</v>
      </c>
      <c r="M127" s="99">
        <f t="shared" si="1"/>
        <v>39156132.239217177</v>
      </c>
      <c r="N127" s="99">
        <f t="shared" si="1"/>
        <v>29311385.869292803</v>
      </c>
      <c r="O127" s="99">
        <f t="shared" si="1"/>
        <v>36299946.239460371</v>
      </c>
    </row>
    <row r="129" spans="2:15">
      <c r="B129" s="102" t="s">
        <v>279</v>
      </c>
    </row>
    <row r="130" spans="2:15">
      <c r="C130" s="104" t="s">
        <v>276</v>
      </c>
      <c r="D130" s="104" t="s">
        <v>92</v>
      </c>
      <c r="E130" s="104" t="s">
        <v>93</v>
      </c>
      <c r="F130" s="104" t="s">
        <v>94</v>
      </c>
      <c r="G130" s="104" t="s">
        <v>95</v>
      </c>
      <c r="H130" s="104" t="s">
        <v>96</v>
      </c>
      <c r="I130" s="104" t="s">
        <v>97</v>
      </c>
      <c r="J130" s="104" t="s">
        <v>98</v>
      </c>
      <c r="K130" s="104" t="s">
        <v>99</v>
      </c>
      <c r="L130" s="104" t="s">
        <v>100</v>
      </c>
      <c r="M130" s="104" t="s">
        <v>101</v>
      </c>
      <c r="N130" s="104" t="s">
        <v>102</v>
      </c>
      <c r="O130" s="104" t="s">
        <v>103</v>
      </c>
    </row>
    <row r="131" spans="2:15">
      <c r="C131" s="104" t="s">
        <v>126</v>
      </c>
      <c r="D131" s="105">
        <f>SUM(E$6:E$19)+SUM(G$6:G$19)+SUM(I$6:I$19)+SUM(K$6:K$19)</f>
        <v>219441.59999999998</v>
      </c>
      <c r="E131" s="105">
        <f>SUM(M$6:M$19)+SUM(O$6:O$19)+SUM(Q$6:Q$19)+SUM(S$6:S$19)</f>
        <v>234548.39999999997</v>
      </c>
      <c r="F131" s="105">
        <f>SUM(U$6:U$19)+SUM(W$6:W$19)+SUM(Y$6:Y$19)+SUM(AA$6:AA$19)</f>
        <v>428710.79999999993</v>
      </c>
      <c r="G131" s="105">
        <f>SUM(AC$6:AC$19)+SUM(AE$6:AE$19)+SUM(AG$6:AG$19)+SUM(AI$6:AI$19)</f>
        <v>236140.79999999999</v>
      </c>
      <c r="H131" s="105">
        <f>SUM(AK$6:AK$19)+SUM(AM$6:AM$19)+SUM(AO$6:AO$19)+SUM(AQ$6:AQ$19)</f>
        <v>499778.4</v>
      </c>
      <c r="I131" s="105">
        <f>SUM(AS$6:AS$19)+SUM(AU$6:AU$19)+SUM(AW$6:AW$19)+SUM(AY$6:AY$19)</f>
        <v>212440.8</v>
      </c>
      <c r="J131" s="105">
        <f>SUM(BA$6:BA$19)+SUM(BC$6:BC$19)+SUM(BE$6:BE$19)+SUM(BG$6:BG$19)</f>
        <v>478348.79999999999</v>
      </c>
      <c r="K131" s="105">
        <f>SUM(BI$6:BI$19)+SUM(BK$6:BK$19)+SUM(BM$6:BM$19)+SUM(BO$6:BO$19)</f>
        <v>252709.19999999998</v>
      </c>
      <c r="L131" s="105">
        <f>SUM(BQ$6:BQ$19)+SUM(BS$6:BS$19)+SUM(BU$6:BU$19)+SUM(BW$6:BW$19)</f>
        <v>597506.4</v>
      </c>
      <c r="M131" s="105">
        <f>SUM(BY$6:BY$19)+SUM(CA$6:CA$19)+SUM(CC$6:CC$19)+SUM(CE$6:CE$19)</f>
        <v>250620</v>
      </c>
      <c r="N131" s="105">
        <f>SUM(CG$6:CG$19)+SUM(CI$6:CI$19)+SUM(CK$6:CK$19)+SUM(CM$6:CM$19)</f>
        <v>507023.99999999994</v>
      </c>
      <c r="O131" s="105">
        <f>SUM(CO$6:CO$19)+SUM(CQ$6:CQ$19)+SUM(CS$6:CS$19)+SUM(CU$6:CU$19)</f>
        <v>232021.2</v>
      </c>
    </row>
    <row r="132" spans="2:15">
      <c r="C132" s="104" t="s">
        <v>127</v>
      </c>
      <c r="D132" s="105">
        <f>SUM(E$20:E$36)+SUM(G$20:G$36)+SUM(I$20:I$36)+SUM(K$20:K$36)</f>
        <v>206412</v>
      </c>
      <c r="E132" s="105">
        <f>SUM(M$20:M$36)+SUM(O$20:O$36)+SUM(Q$20:Q$36)+SUM(S$20:S$36)</f>
        <v>995474.40000000026</v>
      </c>
      <c r="F132" s="105">
        <f>SUM(U$20:U$36)+SUM(W$20:W$36)+SUM(Y$20:Y$36)+SUM(AA$20:AA$36)</f>
        <v>580360.80000000005</v>
      </c>
      <c r="G132" s="105">
        <f>SUM(AC$20:AC$36)+SUM(AE$20:AE$36)+SUM(AG$20:AG$36)+SUM(AI$20:AI$36)</f>
        <v>1276471.2</v>
      </c>
      <c r="H132" s="105">
        <f>SUM(AK$20:AK$36)+SUM(AM$20:AM$36)+SUM(AO$20:AO$36)+SUM(AQ$20:AQ$36)</f>
        <v>514911.6</v>
      </c>
      <c r="I132" s="105">
        <f>SUM(AS$20:AS$36)+SUM(AU$20:AU$36)+SUM(AW$20:AW$36)+SUM(AY$20:AY$36)</f>
        <v>1125550.8</v>
      </c>
      <c r="J132" s="105">
        <f>SUM(BA$20:BA$36)+SUM(BC$20:BC$36)+SUM(BE$20:BE$36)+SUM(BG$20:BG$36)</f>
        <v>631426.80000000005</v>
      </c>
      <c r="K132" s="105">
        <f>SUM(BI$20:BI$36)+SUM(BK$20:BK$36)+SUM(BM$20:BM$36)+SUM(BO$20:BO$36)</f>
        <v>1076298</v>
      </c>
      <c r="L132" s="105">
        <f>SUM(BQ$20:BQ$36)+SUM(BS$20:BS$36)+SUM(BU$20:BU$36)+SUM(BW$20:BW$36)</f>
        <v>554857.19999999995</v>
      </c>
      <c r="M132" s="105">
        <f>SUM(BY$20:BY$36)+SUM(CA$20:CA$36)+SUM(CC$20:CC$36)+SUM(CE$20:CE$36)</f>
        <v>1353370.8</v>
      </c>
      <c r="N132" s="105">
        <f>SUM(CG$20:CG$36)+SUM(CI$20:CI$36)+SUM(CK$20:CK$36)+SUM(CM$20:CM$36)</f>
        <v>595970.4</v>
      </c>
      <c r="O132" s="105">
        <f>SUM(CO$20:CO$36)+SUM(CQ$20:CQ$36)+SUM(CS$20:CS$36)+SUM(CU$20:CU$36)</f>
        <v>920949.59999999986</v>
      </c>
    </row>
    <row r="133" spans="2:15">
      <c r="C133" s="104" t="s">
        <v>128</v>
      </c>
      <c r="D133" s="105">
        <f>SUM(E$37:E$48)+SUM(G$37:G$48)+SUM(I$37:I$48)+SUM(K$37:K$48)</f>
        <v>395854.8</v>
      </c>
      <c r="E133" s="105">
        <f>SUM(M$37:M$48)+SUM(O$37:O$48)+SUM(Q$37:Q$48)+SUM(S$37:S$48)</f>
        <v>1389482.4</v>
      </c>
      <c r="F133" s="105">
        <f>SUM(U$37:U$48)+SUM(W$37:W$48)+SUM(Y$37:Y$48)+SUM(AA$37:AA$48)</f>
        <v>855042</v>
      </c>
      <c r="G133" s="105">
        <f>SUM(AC$37:AC$48)+SUM(AE$37:AE$48)+SUM(AG$37:AG$48)+SUM(AI$37:AI$48)</f>
        <v>1271073.5999999999</v>
      </c>
      <c r="H133" s="105">
        <f>SUM(AK$37:AK$48)+SUM(AM$37:AM$48)+SUM(AO$37:AO$48)+SUM(AQ$37:AQ$48)</f>
        <v>677481.6</v>
      </c>
      <c r="I133" s="105">
        <f>SUM(AS$37:AS$48)+SUM(AU$37:AU$48)+SUM(AW$37:AW$48)+SUM(AY$37:AY$48)</f>
        <v>1370720.4</v>
      </c>
      <c r="J133" s="105">
        <f>SUM(BA$37:BA$48)+SUM(BC$37:BC$48)+SUM(BE$37:BE$48)+SUM(BG$37:BG$48)</f>
        <v>817786.79999999993</v>
      </c>
      <c r="K133" s="105">
        <f>SUM(BI$37:BI$48)+SUM(BK$37:BK$48)+SUM(BM$37:BM$48)+SUM(BO$37:BO$48)</f>
        <v>1461249.6</v>
      </c>
      <c r="L133" s="105">
        <f>SUM(BQ$37:BQ$48)+SUM(BS$37:BS$48)+SUM(BU$37:BU$48)+SUM(BW$37:BW$48)</f>
        <v>849968.4</v>
      </c>
      <c r="M133" s="105">
        <f>SUM(BY$37:BY$48)+SUM(CA$37:CA$48)+SUM(CC$37:CC$48)+SUM(CE$37:CE$48)</f>
        <v>1453627.2</v>
      </c>
      <c r="N133" s="105">
        <f>SUM(CG$37:CG$48)+SUM(CI$37:CI$48)+SUM(CK$37:CK$48)+SUM(CM$37:CM$48)</f>
        <v>776710.79999999993</v>
      </c>
      <c r="O133" s="105">
        <f>SUM(CO$37:CO$48)+SUM(CQ$37:CQ$48)+SUM(CS$37:CS$48)+SUM(CU$37:CU$48)</f>
        <v>1395428.4</v>
      </c>
    </row>
    <row r="134" spans="2:15">
      <c r="C134" s="104" t="s">
        <v>129</v>
      </c>
      <c r="D134" s="105">
        <f>SUM(E$49:E$70)+SUM(G$49:G$70)+SUM(I$49:I$70)+SUM(K$49:K$70)</f>
        <v>342749.44908005663</v>
      </c>
      <c r="E134" s="105">
        <f>SUM(M$49:M$70)+SUM(O$49:O$70)+SUM(Q$49:Q$70)+SUM(S$49:S$70)</f>
        <v>1504586.8803082143</v>
      </c>
      <c r="F134" s="105">
        <f>SUM(U$49:U$70)+SUM(W$49:W$70)+SUM(Y$49:Y$70)+SUM(AA$49:AA$70)</f>
        <v>825735.98018705938</v>
      </c>
      <c r="G134" s="105">
        <f>SUM(AC$49:AC$70)+SUM(AE$49:AE$70)+SUM(AG$49:AG$70)+SUM(AI$49:AI$70)</f>
        <v>1277523.1676275842</v>
      </c>
      <c r="H134" s="105">
        <f>SUM(AK$49:AK$70)+SUM(AM$49:AM$70)+SUM(AO$49:AO$70)+SUM(AQ$49:AQ$70)</f>
        <v>852351.26299377508</v>
      </c>
      <c r="I134" s="105">
        <f>SUM(AS$49:AS$70)+SUM(AU$49:AU$70)+SUM(AW$49:AW$70)+SUM(AY$49:AY$70)</f>
        <v>1108648.6573517397</v>
      </c>
      <c r="J134" s="105">
        <f>SUM(BA$49:BA$70)+SUM(BC$49:BC$70)+SUM(BE$49:BE$70)+SUM(BG$49:BG$70)</f>
        <v>868424.081668803</v>
      </c>
      <c r="K134" s="105">
        <f>SUM(BI$49:BI$70)+SUM(BK$49:BK$70)+SUM(BM$49:BM$70)+SUM(BO$49:BO$70)</f>
        <v>1448714.3887008803</v>
      </c>
      <c r="L134" s="105">
        <f>SUM(BQ$49:BQ$70)+SUM(BS$49:BS$70)+SUM(BU$49:BU$70)+SUM(BW$49:BW$70)</f>
        <v>808267.25262789766</v>
      </c>
      <c r="M134" s="105">
        <f>SUM(BY$49:BY$70)+SUM(CA$49:CA$70)+SUM(CC$49:CC$70)+SUM(CE$49:CE$70)</f>
        <v>1086405.9664275029</v>
      </c>
      <c r="N134" s="105">
        <f>SUM(CG$49:CG$70)+SUM(CI$49:CI$70)+SUM(CK$49:CK$70)+SUM(CM$49:CM$70)</f>
        <v>820853.60135042854</v>
      </c>
      <c r="O134" s="105">
        <f>SUM(CO$49:CO$70)+SUM(CQ$49:CQ$70)+SUM(CS$49:CS$70)+SUM(CU$49:CU$70)</f>
        <v>1373983.9417200675</v>
      </c>
    </row>
    <row r="135" spans="2:15">
      <c r="C135" s="104" t="s">
        <v>130</v>
      </c>
      <c r="D135" s="105">
        <f>SUM(E$71:E$86)+SUM(G$71:G$86)+SUM(I$71:I$86)+SUM(K$71:K$86)</f>
        <v>117552.72233415669</v>
      </c>
      <c r="E135" s="105">
        <f>SUM(M$71:M$86)+SUM(O$71:O$86)+SUM(Q$71:Q$86)+SUM(S$71:S$86)</f>
        <v>441025.24967247056</v>
      </c>
      <c r="F135" s="105">
        <f>SUM(U$71:U$86)+SUM(W$71:W$86)+SUM(Y$71:Y$86)+SUM(AA$71:AA$86)</f>
        <v>489667.74008905946</v>
      </c>
      <c r="G135" s="105">
        <f>SUM(AC$71:AC$86)+SUM(AE$71:AE$86)+SUM(AG$71:AG$86)+SUM(AI$71:AI$86)</f>
        <v>335635.4314279987</v>
      </c>
      <c r="H135" s="105">
        <f>SUM(AK$71:AK$86)+SUM(AM$71:AM$86)+SUM(AO$71:AO$86)+SUM(AQ$71:AQ$86)</f>
        <v>593739.45034654811</v>
      </c>
      <c r="I135" s="105">
        <f>SUM(AS$71:AS$86)+SUM(AU$71:AU$86)+SUM(AW$71:AW$86)+SUM(AY$71:AY$86)</f>
        <v>401584.16570535803</v>
      </c>
      <c r="J135" s="105">
        <f>SUM(BA$71:BA$86)+SUM(BC$71:BC$86)+SUM(BE$71:BE$86)+SUM(BG$71:BG$86)</f>
        <v>444377.12715028704</v>
      </c>
      <c r="K135" s="105">
        <f>SUM(BI$71:BI$86)+SUM(BK$71:BK$86)+SUM(BM$71:BM$86)+SUM(BO$71:BO$86)</f>
        <v>414465.62748730311</v>
      </c>
      <c r="L135" s="105">
        <f>SUM(BQ$71:BQ$86)+SUM(BS$71:BS$86)+SUM(BU$71:BU$86)+SUM(BW$71:BW$86)</f>
        <v>436318.2721581083</v>
      </c>
      <c r="M135" s="105">
        <f>SUM(BY$71:BY$86)+SUM(CA$71:CA$86)+SUM(CC$71:CC$86)+SUM(CE$71:CE$86)</f>
        <v>429969.42879429675</v>
      </c>
      <c r="N135" s="105">
        <f>SUM(CG$71:CG$86)+SUM(CI$71:CI$86)+SUM(CK$71:CK$86)+SUM(CM$71:CM$86)</f>
        <v>300282.84590553574</v>
      </c>
      <c r="O135" s="105">
        <f>SUM(CO$71:CO$86)+SUM(CQ$71:CQ$86)+SUM(CS$71:CS$86)+SUM(CU$71:CU$86)</f>
        <v>482813.19136593596</v>
      </c>
    </row>
    <row r="136" spans="2:15">
      <c r="C136" s="104" t="s">
        <v>131</v>
      </c>
      <c r="D136" s="105">
        <f>SUM(E$87:E$94)+SUM(G$87:G$94)+SUM(I$87:I$94)+SUM(K$87:K$94)</f>
        <v>164613.06663973274</v>
      </c>
      <c r="E136" s="105">
        <f>SUM(M$87:M$94)+SUM(O$87:O$94)+SUM(Q$87:Q$94)+SUM(S$87:S$94)</f>
        <v>685017.43827146909</v>
      </c>
      <c r="F136" s="105">
        <f>SUM(U$87:U$94)+SUM(W$87:W$94)+SUM(Y$87:Y$94)+SUM(AA$87:AA$94)</f>
        <v>1142282.2753736717</v>
      </c>
      <c r="G136" s="105">
        <f>SUM(AC$87:AC$94)+SUM(AE$87:AE$94)+SUM(AG$87:AG$94)+SUM(AI$87:AI$94)</f>
        <v>503436.99873227999</v>
      </c>
      <c r="H136" s="105">
        <f>SUM(AK$87:AK$94)+SUM(AM$87:AM$94)+SUM(AO$87:AO$94)+SUM(AQ$87:AQ$94)</f>
        <v>791067.23129461519</v>
      </c>
      <c r="I136" s="105">
        <f>SUM(AS$87:AS$94)+SUM(AU$87:AU$94)+SUM(AW$87:AW$94)+SUM(AY$87:AY$94)</f>
        <v>464848.94525958627</v>
      </c>
      <c r="J136" s="105">
        <f>SUM(BA$87:BA$94)+SUM(BC$87:BC$94)+SUM(BE$87:BE$94)+SUM(BG$87:BG$94)</f>
        <v>831363.46132745594</v>
      </c>
      <c r="K136" s="105">
        <f>SUM(BI$87:BI$94)+SUM(BK$87:BK$94)+SUM(BM$87:BM$94)+SUM(BO$87:BO$94)</f>
        <v>623050.33664683648</v>
      </c>
      <c r="L136" s="105">
        <f>SUM(BQ$87:BQ$94)+SUM(BS$87:BS$94)+SUM(BU$87:BU$94)+SUM(BW$87:BW$94)</f>
        <v>863873.63879265334</v>
      </c>
      <c r="M136" s="105">
        <f>SUM(BY$87:BY$94)+SUM(CA$87:CA$94)+SUM(CC$87:CC$94)+SUM(CE$87:CE$94)</f>
        <v>656950.31265733961</v>
      </c>
      <c r="N136" s="105">
        <f>SUM(CG$87:CG$94)+SUM(CI$87:CI$94)+SUM(CK$87:CK$94)+SUM(CM$87:CM$94)</f>
        <v>465812.38051531703</v>
      </c>
      <c r="O136" s="105">
        <f>SUM(CO$87:CO$94)+SUM(CQ$87:CQ$94)+SUM(CS$87:CS$94)+SUM(CU$87:CU$94)</f>
        <v>597244.58037099487</v>
      </c>
    </row>
    <row r="137" spans="2:15">
      <c r="C137" s="104" t="s">
        <v>132</v>
      </c>
      <c r="D137" s="105">
        <f>SUM(E$95:E$105)+SUM(G$95:G$105)+SUM(I$95:I$105)+SUM(K$95:K$105)</f>
        <v>254311.69758851657</v>
      </c>
      <c r="E137" s="105">
        <f>SUM(M$95:M$105)+SUM(O$95:O$105)+SUM(Q$95:Q$105)+SUM(S$95:S$105)</f>
        <v>812940.38856766862</v>
      </c>
      <c r="F137" s="105">
        <f>SUM(U$95:U$105)+SUM(W$95:W$105)+SUM(Y$95:Y$105)+SUM(AA$95:AA$105)</f>
        <v>1043637.248990491</v>
      </c>
      <c r="G137" s="105">
        <f>SUM(AC$95:AC$105)+SUM(AE$95:AE$105)+SUM(AG$95:AG$105)+SUM(AI$95:AI$105)</f>
        <v>835203.74123547133</v>
      </c>
      <c r="H137" s="105">
        <f>SUM(AK$95:AK$105)+SUM(AM$95:AM$105)+SUM(AO$95:AO$105)+SUM(AQ$95:AQ$105)</f>
        <v>850702.57484568341</v>
      </c>
      <c r="I137" s="105">
        <f>SUM(AS$95:AS$105)+SUM(AU$95:AU$105)+SUM(AW$95:AW$105)+SUM(AY$95:AY$105)</f>
        <v>741464.36831967102</v>
      </c>
      <c r="J137" s="105">
        <f>SUM(BA$95:BA$105)+SUM(BC$95:BC$105)+SUM(BE$95:BE$105)+SUM(BG$95:BG$105)</f>
        <v>919579.41081807332</v>
      </c>
      <c r="K137" s="105">
        <f>SUM(BI$95:BI$105)+SUM(BK$95:BK$105)+SUM(BM$95:BM$105)+SUM(BO$95:BO$105)</f>
        <v>862639.12354657939</v>
      </c>
      <c r="L137" s="105">
        <f>SUM(BQ$95:BQ$105)+SUM(BS$95:BS$105)+SUM(BU$95:BU$105)+SUM(BW$95:BW$105)</f>
        <v>920369.2951318823</v>
      </c>
      <c r="M137" s="105">
        <f>SUM(BY$95:BY$105)+SUM(CA$95:CA$105)+SUM(CC$95:CC$105)+SUM(CE$95:CE$105)</f>
        <v>784647.82232303149</v>
      </c>
      <c r="N137" s="105">
        <f>SUM(CG$95:CG$105)+SUM(CI$95:CI$105)+SUM(CK$95:CK$105)+SUM(CM$95:CM$105)</f>
        <v>607458.24535632133</v>
      </c>
      <c r="O137" s="105">
        <f>SUM(CO$95:CO$105)+SUM(CQ$95:CQ$105)+SUM(CS$95:CS$105)+SUM(CU$95:CU$105)</f>
        <v>906895.42866779084</v>
      </c>
    </row>
    <row r="138" spans="2:15">
      <c r="C138" s="104" t="s">
        <v>277</v>
      </c>
      <c r="D138" s="99">
        <f t="shared" ref="D138:O138" si="2">SUM(D$131:D$137)</f>
        <v>1700935.3356424626</v>
      </c>
      <c r="E138" s="99">
        <f t="shared" si="2"/>
        <v>6063075.1568198232</v>
      </c>
      <c r="F138" s="99">
        <f t="shared" si="2"/>
        <v>5365436.8446402811</v>
      </c>
      <c r="G138" s="99">
        <f t="shared" si="2"/>
        <v>5735484.9390233336</v>
      </c>
      <c r="H138" s="99">
        <f t="shared" si="2"/>
        <v>4780032.119480622</v>
      </c>
      <c r="I138" s="99">
        <f t="shared" si="2"/>
        <v>5425258.136636354</v>
      </c>
      <c r="J138" s="99">
        <f t="shared" si="2"/>
        <v>4991306.4809646187</v>
      </c>
      <c r="K138" s="99">
        <f t="shared" si="2"/>
        <v>6139126.2763815988</v>
      </c>
      <c r="L138" s="99">
        <f t="shared" si="2"/>
        <v>5031160.4587105419</v>
      </c>
      <c r="M138" s="99">
        <f t="shared" si="2"/>
        <v>6015591.5302021708</v>
      </c>
      <c r="N138" s="99">
        <f t="shared" si="2"/>
        <v>4074112.2731276024</v>
      </c>
      <c r="O138" s="99">
        <f t="shared" si="2"/>
        <v>5909336.34212479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99"/>
  </cols>
  <sheetData>
    <row r="2" spans="1:99">
      <c r="B2" s="101" t="s">
        <v>271</v>
      </c>
    </row>
    <row r="3" spans="1:99">
      <c r="B3" s="102" t="s">
        <v>280</v>
      </c>
    </row>
    <row r="4" spans="1:99">
      <c r="A4" s="100"/>
      <c r="B4" s="100"/>
      <c r="C4" s="98" t="s">
        <v>273</v>
      </c>
      <c r="D4" s="98" t="s">
        <v>92</v>
      </c>
      <c r="E4" s="100"/>
      <c r="F4" s="100"/>
      <c r="G4" s="100"/>
      <c r="H4" s="100"/>
      <c r="I4" s="100"/>
      <c r="J4" s="100"/>
      <c r="K4" s="100"/>
      <c r="L4" s="98" t="s">
        <v>93</v>
      </c>
      <c r="M4" s="100"/>
      <c r="N4" s="100"/>
      <c r="O4" s="100"/>
      <c r="P4" s="100"/>
      <c r="Q4" s="100"/>
      <c r="R4" s="100"/>
      <c r="S4" s="100"/>
      <c r="T4" s="98" t="s">
        <v>94</v>
      </c>
      <c r="U4" s="100"/>
      <c r="V4" s="100"/>
      <c r="W4" s="100"/>
      <c r="X4" s="100"/>
      <c r="Y4" s="100"/>
      <c r="Z4" s="100"/>
      <c r="AA4" s="100"/>
      <c r="AB4" s="98" t="s">
        <v>95</v>
      </c>
      <c r="AC4" s="100"/>
      <c r="AD4" s="100"/>
      <c r="AE4" s="100"/>
      <c r="AF4" s="100"/>
      <c r="AG4" s="100"/>
      <c r="AH4" s="100"/>
      <c r="AI4" s="100"/>
      <c r="AJ4" s="98" t="s">
        <v>96</v>
      </c>
      <c r="AK4" s="100"/>
      <c r="AL4" s="100"/>
      <c r="AM4" s="100"/>
      <c r="AN4" s="100"/>
      <c r="AO4" s="100"/>
      <c r="AP4" s="100"/>
      <c r="AQ4" s="100"/>
      <c r="AR4" s="98" t="s">
        <v>97</v>
      </c>
      <c r="AS4" s="100"/>
      <c r="AT4" s="100"/>
      <c r="AU4" s="100"/>
      <c r="AV4" s="100"/>
      <c r="AW4" s="100"/>
      <c r="AX4" s="100"/>
      <c r="AY4" s="100"/>
      <c r="AZ4" s="98" t="s">
        <v>98</v>
      </c>
      <c r="BA4" s="100"/>
      <c r="BB4" s="100"/>
      <c r="BC4" s="100"/>
      <c r="BD4" s="100"/>
      <c r="BE4" s="100"/>
      <c r="BF4" s="100"/>
      <c r="BG4" s="100"/>
      <c r="BH4" s="98" t="s">
        <v>99</v>
      </c>
      <c r="BI4" s="100"/>
      <c r="BJ4" s="100"/>
      <c r="BK4" s="100"/>
      <c r="BL4" s="100"/>
      <c r="BM4" s="100"/>
      <c r="BN4" s="100"/>
      <c r="BO4" s="100"/>
      <c r="BP4" s="98" t="s">
        <v>100</v>
      </c>
      <c r="BQ4" s="100"/>
      <c r="BR4" s="100"/>
      <c r="BS4" s="100"/>
      <c r="BT4" s="100"/>
      <c r="BU4" s="100"/>
      <c r="BV4" s="100"/>
      <c r="BW4" s="100"/>
      <c r="BX4" s="98" t="s">
        <v>101</v>
      </c>
      <c r="BY4" s="100"/>
      <c r="BZ4" s="100"/>
      <c r="CA4" s="100"/>
      <c r="CB4" s="100"/>
      <c r="CC4" s="100"/>
      <c r="CD4" s="100"/>
      <c r="CE4" s="100"/>
      <c r="CF4" s="98" t="s">
        <v>102</v>
      </c>
      <c r="CG4" s="100"/>
      <c r="CH4" s="100"/>
      <c r="CI4" s="100"/>
      <c r="CJ4" s="100"/>
      <c r="CK4" s="100"/>
      <c r="CL4" s="100"/>
      <c r="CM4" s="100"/>
      <c r="CN4" s="98" t="s">
        <v>103</v>
      </c>
      <c r="CO4" s="100"/>
      <c r="CP4" s="100"/>
      <c r="CQ4" s="100"/>
      <c r="CR4" s="100"/>
      <c r="CS4" s="100"/>
      <c r="CT4" s="100"/>
      <c r="CU4" s="100"/>
    </row>
    <row r="5" spans="1:99">
      <c r="B5" s="98" t="s">
        <v>166</v>
      </c>
      <c r="C5" s="98" t="s">
        <v>274</v>
      </c>
      <c r="D5" s="98">
        <v>1</v>
      </c>
      <c r="E5" s="98"/>
      <c r="F5" s="98">
        <v>2</v>
      </c>
      <c r="G5" s="98"/>
      <c r="H5" s="98">
        <v>3</v>
      </c>
      <c r="I5" s="98"/>
      <c r="J5" s="98">
        <v>4</v>
      </c>
      <c r="K5" s="98"/>
      <c r="L5" s="98">
        <v>1</v>
      </c>
      <c r="M5" s="98"/>
      <c r="N5" s="98">
        <v>2</v>
      </c>
      <c r="O5" s="98"/>
      <c r="P5" s="98">
        <v>3</v>
      </c>
      <c r="Q5" s="98"/>
      <c r="R5" s="98">
        <v>4</v>
      </c>
      <c r="S5" s="98"/>
      <c r="T5" s="98">
        <v>1</v>
      </c>
      <c r="U5" s="98"/>
      <c r="V5" s="98">
        <v>2</v>
      </c>
      <c r="W5" s="98"/>
      <c r="X5" s="98">
        <v>3</v>
      </c>
      <c r="Y5" s="98"/>
      <c r="Z5" s="98">
        <v>4</v>
      </c>
      <c r="AA5" s="98"/>
      <c r="AB5" s="98">
        <v>1</v>
      </c>
      <c r="AC5" s="98"/>
      <c r="AD5" s="98">
        <v>2</v>
      </c>
      <c r="AE5" s="98"/>
      <c r="AF5" s="98">
        <v>3</v>
      </c>
      <c r="AG5" s="98"/>
      <c r="AH5" s="98">
        <v>4</v>
      </c>
      <c r="AI5" s="98"/>
      <c r="AJ5" s="98">
        <v>1</v>
      </c>
      <c r="AK5" s="98"/>
      <c r="AL5" s="98">
        <v>2</v>
      </c>
      <c r="AM5" s="98"/>
      <c r="AN5" s="98">
        <v>3</v>
      </c>
      <c r="AO5" s="98"/>
      <c r="AP5" s="98">
        <v>4</v>
      </c>
      <c r="AQ5" s="98"/>
      <c r="AR5" s="98">
        <v>1</v>
      </c>
      <c r="AS5" s="98"/>
      <c r="AT5" s="98">
        <v>2</v>
      </c>
      <c r="AU5" s="98"/>
      <c r="AV5" s="98">
        <v>3</v>
      </c>
      <c r="AW5" s="98"/>
      <c r="AX5" s="98">
        <v>4</v>
      </c>
      <c r="AY5" s="98"/>
      <c r="AZ5" s="98">
        <v>1</v>
      </c>
      <c r="BA5" s="98"/>
      <c r="BB5" s="98">
        <v>2</v>
      </c>
      <c r="BC5" s="98"/>
      <c r="BD5" s="98">
        <v>3</v>
      </c>
      <c r="BE5" s="98"/>
      <c r="BF5" s="98">
        <v>4</v>
      </c>
      <c r="BG5" s="98"/>
      <c r="BH5" s="98">
        <v>1</v>
      </c>
      <c r="BI5" s="98"/>
      <c r="BJ5" s="98">
        <v>2</v>
      </c>
      <c r="BK5" s="98"/>
      <c r="BL5" s="98">
        <v>3</v>
      </c>
      <c r="BM5" s="98"/>
      <c r="BN5" s="98">
        <v>4</v>
      </c>
      <c r="BO5" s="98"/>
      <c r="BP5" s="98">
        <v>1</v>
      </c>
      <c r="BQ5" s="98"/>
      <c r="BR5" s="98">
        <v>2</v>
      </c>
      <c r="BS5" s="98"/>
      <c r="BT5" s="98">
        <v>3</v>
      </c>
      <c r="BU5" s="98"/>
      <c r="BV5" s="98">
        <v>4</v>
      </c>
      <c r="BW5" s="98"/>
      <c r="BX5" s="98">
        <v>1</v>
      </c>
      <c r="BY5" s="98"/>
      <c r="BZ5" s="98">
        <v>2</v>
      </c>
      <c r="CA5" s="98"/>
      <c r="CB5" s="98">
        <v>3</v>
      </c>
      <c r="CC5" s="98"/>
      <c r="CD5" s="98">
        <v>4</v>
      </c>
      <c r="CE5" s="98"/>
      <c r="CF5" s="98">
        <v>1</v>
      </c>
      <c r="CG5" s="98"/>
      <c r="CH5" s="98">
        <v>2</v>
      </c>
      <c r="CI5" s="98"/>
      <c r="CJ5" s="98">
        <v>3</v>
      </c>
      <c r="CK5" s="98"/>
      <c r="CL5" s="98">
        <v>4</v>
      </c>
      <c r="CM5" s="98"/>
      <c r="CN5" s="98">
        <v>1</v>
      </c>
      <c r="CO5" s="98"/>
      <c r="CP5" s="98">
        <v>2</v>
      </c>
      <c r="CQ5" s="98"/>
      <c r="CR5" s="98">
        <v>3</v>
      </c>
      <c r="CS5" s="98"/>
      <c r="CT5" s="98">
        <v>4</v>
      </c>
      <c r="CU5" s="98"/>
    </row>
    <row r="6" spans="1:99">
      <c r="B6" s="98" t="s">
        <v>126</v>
      </c>
      <c r="C6" s="98" t="s">
        <v>171</v>
      </c>
      <c r="D6" s="99">
        <v>0</v>
      </c>
      <c r="E6" s="99">
        <v>0</v>
      </c>
      <c r="F6" s="99">
        <v>0</v>
      </c>
      <c r="G6" s="99">
        <v>0</v>
      </c>
      <c r="H6" s="99">
        <v>0</v>
      </c>
      <c r="I6" s="99">
        <v>0</v>
      </c>
      <c r="J6" s="99">
        <v>0.78590785907859029</v>
      </c>
      <c r="K6" s="99">
        <v>454.56910569105662</v>
      </c>
      <c r="L6" s="99">
        <v>8.1214434849799108E-2</v>
      </c>
      <c r="M6" s="99">
        <v>46.974429117123805</v>
      </c>
      <c r="N6" s="99">
        <v>1.2344359327569945</v>
      </c>
      <c r="O6" s="99">
        <v>713.99774350664563</v>
      </c>
      <c r="P6" s="99">
        <v>0.62647167430185779</v>
      </c>
      <c r="Q6" s="99">
        <v>362.35121641619452</v>
      </c>
      <c r="R6" s="99">
        <v>0.75184959186876499</v>
      </c>
      <c r="S6" s="99">
        <v>434.86980393689367</v>
      </c>
      <c r="T6" s="99">
        <v>0.13474706359199012</v>
      </c>
      <c r="U6" s="99">
        <v>77.937701581607087</v>
      </c>
      <c r="V6" s="99">
        <v>1.339587480508097</v>
      </c>
      <c r="W6" s="99">
        <v>774.81739872588321</v>
      </c>
      <c r="X6" s="99">
        <v>0.51004464593872201</v>
      </c>
      <c r="Y6" s="99">
        <v>295.00982321095682</v>
      </c>
      <c r="Z6" s="99">
        <v>0.89724048602786732</v>
      </c>
      <c r="AA6" s="99">
        <v>518.96389711851839</v>
      </c>
      <c r="AB6" s="99">
        <v>0.48222792882989712</v>
      </c>
      <c r="AC6" s="99">
        <v>278.92063403521246</v>
      </c>
      <c r="AD6" s="99">
        <v>0.76594444799269046</v>
      </c>
      <c r="AE6" s="99">
        <v>443.02226871897216</v>
      </c>
      <c r="AF6" s="99">
        <v>0.57210727137100892</v>
      </c>
      <c r="AG6" s="99">
        <v>330.90684576099153</v>
      </c>
      <c r="AH6" s="99">
        <v>0.51898310633217593</v>
      </c>
      <c r="AI6" s="99">
        <v>300.17982870253053</v>
      </c>
      <c r="AJ6" s="99">
        <v>8.6784031738160142E-2</v>
      </c>
      <c r="AK6" s="99">
        <v>50.195883957351825</v>
      </c>
      <c r="AL6" s="99">
        <v>1.49926057000204</v>
      </c>
      <c r="AM6" s="99">
        <v>867.17231368917999</v>
      </c>
      <c r="AN6" s="99">
        <v>0.8884471894561573</v>
      </c>
      <c r="AO6" s="99">
        <v>513.87785438144135</v>
      </c>
      <c r="AP6" s="99">
        <v>0.81560606446240158</v>
      </c>
      <c r="AQ6" s="99">
        <v>471.74654768505303</v>
      </c>
      <c r="AR6" s="99">
        <v>0.75554735050528976</v>
      </c>
      <c r="AS6" s="99">
        <v>437.00858753225958</v>
      </c>
      <c r="AT6" s="99">
        <v>0.41218424306659568</v>
      </c>
      <c r="AU6" s="99">
        <v>238.40736618971894</v>
      </c>
      <c r="AV6" s="99">
        <v>0.30135396628968136</v>
      </c>
      <c r="AW6" s="99">
        <v>174.30313410195168</v>
      </c>
      <c r="AX6" s="99">
        <v>1.1076388728543833</v>
      </c>
      <c r="AY6" s="99">
        <v>640.65832405897527</v>
      </c>
      <c r="AZ6" s="99">
        <v>1.0066418037406757</v>
      </c>
      <c r="BA6" s="99">
        <v>582.24161928360684</v>
      </c>
      <c r="BB6" s="99">
        <v>0.83204140001973881</v>
      </c>
      <c r="BC6" s="99">
        <v>481.25274577141693</v>
      </c>
      <c r="BD6" s="99">
        <v>1.0174021891926397</v>
      </c>
      <c r="BE6" s="99">
        <v>588.4654262290228</v>
      </c>
      <c r="BF6" s="99">
        <v>0.82162875599306362</v>
      </c>
      <c r="BG6" s="99">
        <v>475.23007246638798</v>
      </c>
      <c r="BH6" s="99">
        <v>1.0714387542451485</v>
      </c>
      <c r="BI6" s="99">
        <v>619.72017545539381</v>
      </c>
      <c r="BJ6" s="99">
        <v>0.67807714095450267</v>
      </c>
      <c r="BK6" s="99">
        <v>392.19981832808435</v>
      </c>
      <c r="BL6" s="99">
        <v>0.51971129839916386</v>
      </c>
      <c r="BM6" s="99">
        <v>300.60101499407637</v>
      </c>
      <c r="BN6" s="99">
        <v>0.814901047729918</v>
      </c>
      <c r="BO6" s="99">
        <v>471.33876600698454</v>
      </c>
      <c r="BP6" s="99">
        <v>0.16579068726418686</v>
      </c>
      <c r="BQ6" s="99">
        <v>95.893333513605668</v>
      </c>
      <c r="BR6" s="99">
        <v>2.483753017127992</v>
      </c>
      <c r="BS6" s="99">
        <v>1436.6027451068305</v>
      </c>
      <c r="BT6" s="99">
        <v>9.7581169791235572E-2</v>
      </c>
      <c r="BU6" s="99">
        <v>56.440948607250654</v>
      </c>
      <c r="BV6" s="99">
        <v>1.8126257083176034</v>
      </c>
      <c r="BW6" s="99">
        <v>1048.4227096909017</v>
      </c>
      <c r="BX6" s="99">
        <v>0.21718923009417543</v>
      </c>
      <c r="BY6" s="99">
        <v>125.62225068647106</v>
      </c>
      <c r="BZ6" s="99">
        <v>0.68456375838926087</v>
      </c>
      <c r="CA6" s="99">
        <v>395.9516778523485</v>
      </c>
      <c r="CB6" s="99">
        <v>0.18491124260355021</v>
      </c>
      <c r="CC6" s="99">
        <v>106.95266272189343</v>
      </c>
      <c r="CD6" s="99">
        <v>1.2476874244650682</v>
      </c>
      <c r="CE6" s="99">
        <v>721.66240631059543</v>
      </c>
      <c r="CF6" s="99">
        <v>1.1002069714407032</v>
      </c>
      <c r="CG6" s="99">
        <v>636.35971228130268</v>
      </c>
      <c r="CH6" s="99">
        <v>1.1180353857188103</v>
      </c>
      <c r="CI6" s="99">
        <v>646.67166709975993</v>
      </c>
      <c r="CJ6" s="99">
        <v>7.1016962908854772E-2</v>
      </c>
      <c r="CK6" s="99">
        <v>41.0762113464816</v>
      </c>
      <c r="CL6" s="99">
        <v>0.23862713241267261</v>
      </c>
      <c r="CM6" s="99">
        <v>138.02193338748984</v>
      </c>
      <c r="CN6" s="99">
        <v>0.15125324114088151</v>
      </c>
      <c r="CO6" s="99">
        <v>87.484874675885862</v>
      </c>
      <c r="CP6" s="99">
        <v>1.0219886822958768</v>
      </c>
      <c r="CQ6" s="99">
        <v>591.11825383993516</v>
      </c>
      <c r="CR6" s="99">
        <v>0.81060218512835081</v>
      </c>
      <c r="CS6" s="99">
        <v>468.8523038782381</v>
      </c>
      <c r="CT6" s="99">
        <v>0.63781321184510209</v>
      </c>
      <c r="CU6" s="99">
        <v>368.91116173120702</v>
      </c>
    </row>
    <row r="7" spans="1:99">
      <c r="C7" s="98" t="s">
        <v>172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0.75880758807588033</v>
      </c>
      <c r="K7" s="99">
        <v>598.24390243902405</v>
      </c>
      <c r="L7" s="99">
        <v>8.1214434849799108E-2</v>
      </c>
      <c r="M7" s="99">
        <v>64.029460435581612</v>
      </c>
      <c r="N7" s="99">
        <v>1.1462619375600662</v>
      </c>
      <c r="O7" s="99">
        <v>903.71291157235623</v>
      </c>
      <c r="P7" s="99">
        <v>0.53697572083016387</v>
      </c>
      <c r="Q7" s="99">
        <v>423.35165830250116</v>
      </c>
      <c r="R7" s="99">
        <v>0.69401500787885995</v>
      </c>
      <c r="S7" s="99">
        <v>547.16143221169318</v>
      </c>
      <c r="T7" s="99">
        <v>0.12935718104831054</v>
      </c>
      <c r="U7" s="99">
        <v>101.98520153848803</v>
      </c>
      <c r="V7" s="99">
        <v>1.4560733483783661</v>
      </c>
      <c r="W7" s="99">
        <v>1147.9682278615037</v>
      </c>
      <c r="X7" s="99">
        <v>0.59874806262371716</v>
      </c>
      <c r="Y7" s="99">
        <v>472.05297257253858</v>
      </c>
      <c r="Z7" s="99">
        <v>0.89724048602786732</v>
      </c>
      <c r="AA7" s="99">
        <v>707.38439918437052</v>
      </c>
      <c r="AB7" s="99">
        <v>0.53045072171288687</v>
      </c>
      <c r="AC7" s="99">
        <v>418.20734899844001</v>
      </c>
      <c r="AD7" s="99">
        <v>0.68935000319342143</v>
      </c>
      <c r="AE7" s="99">
        <v>543.48354251769342</v>
      </c>
      <c r="AF7" s="99">
        <v>0.57210727137100892</v>
      </c>
      <c r="AG7" s="99">
        <v>451.04937274890341</v>
      </c>
      <c r="AH7" s="99">
        <v>0.57088141696539352</v>
      </c>
      <c r="AI7" s="99">
        <v>450.08290913551622</v>
      </c>
      <c r="AJ7" s="99">
        <v>8.0585172328291571E-2</v>
      </c>
      <c r="AK7" s="99">
        <v>63.53334986362507</v>
      </c>
      <c r="AL7" s="99">
        <v>1.543356469119747</v>
      </c>
      <c r="AM7" s="99">
        <v>1216.7822402540085</v>
      </c>
      <c r="AN7" s="99">
        <v>1.0043316054721778</v>
      </c>
      <c r="AO7" s="99">
        <v>791.81503775426495</v>
      </c>
      <c r="AP7" s="99">
        <v>0.94438596937751773</v>
      </c>
      <c r="AQ7" s="99">
        <v>744.55389825723501</v>
      </c>
      <c r="AR7" s="99">
        <v>0.81366637746723514</v>
      </c>
      <c r="AS7" s="99">
        <v>641.49457199516814</v>
      </c>
      <c r="AT7" s="99">
        <v>0.44965553789083168</v>
      </c>
      <c r="AU7" s="99">
        <v>354.50842607313166</v>
      </c>
      <c r="AV7" s="99">
        <v>0.30135396628968136</v>
      </c>
      <c r="AW7" s="99">
        <v>237.58746702278478</v>
      </c>
      <c r="AX7" s="99">
        <v>1.1076388728543833</v>
      </c>
      <c r="AY7" s="99">
        <v>873.26248735839579</v>
      </c>
      <c r="AZ7" s="99">
        <v>1.1286589920728785</v>
      </c>
      <c r="BA7" s="99">
        <v>889.83474935025731</v>
      </c>
      <c r="BB7" s="99">
        <v>0.88572149034359282</v>
      </c>
      <c r="BC7" s="99">
        <v>698.3028229868886</v>
      </c>
      <c r="BD7" s="99">
        <v>0.93261867342658644</v>
      </c>
      <c r="BE7" s="99">
        <v>735.2765621295207</v>
      </c>
      <c r="BF7" s="99">
        <v>0.94487306939202298</v>
      </c>
      <c r="BG7" s="99">
        <v>744.93792790867087</v>
      </c>
      <c r="BH7" s="99">
        <v>0.91837607506727037</v>
      </c>
      <c r="BI7" s="99">
        <v>724.04769758303598</v>
      </c>
      <c r="BJ7" s="99">
        <v>0.62964305945775245</v>
      </c>
      <c r="BK7" s="99">
        <v>496.41058807649205</v>
      </c>
      <c r="BL7" s="99">
        <v>0.51971129839916386</v>
      </c>
      <c r="BM7" s="99">
        <v>409.74038765790078</v>
      </c>
      <c r="BN7" s="99">
        <v>0.86922778424524594</v>
      </c>
      <c r="BO7" s="99">
        <v>685.29918509895185</v>
      </c>
      <c r="BP7" s="99">
        <v>0.1614277744414451</v>
      </c>
      <c r="BQ7" s="99">
        <v>127.26965736963531</v>
      </c>
      <c r="BR7" s="99">
        <v>2.3252155905028014</v>
      </c>
      <c r="BS7" s="99">
        <v>1833.1999715524084</v>
      </c>
      <c r="BT7" s="99">
        <v>8.8710154355668702E-2</v>
      </c>
      <c r="BU7" s="99">
        <v>69.939085694009208</v>
      </c>
      <c r="BV7" s="99">
        <v>1.9362138247938034</v>
      </c>
      <c r="BW7" s="99">
        <v>1526.5109794674345</v>
      </c>
      <c r="BX7" s="99">
        <v>0.19744475463106856</v>
      </c>
      <c r="BY7" s="99">
        <v>155.66544455113444</v>
      </c>
      <c r="BZ7" s="99">
        <v>0.76062639821028988</v>
      </c>
      <c r="CA7" s="99">
        <v>599.67785234899247</v>
      </c>
      <c r="CB7" s="99">
        <v>0.17258382642998019</v>
      </c>
      <c r="CC7" s="99">
        <v>136.06508875739638</v>
      </c>
      <c r="CD7" s="99">
        <v>1.2476874244650682</v>
      </c>
      <c r="CE7" s="99">
        <v>983.67676544825974</v>
      </c>
      <c r="CF7" s="99">
        <v>1.1284174066058494</v>
      </c>
      <c r="CG7" s="99">
        <v>889.64428336805167</v>
      </c>
      <c r="CH7" s="99">
        <v>1.1180353857188103</v>
      </c>
      <c r="CI7" s="99">
        <v>881.45909810071009</v>
      </c>
      <c r="CJ7" s="99">
        <v>7.3046018991964917E-2</v>
      </c>
      <c r="CK7" s="99">
        <v>57.589481373265137</v>
      </c>
      <c r="CL7" s="99">
        <v>0.24878147847278634</v>
      </c>
      <c r="CM7" s="99">
        <v>196.13931762794473</v>
      </c>
      <c r="CN7" s="99">
        <v>0.16205704407951593</v>
      </c>
      <c r="CO7" s="99">
        <v>127.76577355229036</v>
      </c>
      <c r="CP7" s="99">
        <v>1.1582538399353273</v>
      </c>
      <c r="CQ7" s="99">
        <v>913.16732740501197</v>
      </c>
      <c r="CR7" s="99">
        <v>0.70252189377790408</v>
      </c>
      <c r="CS7" s="99">
        <v>553.86826105449961</v>
      </c>
      <c r="CT7" s="99">
        <v>0.58466211085801023</v>
      </c>
      <c r="CU7" s="99">
        <v>460.94760820045525</v>
      </c>
    </row>
    <row r="8" spans="1:99">
      <c r="C8" s="98" t="s">
        <v>173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0.81300813008130024</v>
      </c>
      <c r="K8" s="99">
        <v>251.70731707317051</v>
      </c>
      <c r="L8" s="99">
        <v>9.023826094422123E-2</v>
      </c>
      <c r="M8" s="99">
        <v>27.93776558833089</v>
      </c>
      <c r="N8" s="99">
        <v>1.2344359327569945</v>
      </c>
      <c r="O8" s="99">
        <v>382.18136478156543</v>
      </c>
      <c r="P8" s="99">
        <v>0.58172369756601083</v>
      </c>
      <c r="Q8" s="99">
        <v>180.10165676643695</v>
      </c>
      <c r="R8" s="99">
        <v>0.80968417585866992</v>
      </c>
      <c r="S8" s="99">
        <v>250.67822084584418</v>
      </c>
      <c r="T8" s="99">
        <v>0.14552682867934935</v>
      </c>
      <c r="U8" s="99">
        <v>45.055106159126552</v>
      </c>
      <c r="V8" s="99">
        <v>1.3978304144432314</v>
      </c>
      <c r="W8" s="99">
        <v>432.7682963116244</v>
      </c>
      <c r="X8" s="99">
        <v>0.59874806262371716</v>
      </c>
      <c r="Y8" s="99">
        <v>185.37240018830281</v>
      </c>
      <c r="Z8" s="99">
        <v>0.99693387336429706</v>
      </c>
      <c r="AA8" s="99">
        <v>308.65072719358636</v>
      </c>
      <c r="AB8" s="99">
        <v>0.53045072171288687</v>
      </c>
      <c r="AC8" s="99">
        <v>164.22754344230975</v>
      </c>
      <c r="AD8" s="99">
        <v>0.76594444799269046</v>
      </c>
      <c r="AE8" s="99">
        <v>237.13640109853694</v>
      </c>
      <c r="AF8" s="99">
        <v>0.57210727137100892</v>
      </c>
      <c r="AG8" s="99">
        <v>177.12441121646435</v>
      </c>
      <c r="AH8" s="99">
        <v>0.57088141696539352</v>
      </c>
      <c r="AI8" s="99">
        <v>176.74488669248581</v>
      </c>
      <c r="AJ8" s="99">
        <v>8.4717745268203956E-2</v>
      </c>
      <c r="AK8" s="99">
        <v>26.228613935035941</v>
      </c>
      <c r="AL8" s="99">
        <v>1.4551646708843329</v>
      </c>
      <c r="AM8" s="99">
        <v>450.51898210578941</v>
      </c>
      <c r="AN8" s="99">
        <v>0.92707532812816418</v>
      </c>
      <c r="AO8" s="99">
        <v>287.02252158847961</v>
      </c>
      <c r="AP8" s="99">
        <v>0.83706938194825431</v>
      </c>
      <c r="AQ8" s="99">
        <v>259.1566806511795</v>
      </c>
      <c r="AR8" s="99">
        <v>0.69742832354334439</v>
      </c>
      <c r="AS8" s="99">
        <v>215.9238089690194</v>
      </c>
      <c r="AT8" s="99">
        <v>0.48712683271506763</v>
      </c>
      <c r="AU8" s="99">
        <v>150.81446740858493</v>
      </c>
      <c r="AV8" s="99">
        <v>0.33483774032186819</v>
      </c>
      <c r="AW8" s="99">
        <v>103.66576440365039</v>
      </c>
      <c r="AX8" s="99">
        <v>1.2184027601398215</v>
      </c>
      <c r="AY8" s="99">
        <v>377.21749453928868</v>
      </c>
      <c r="AZ8" s="99">
        <v>1.2201718833220307</v>
      </c>
      <c r="BA8" s="99">
        <v>377.76521507650068</v>
      </c>
      <c r="BB8" s="99">
        <v>0.83204140001973881</v>
      </c>
      <c r="BC8" s="99">
        <v>257.60001744611111</v>
      </c>
      <c r="BD8" s="99">
        <v>1.0739245330366753</v>
      </c>
      <c r="BE8" s="99">
        <v>332.48703542815463</v>
      </c>
      <c r="BF8" s="99">
        <v>0.92433235049219642</v>
      </c>
      <c r="BG8" s="99">
        <v>286.173295712384</v>
      </c>
      <c r="BH8" s="99">
        <v>1.0714387542451485</v>
      </c>
      <c r="BI8" s="99">
        <v>331.71743831429791</v>
      </c>
      <c r="BJ8" s="99">
        <v>0.62964305945775245</v>
      </c>
      <c r="BK8" s="99">
        <v>194.93749120812015</v>
      </c>
      <c r="BL8" s="99">
        <v>0.55968909058371497</v>
      </c>
      <c r="BM8" s="99">
        <v>173.27974244471812</v>
      </c>
      <c r="BN8" s="99">
        <v>0.92355452076057387</v>
      </c>
      <c r="BO8" s="99">
        <v>285.93247962747364</v>
      </c>
      <c r="BP8" s="99">
        <v>0.17451651290967038</v>
      </c>
      <c r="BQ8" s="99">
        <v>54.030312396833942</v>
      </c>
      <c r="BR8" s="99">
        <v>2.6422904437531831</v>
      </c>
      <c r="BS8" s="99">
        <v>818.05312138598538</v>
      </c>
      <c r="BT8" s="99">
        <v>9.7581169791235572E-2</v>
      </c>
      <c r="BU8" s="99">
        <v>30.21113016736653</v>
      </c>
      <c r="BV8" s="99">
        <v>1.8950177859684036</v>
      </c>
      <c r="BW8" s="99">
        <v>586.69750653581775</v>
      </c>
      <c r="BX8" s="99">
        <v>0.19744475463106856</v>
      </c>
      <c r="BY8" s="99">
        <v>61.128896033778823</v>
      </c>
      <c r="BZ8" s="99">
        <v>0.76062639821028988</v>
      </c>
      <c r="CA8" s="99">
        <v>235.48993288590572</v>
      </c>
      <c r="CB8" s="99">
        <v>0.19723865877712024</v>
      </c>
      <c r="CC8" s="99">
        <v>61.065088757396417</v>
      </c>
      <c r="CD8" s="99">
        <v>1.3863193605167425</v>
      </c>
      <c r="CE8" s="99">
        <v>429.20447401598346</v>
      </c>
      <c r="CF8" s="99">
        <v>1.3258904527618729</v>
      </c>
      <c r="CG8" s="99">
        <v>410.49568417507578</v>
      </c>
      <c r="CH8" s="99">
        <v>1.0893678117260202</v>
      </c>
      <c r="CI8" s="99">
        <v>337.26827451037582</v>
      </c>
      <c r="CJ8" s="99">
        <v>7.5075075075075048E-2</v>
      </c>
      <c r="CK8" s="99">
        <v>23.243243243243231</v>
      </c>
      <c r="CL8" s="99">
        <v>0.23354995938261575</v>
      </c>
      <c r="CM8" s="99">
        <v>72.30706742485782</v>
      </c>
      <c r="CN8" s="99">
        <v>0.18366464995678472</v>
      </c>
      <c r="CO8" s="99">
        <v>56.86257562662054</v>
      </c>
      <c r="CP8" s="99">
        <v>1.1582538399353273</v>
      </c>
      <c r="CQ8" s="99">
        <v>358.59538884397728</v>
      </c>
      <c r="CR8" s="99">
        <v>0.81060218512835081</v>
      </c>
      <c r="CS8" s="99">
        <v>250.96243651573738</v>
      </c>
      <c r="CT8" s="99">
        <v>0.53151100987091848</v>
      </c>
      <c r="CU8" s="99">
        <v>164.55580865603633</v>
      </c>
    </row>
    <row r="9" spans="1:99">
      <c r="C9" s="98" t="s">
        <v>174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0.70460704607046032</v>
      </c>
      <c r="K9" s="99">
        <v>494.63414634146312</v>
      </c>
      <c r="L9" s="99">
        <v>9.023826094422123E-2</v>
      </c>
      <c r="M9" s="99">
        <v>63.347259182843302</v>
      </c>
      <c r="N9" s="99">
        <v>1.2344359327569945</v>
      </c>
      <c r="O9" s="99">
        <v>866.57402479541008</v>
      </c>
      <c r="P9" s="99">
        <v>0.62647167430185779</v>
      </c>
      <c r="Q9" s="99">
        <v>439.78311535990417</v>
      </c>
      <c r="R9" s="99">
        <v>0.80968417585866992</v>
      </c>
      <c r="S9" s="99">
        <v>568.39829145278634</v>
      </c>
      <c r="T9" s="99">
        <v>0.12935718104831054</v>
      </c>
      <c r="U9" s="99">
        <v>90.808741095914002</v>
      </c>
      <c r="V9" s="99">
        <v>1.4560733483783661</v>
      </c>
      <c r="W9" s="99">
        <v>1022.163490561613</v>
      </c>
      <c r="X9" s="99">
        <v>0.5322205001099708</v>
      </c>
      <c r="Y9" s="99">
        <v>373.61879107719949</v>
      </c>
      <c r="Z9" s="99">
        <v>0.94708717969608214</v>
      </c>
      <c r="AA9" s="99">
        <v>664.85520014664962</v>
      </c>
      <c r="AB9" s="99">
        <v>0.53045072171288687</v>
      </c>
      <c r="AC9" s="99">
        <v>372.37640664244657</v>
      </c>
      <c r="AD9" s="99">
        <v>0.76594444799269046</v>
      </c>
      <c r="AE9" s="99">
        <v>537.69300249086871</v>
      </c>
      <c r="AF9" s="99">
        <v>0.57210727137100892</v>
      </c>
      <c r="AG9" s="99">
        <v>401.61930450244824</v>
      </c>
      <c r="AH9" s="99">
        <v>0.51898310633217593</v>
      </c>
      <c r="AI9" s="99">
        <v>364.32614064518748</v>
      </c>
      <c r="AJ9" s="99">
        <v>8.0585172328291571E-2</v>
      </c>
      <c r="AK9" s="99">
        <v>56.570790974460685</v>
      </c>
      <c r="AL9" s="99">
        <v>1.4551646708843329</v>
      </c>
      <c r="AM9" s="99">
        <v>1021.5255989608016</v>
      </c>
      <c r="AN9" s="99">
        <v>1.0429597441441847</v>
      </c>
      <c r="AO9" s="99">
        <v>732.15774038921768</v>
      </c>
      <c r="AP9" s="99">
        <v>0.83706938194825431</v>
      </c>
      <c r="AQ9" s="99">
        <v>587.62270612767452</v>
      </c>
      <c r="AR9" s="99">
        <v>0.69742832354334439</v>
      </c>
      <c r="AS9" s="99">
        <v>489.59468312742774</v>
      </c>
      <c r="AT9" s="99">
        <v>0.41218424306659568</v>
      </c>
      <c r="AU9" s="99">
        <v>289.35333863275019</v>
      </c>
      <c r="AV9" s="99">
        <v>0.30135396628968136</v>
      </c>
      <c r="AW9" s="99">
        <v>211.55048433535632</v>
      </c>
      <c r="AX9" s="99">
        <v>1.1076388728543833</v>
      </c>
      <c r="AY9" s="99">
        <v>777.56248874377707</v>
      </c>
      <c r="AZ9" s="99">
        <v>1.1286589920728785</v>
      </c>
      <c r="BA9" s="99">
        <v>792.31861243516073</v>
      </c>
      <c r="BB9" s="99">
        <v>0.77836130969588468</v>
      </c>
      <c r="BC9" s="99">
        <v>546.40963940651102</v>
      </c>
      <c r="BD9" s="99">
        <v>1.0174021891926397</v>
      </c>
      <c r="BE9" s="99">
        <v>714.21633681323306</v>
      </c>
      <c r="BF9" s="99">
        <v>0.86271019379271663</v>
      </c>
      <c r="BG9" s="99">
        <v>605.62255604248708</v>
      </c>
      <c r="BH9" s="99">
        <v>0.99490741465620947</v>
      </c>
      <c r="BI9" s="99">
        <v>698.42500508865908</v>
      </c>
      <c r="BJ9" s="99">
        <v>0.62964305945775245</v>
      </c>
      <c r="BK9" s="99">
        <v>442.00942773934224</v>
      </c>
      <c r="BL9" s="99">
        <v>0.55968909058371497</v>
      </c>
      <c r="BM9" s="99">
        <v>392.90174158976788</v>
      </c>
      <c r="BN9" s="99">
        <v>0.814901047729918</v>
      </c>
      <c r="BO9" s="99">
        <v>572.0605355064024</v>
      </c>
      <c r="BP9" s="99">
        <v>0.15706486161870334</v>
      </c>
      <c r="BQ9" s="99">
        <v>110.25953285632974</v>
      </c>
      <c r="BR9" s="99">
        <v>2.483753017127992</v>
      </c>
      <c r="BS9" s="99">
        <v>1743.5946180238504</v>
      </c>
      <c r="BT9" s="99">
        <v>0.10423443136791073</v>
      </c>
      <c r="BU9" s="99">
        <v>73.172570820273336</v>
      </c>
      <c r="BV9" s="99">
        <v>1.7302336306668031</v>
      </c>
      <c r="BW9" s="99">
        <v>1214.6240087280958</v>
      </c>
      <c r="BX9" s="99">
        <v>0.19744475463106856</v>
      </c>
      <c r="BY9" s="99">
        <v>138.60621775101012</v>
      </c>
      <c r="BZ9" s="99">
        <v>0.83668903803131889</v>
      </c>
      <c r="CA9" s="99">
        <v>587.35570469798586</v>
      </c>
      <c r="CB9" s="99">
        <v>0.17258382642998019</v>
      </c>
      <c r="CC9" s="99">
        <v>121.15384615384609</v>
      </c>
      <c r="CD9" s="99">
        <v>1.3863193605167425</v>
      </c>
      <c r="CE9" s="99">
        <v>973.19619108275322</v>
      </c>
      <c r="CF9" s="99">
        <v>1.1002069714407032</v>
      </c>
      <c r="CG9" s="99">
        <v>772.34529395137372</v>
      </c>
      <c r="CH9" s="99">
        <v>1.0893678117260202</v>
      </c>
      <c r="CI9" s="99">
        <v>764.7362038316661</v>
      </c>
      <c r="CJ9" s="99">
        <v>8.3191299407515587E-2</v>
      </c>
      <c r="CK9" s="99">
        <v>58.400292184075944</v>
      </c>
      <c r="CL9" s="99">
        <v>0.25893582453290009</v>
      </c>
      <c r="CM9" s="99">
        <v>181.77294882209586</v>
      </c>
      <c r="CN9" s="99">
        <v>0.16205704407951593</v>
      </c>
      <c r="CO9" s="99">
        <v>113.76404494382018</v>
      </c>
      <c r="CP9" s="99">
        <v>1.0901212611156021</v>
      </c>
      <c r="CQ9" s="99">
        <v>765.26512530315267</v>
      </c>
      <c r="CR9" s="99">
        <v>0.70252189377790408</v>
      </c>
      <c r="CS9" s="99">
        <v>493.17036943208865</v>
      </c>
      <c r="CT9" s="99">
        <v>0.63781321184510209</v>
      </c>
      <c r="CU9" s="99">
        <v>447.74487471526169</v>
      </c>
    </row>
    <row r="10" spans="1:99">
      <c r="C10" s="98" t="s">
        <v>175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0.75880758807588033</v>
      </c>
      <c r="K10" s="99">
        <v>413.39837398373959</v>
      </c>
      <c r="L10" s="99">
        <v>8.1214434849799108E-2</v>
      </c>
      <c r="M10" s="99">
        <v>44.245624106170553</v>
      </c>
      <c r="N10" s="99">
        <v>1.0580879423631382</v>
      </c>
      <c r="O10" s="99">
        <v>576.44631099943763</v>
      </c>
      <c r="P10" s="99">
        <v>0.58172369756601083</v>
      </c>
      <c r="Q10" s="99">
        <v>316.92307043396266</v>
      </c>
      <c r="R10" s="99">
        <v>0.80968417585866992</v>
      </c>
      <c r="S10" s="99">
        <v>441.11593900780332</v>
      </c>
      <c r="T10" s="99">
        <v>0.14552682867934935</v>
      </c>
      <c r="U10" s="99">
        <v>79.283016264509527</v>
      </c>
      <c r="V10" s="99">
        <v>1.3978304144432314</v>
      </c>
      <c r="W10" s="99">
        <v>761.53800978867241</v>
      </c>
      <c r="X10" s="99">
        <v>0.59874806262371716</v>
      </c>
      <c r="Y10" s="99">
        <v>326.19794451740108</v>
      </c>
      <c r="Z10" s="99">
        <v>0.9720105265301896</v>
      </c>
      <c r="AA10" s="99">
        <v>529.55133485364729</v>
      </c>
      <c r="AB10" s="99">
        <v>0.53045072171288687</v>
      </c>
      <c r="AC10" s="99">
        <v>288.98955318918075</v>
      </c>
      <c r="AD10" s="99">
        <v>0.68935000319342143</v>
      </c>
      <c r="AE10" s="99">
        <v>375.55788173977595</v>
      </c>
      <c r="AF10" s="99">
        <v>0.57210727137100892</v>
      </c>
      <c r="AG10" s="99">
        <v>311.68404144292566</v>
      </c>
      <c r="AH10" s="99">
        <v>0.51898310633217593</v>
      </c>
      <c r="AI10" s="99">
        <v>282.74199632976939</v>
      </c>
      <c r="AJ10" s="99">
        <v>8.0585172328291571E-2</v>
      </c>
      <c r="AK10" s="99">
        <v>43.902801884453247</v>
      </c>
      <c r="AL10" s="99">
        <v>1.4110687717666257</v>
      </c>
      <c r="AM10" s="99">
        <v>768.75026685845762</v>
      </c>
      <c r="AN10" s="99">
        <v>1.0429597441441847</v>
      </c>
      <c r="AO10" s="99">
        <v>568.20446860975176</v>
      </c>
      <c r="AP10" s="99">
        <v>0.81560606446240158</v>
      </c>
      <c r="AQ10" s="99">
        <v>444.34218391911634</v>
      </c>
      <c r="AR10" s="99">
        <v>0.81366637746723514</v>
      </c>
      <c r="AS10" s="99">
        <v>443.28544244414968</v>
      </c>
      <c r="AT10" s="99">
        <v>0.44965553789083168</v>
      </c>
      <c r="AU10" s="99">
        <v>244.97233704292509</v>
      </c>
      <c r="AV10" s="99">
        <v>0.26787019225749453</v>
      </c>
      <c r="AW10" s="99">
        <v>145.935680741883</v>
      </c>
      <c r="AX10" s="99">
        <v>1.1076388728543833</v>
      </c>
      <c r="AY10" s="99">
        <v>603.44165793106799</v>
      </c>
      <c r="AZ10" s="99">
        <v>1.0981546949898278</v>
      </c>
      <c r="BA10" s="99">
        <v>598.27467783045813</v>
      </c>
      <c r="BB10" s="99">
        <v>0.80520135485781186</v>
      </c>
      <c r="BC10" s="99">
        <v>438.67369812653584</v>
      </c>
      <c r="BD10" s="99">
        <v>1.1304468768807108</v>
      </c>
      <c r="BE10" s="99">
        <v>615.86745852461115</v>
      </c>
      <c r="BF10" s="99">
        <v>0.86271019379271663</v>
      </c>
      <c r="BG10" s="99">
        <v>470.004513578272</v>
      </c>
      <c r="BH10" s="99">
        <v>0.99490741465620947</v>
      </c>
      <c r="BI10" s="99">
        <v>542.02555950470287</v>
      </c>
      <c r="BJ10" s="99">
        <v>0.62964305945775245</v>
      </c>
      <c r="BK10" s="99">
        <v>343.02953879258348</v>
      </c>
      <c r="BL10" s="99">
        <v>0.59966688276826607</v>
      </c>
      <c r="BM10" s="99">
        <v>326.69851773215134</v>
      </c>
      <c r="BN10" s="99">
        <v>0.86922778424524594</v>
      </c>
      <c r="BO10" s="99">
        <v>473.55529685680995</v>
      </c>
      <c r="BP10" s="99">
        <v>0.18760525137789566</v>
      </c>
      <c r="BQ10" s="99">
        <v>102.20734095067755</v>
      </c>
      <c r="BR10" s="99">
        <v>2.2723697816277375</v>
      </c>
      <c r="BS10" s="99">
        <v>1237.9870570307912</v>
      </c>
      <c r="BT10" s="99">
        <v>9.5363415932343848E-2</v>
      </c>
      <c r="BU10" s="99">
        <v>51.953988999940925</v>
      </c>
      <c r="BV10" s="99">
        <v>1.8950177859684036</v>
      </c>
      <c r="BW10" s="99">
        <v>1032.4056897955861</v>
      </c>
      <c r="BX10" s="99">
        <v>0.17770027916796172</v>
      </c>
      <c r="BY10" s="99">
        <v>96.811112090705535</v>
      </c>
      <c r="BZ10" s="99">
        <v>0.83668903803131889</v>
      </c>
      <c r="CA10" s="99">
        <v>455.82818791946249</v>
      </c>
      <c r="CB10" s="99">
        <v>0.18491124260355021</v>
      </c>
      <c r="CC10" s="99">
        <v>100.73964497041415</v>
      </c>
      <c r="CD10" s="99">
        <v>1.3863193605167425</v>
      </c>
      <c r="CE10" s="99">
        <v>755.26678760952132</v>
      </c>
      <c r="CF10" s="99">
        <v>1.1002069714407032</v>
      </c>
      <c r="CG10" s="99">
        <v>599.39275804089505</v>
      </c>
      <c r="CH10" s="99">
        <v>1.0607002377332302</v>
      </c>
      <c r="CI10" s="99">
        <v>577.86948951706381</v>
      </c>
      <c r="CJ10" s="99">
        <v>7.3046018991964917E-2</v>
      </c>
      <c r="CK10" s="99">
        <v>39.795471146822486</v>
      </c>
      <c r="CL10" s="99">
        <v>0.2437043054427295</v>
      </c>
      <c r="CM10" s="99">
        <v>132.77010560519903</v>
      </c>
      <c r="CN10" s="99">
        <v>0.17286084701815033</v>
      </c>
      <c r="CO10" s="99">
        <v>94.174589455488288</v>
      </c>
      <c r="CP10" s="99">
        <v>1.0901212611156021</v>
      </c>
      <c r="CQ10" s="99">
        <v>593.89806305577997</v>
      </c>
      <c r="CR10" s="99">
        <v>0.81060218512835081</v>
      </c>
      <c r="CS10" s="99">
        <v>441.6160704579255</v>
      </c>
      <c r="CT10" s="99">
        <v>0.53151100987091848</v>
      </c>
      <c r="CU10" s="99">
        <v>289.56719817767635</v>
      </c>
    </row>
    <row r="11" spans="1:99">
      <c r="C11" s="98" t="s">
        <v>176</v>
      </c>
      <c r="D11" s="99">
        <v>0</v>
      </c>
      <c r="E11" s="99">
        <v>0</v>
      </c>
      <c r="F11" s="99">
        <v>0</v>
      </c>
      <c r="G11" s="99">
        <v>0</v>
      </c>
      <c r="H11" s="99">
        <v>0</v>
      </c>
      <c r="I11" s="99">
        <v>0</v>
      </c>
      <c r="J11" s="99">
        <v>0.86720867208672026</v>
      </c>
      <c r="K11" s="99">
        <v>462.04878048780449</v>
      </c>
      <c r="L11" s="99">
        <v>9.023826094422123E-2</v>
      </c>
      <c r="M11" s="99">
        <v>48.078945431081067</v>
      </c>
      <c r="N11" s="99">
        <v>1.1462619375600662</v>
      </c>
      <c r="O11" s="99">
        <v>610.72836033200326</v>
      </c>
      <c r="P11" s="99">
        <v>0.62647167430185779</v>
      </c>
      <c r="Q11" s="99">
        <v>333.78410806802981</v>
      </c>
      <c r="R11" s="99">
        <v>0.75184959186876499</v>
      </c>
      <c r="S11" s="99">
        <v>400.58546254767793</v>
      </c>
      <c r="T11" s="99">
        <v>0.12935718104831054</v>
      </c>
      <c r="U11" s="99">
        <v>68.921506062539848</v>
      </c>
      <c r="V11" s="99">
        <v>1.339587480508097</v>
      </c>
      <c r="W11" s="99">
        <v>713.73220961471395</v>
      </c>
      <c r="X11" s="99">
        <v>0.59874806262371716</v>
      </c>
      <c r="Y11" s="99">
        <v>319.01296776591647</v>
      </c>
      <c r="Z11" s="99">
        <v>0.99693387336429706</v>
      </c>
      <c r="AA11" s="99">
        <v>531.16636772849745</v>
      </c>
      <c r="AB11" s="99">
        <v>0.57867351459587657</v>
      </c>
      <c r="AC11" s="99">
        <v>308.31724857668303</v>
      </c>
      <c r="AD11" s="99">
        <v>0.76594444799269046</v>
      </c>
      <c r="AE11" s="99">
        <v>408.09520189050545</v>
      </c>
      <c r="AF11" s="99">
        <v>0.57210727137100892</v>
      </c>
      <c r="AG11" s="99">
        <v>304.81875418647354</v>
      </c>
      <c r="AH11" s="99">
        <v>0.51898310633217593</v>
      </c>
      <c r="AI11" s="99">
        <v>276.51419905378333</v>
      </c>
      <c r="AJ11" s="99">
        <v>8.2651458798247757E-2</v>
      </c>
      <c r="AK11" s="99">
        <v>44.0366972477064</v>
      </c>
      <c r="AL11" s="99">
        <v>1.4551646708843329</v>
      </c>
      <c r="AM11" s="99">
        <v>775.31173664717244</v>
      </c>
      <c r="AN11" s="99">
        <v>0.96570346680017105</v>
      </c>
      <c r="AO11" s="99">
        <v>514.52680711113112</v>
      </c>
      <c r="AP11" s="99">
        <v>0.85853269943410704</v>
      </c>
      <c r="AQ11" s="99">
        <v>457.4262222584922</v>
      </c>
      <c r="AR11" s="99">
        <v>0.75554735050528976</v>
      </c>
      <c r="AS11" s="99">
        <v>402.55562834921835</v>
      </c>
      <c r="AT11" s="99">
        <v>0.41218424306659568</v>
      </c>
      <c r="AU11" s="99">
        <v>219.61176470588217</v>
      </c>
      <c r="AV11" s="99">
        <v>0.30135396628968136</v>
      </c>
      <c r="AW11" s="99">
        <v>160.56139323914221</v>
      </c>
      <c r="AX11" s="99">
        <v>1.2184027601398215</v>
      </c>
      <c r="AY11" s="99">
        <v>649.1649906024968</v>
      </c>
      <c r="AZ11" s="99">
        <v>1.0676503979067768</v>
      </c>
      <c r="BA11" s="99">
        <v>568.84413200473068</v>
      </c>
      <c r="BB11" s="99">
        <v>0.85888144518166587</v>
      </c>
      <c r="BC11" s="99">
        <v>457.61203399279151</v>
      </c>
      <c r="BD11" s="99">
        <v>0.93261867342658644</v>
      </c>
      <c r="BE11" s="99">
        <v>496.89922920168522</v>
      </c>
      <c r="BF11" s="99">
        <v>0.88325091269254319</v>
      </c>
      <c r="BG11" s="99">
        <v>470.59608628258695</v>
      </c>
      <c r="BH11" s="99">
        <v>1.0714387542451485</v>
      </c>
      <c r="BI11" s="99">
        <v>570.862568261815</v>
      </c>
      <c r="BJ11" s="99">
        <v>0.58120897796100224</v>
      </c>
      <c r="BK11" s="99">
        <v>309.66814345762197</v>
      </c>
      <c r="BL11" s="99">
        <v>0.59966688276826607</v>
      </c>
      <c r="BM11" s="99">
        <v>319.50251513893215</v>
      </c>
      <c r="BN11" s="99">
        <v>0.86922778424524594</v>
      </c>
      <c r="BO11" s="99">
        <v>463.12456344586701</v>
      </c>
      <c r="BP11" s="99">
        <v>0.17451651290967038</v>
      </c>
      <c r="BQ11" s="99">
        <v>92.982398078272368</v>
      </c>
      <c r="BR11" s="99">
        <v>2.2723697816277375</v>
      </c>
      <c r="BS11" s="99">
        <v>1210.7186196512585</v>
      </c>
      <c r="BT11" s="99">
        <v>9.9798923650127283E-2</v>
      </c>
      <c r="BU11" s="99">
        <v>53.172866520787814</v>
      </c>
      <c r="BV11" s="99">
        <v>1.8126257083176034</v>
      </c>
      <c r="BW11" s="99">
        <v>965.76697739161898</v>
      </c>
      <c r="BX11" s="99">
        <v>0.19744475463106856</v>
      </c>
      <c r="BY11" s="99">
        <v>105.19856526743332</v>
      </c>
      <c r="BZ11" s="99">
        <v>0.76062639821028988</v>
      </c>
      <c r="CA11" s="99">
        <v>405.26174496644239</v>
      </c>
      <c r="CB11" s="99">
        <v>0.17258382642998019</v>
      </c>
      <c r="CC11" s="99">
        <v>91.952662721893432</v>
      </c>
      <c r="CD11" s="99">
        <v>1.2476874244650682</v>
      </c>
      <c r="CE11" s="99">
        <v>664.76785975498831</v>
      </c>
      <c r="CF11" s="99">
        <v>1.1002069714407032</v>
      </c>
      <c r="CG11" s="99">
        <v>586.19027438360661</v>
      </c>
      <c r="CH11" s="99">
        <v>1.1467029597116001</v>
      </c>
      <c r="CI11" s="99">
        <v>610.96333693434042</v>
      </c>
      <c r="CJ11" s="99">
        <v>8.5220355490625732E-2</v>
      </c>
      <c r="CK11" s="99">
        <v>45.405405405405389</v>
      </c>
      <c r="CL11" s="99">
        <v>0.26909017059301382</v>
      </c>
      <c r="CM11" s="99">
        <v>143.37124289195776</v>
      </c>
      <c r="CN11" s="99">
        <v>0.17286084701815033</v>
      </c>
      <c r="CO11" s="99">
        <v>92.10025929127049</v>
      </c>
      <c r="CP11" s="99">
        <v>1.0901212611156021</v>
      </c>
      <c r="CQ11" s="99">
        <v>580.81660792239279</v>
      </c>
      <c r="CR11" s="99">
        <v>0.7565620394531275</v>
      </c>
      <c r="CS11" s="99">
        <v>403.09625462062633</v>
      </c>
      <c r="CT11" s="99">
        <v>0.63781321184510209</v>
      </c>
      <c r="CU11" s="99">
        <v>339.82687927107037</v>
      </c>
    </row>
    <row r="12" spans="1:99">
      <c r="C12" s="98" t="s">
        <v>177</v>
      </c>
      <c r="D12" s="99">
        <v>0</v>
      </c>
      <c r="E12" s="99">
        <v>0</v>
      </c>
      <c r="F12" s="99">
        <v>0</v>
      </c>
      <c r="G12" s="99">
        <v>0</v>
      </c>
      <c r="H12" s="99">
        <v>0</v>
      </c>
      <c r="I12" s="99">
        <v>0</v>
      </c>
      <c r="J12" s="99">
        <v>0.73170731707317027</v>
      </c>
      <c r="K12" s="99">
        <v>411.80487804878021</v>
      </c>
      <c r="L12" s="99">
        <v>9.023826094422123E-2</v>
      </c>
      <c r="M12" s="99">
        <v>50.786093259407707</v>
      </c>
      <c r="N12" s="99">
        <v>1.1462619375600662</v>
      </c>
      <c r="O12" s="99">
        <v>645.11621845880518</v>
      </c>
      <c r="P12" s="99">
        <v>0.53697572083016387</v>
      </c>
      <c r="Q12" s="99">
        <v>302.2099356832162</v>
      </c>
      <c r="R12" s="99">
        <v>0.80968417585866992</v>
      </c>
      <c r="S12" s="99">
        <v>455.6902541732594</v>
      </c>
      <c r="T12" s="99">
        <v>0.12935718104831054</v>
      </c>
      <c r="U12" s="99">
        <v>72.802221493989165</v>
      </c>
      <c r="V12" s="99">
        <v>1.339587480508097</v>
      </c>
      <c r="W12" s="99">
        <v>753.91983402995686</v>
      </c>
      <c r="X12" s="99">
        <v>0.59874806262371716</v>
      </c>
      <c r="Y12" s="99">
        <v>336.97540964462797</v>
      </c>
      <c r="Z12" s="99">
        <v>0.99693387336429706</v>
      </c>
      <c r="AA12" s="99">
        <v>561.07438392942629</v>
      </c>
      <c r="AB12" s="99">
        <v>0.53045072171288687</v>
      </c>
      <c r="AC12" s="99">
        <v>298.53766618001271</v>
      </c>
      <c r="AD12" s="99">
        <v>0.68935000319342143</v>
      </c>
      <c r="AE12" s="99">
        <v>387.96618179725755</v>
      </c>
      <c r="AF12" s="99">
        <v>0.57210727137100892</v>
      </c>
      <c r="AG12" s="99">
        <v>321.98197232760378</v>
      </c>
      <c r="AH12" s="99">
        <v>0.51898310633217593</v>
      </c>
      <c r="AI12" s="99">
        <v>292.0836922437486</v>
      </c>
      <c r="AJ12" s="99">
        <v>8.2651458798247757E-2</v>
      </c>
      <c r="AK12" s="99">
        <v>46.516241011653833</v>
      </c>
      <c r="AL12" s="99">
        <v>1.5874523682374539</v>
      </c>
      <c r="AM12" s="99">
        <v>893.41819284403903</v>
      </c>
      <c r="AN12" s="99">
        <v>0.96570346680017105</v>
      </c>
      <c r="AO12" s="99">
        <v>543.49791111513628</v>
      </c>
      <c r="AP12" s="99">
        <v>0.87999601691995966</v>
      </c>
      <c r="AQ12" s="99">
        <v>495.26175832255325</v>
      </c>
      <c r="AR12" s="99">
        <v>0.75554735050528976</v>
      </c>
      <c r="AS12" s="99">
        <v>425.22204886437703</v>
      </c>
      <c r="AT12" s="99">
        <v>0.44965553789083168</v>
      </c>
      <c r="AU12" s="99">
        <v>253.06613672496005</v>
      </c>
      <c r="AV12" s="99">
        <v>0.30135396628968136</v>
      </c>
      <c r="AW12" s="99">
        <v>169.60201222783266</v>
      </c>
      <c r="AX12" s="99">
        <v>1.2184027601398215</v>
      </c>
      <c r="AY12" s="99">
        <v>685.7170734066915</v>
      </c>
      <c r="AZ12" s="99">
        <v>1.0371461008237262</v>
      </c>
      <c r="BA12" s="99">
        <v>583.70582554359305</v>
      </c>
      <c r="BB12" s="99">
        <v>0.80520135485781186</v>
      </c>
      <c r="BC12" s="99">
        <v>453.1673225139765</v>
      </c>
      <c r="BD12" s="99">
        <v>0.96087984534860427</v>
      </c>
      <c r="BE12" s="99">
        <v>540.78317696219449</v>
      </c>
      <c r="BF12" s="99">
        <v>0.86271019379271663</v>
      </c>
      <c r="BG12" s="99">
        <v>485.53329706654085</v>
      </c>
      <c r="BH12" s="99">
        <v>1.0714387542451485</v>
      </c>
      <c r="BI12" s="99">
        <v>603.00573088916951</v>
      </c>
      <c r="BJ12" s="99">
        <v>0.62964305945775245</v>
      </c>
      <c r="BK12" s="99">
        <v>354.36311386282307</v>
      </c>
      <c r="BL12" s="99">
        <v>0.51971129839916386</v>
      </c>
      <c r="BM12" s="99">
        <v>292.49351873904942</v>
      </c>
      <c r="BN12" s="99">
        <v>0.86922778424524594</v>
      </c>
      <c r="BO12" s="99">
        <v>489.20139697322435</v>
      </c>
      <c r="BP12" s="99">
        <v>0.1614277744414451</v>
      </c>
      <c r="BQ12" s="99">
        <v>90.851551455645293</v>
      </c>
      <c r="BR12" s="99">
        <v>2.5894446348781197</v>
      </c>
      <c r="BS12" s="99">
        <v>1457.3394405094057</v>
      </c>
      <c r="BT12" s="99">
        <v>9.5363415932343848E-2</v>
      </c>
      <c r="BU12" s="99">
        <v>53.670530486723116</v>
      </c>
      <c r="BV12" s="99">
        <v>1.8126257083176034</v>
      </c>
      <c r="BW12" s="99">
        <v>1020.1457486411471</v>
      </c>
      <c r="BX12" s="99">
        <v>0.19744475463106856</v>
      </c>
      <c r="BY12" s="99">
        <v>111.12190790636538</v>
      </c>
      <c r="BZ12" s="99">
        <v>0.76062639821028988</v>
      </c>
      <c r="CA12" s="99">
        <v>428.08053691275109</v>
      </c>
      <c r="CB12" s="99">
        <v>0.19723865877712024</v>
      </c>
      <c r="CC12" s="99">
        <v>111.00591715976326</v>
      </c>
      <c r="CD12" s="99">
        <v>1.2476874244650682</v>
      </c>
      <c r="CE12" s="99">
        <v>702.19848248894027</v>
      </c>
      <c r="CF12" s="99">
        <v>1.2130487121012881</v>
      </c>
      <c r="CG12" s="99">
        <v>682.70381517060491</v>
      </c>
      <c r="CH12" s="99">
        <v>1.17537053370439</v>
      </c>
      <c r="CI12" s="99">
        <v>661.49853636883063</v>
      </c>
      <c r="CJ12" s="99">
        <v>7.1016962908854772E-2</v>
      </c>
      <c r="CK12" s="99">
        <v>39.968346725103466</v>
      </c>
      <c r="CL12" s="99">
        <v>0.27416734362307066</v>
      </c>
      <c r="CM12" s="99">
        <v>154.30138099106415</v>
      </c>
      <c r="CN12" s="99">
        <v>0.17286084701815033</v>
      </c>
      <c r="CO12" s="99">
        <v>97.286084701815</v>
      </c>
      <c r="CP12" s="99">
        <v>1.1582538399353273</v>
      </c>
      <c r="CQ12" s="99">
        <v>651.86526111560215</v>
      </c>
      <c r="CR12" s="99">
        <v>0.81060218512835081</v>
      </c>
      <c r="CS12" s="99">
        <v>456.20690979023578</v>
      </c>
      <c r="CT12" s="99">
        <v>0.63781321184510209</v>
      </c>
      <c r="CU12" s="99">
        <v>358.9612756264234</v>
      </c>
    </row>
    <row r="13" spans="1:99">
      <c r="C13" s="98" t="s">
        <v>178</v>
      </c>
      <c r="D13" s="99">
        <v>0</v>
      </c>
      <c r="E13" s="99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0.81300813008130024</v>
      </c>
      <c r="K13" s="99">
        <v>69.268292682926784</v>
      </c>
      <c r="L13" s="99">
        <v>8.1214434849799108E-2</v>
      </c>
      <c r="M13" s="99">
        <v>6.9194698492028843</v>
      </c>
      <c r="N13" s="99">
        <v>1.3226099279539225</v>
      </c>
      <c r="O13" s="99">
        <v>112.6863658616742</v>
      </c>
      <c r="P13" s="99">
        <v>0.62647167430185779</v>
      </c>
      <c r="Q13" s="99">
        <v>53.375386650518287</v>
      </c>
      <c r="R13" s="99">
        <v>0.69401500787885995</v>
      </c>
      <c r="S13" s="99">
        <v>59.130078671278866</v>
      </c>
      <c r="T13" s="99">
        <v>0.14552682867934935</v>
      </c>
      <c r="U13" s="99">
        <v>12.398885803480566</v>
      </c>
      <c r="V13" s="99">
        <v>1.6308021501837702</v>
      </c>
      <c r="W13" s="99">
        <v>138.94434319565721</v>
      </c>
      <c r="X13" s="99">
        <v>0.64309977096621473</v>
      </c>
      <c r="Y13" s="99">
        <v>54.792100486321495</v>
      </c>
      <c r="Z13" s="99">
        <v>0.9720105265301896</v>
      </c>
      <c r="AA13" s="99">
        <v>82.815296860372158</v>
      </c>
      <c r="AB13" s="99">
        <v>0.57867351459587657</v>
      </c>
      <c r="AC13" s="99">
        <v>49.302983443568685</v>
      </c>
      <c r="AD13" s="99">
        <v>0.8425388927919597</v>
      </c>
      <c r="AE13" s="99">
        <v>71.784313665874976</v>
      </c>
      <c r="AF13" s="99">
        <v>0.52443166542342479</v>
      </c>
      <c r="AG13" s="99">
        <v>44.681577894075794</v>
      </c>
      <c r="AH13" s="99">
        <v>0.51898310633217593</v>
      </c>
      <c r="AI13" s="99">
        <v>44.217360659501388</v>
      </c>
      <c r="AJ13" s="99">
        <v>9.0916604678072541E-2</v>
      </c>
      <c r="AK13" s="99">
        <v>7.746094718571781</v>
      </c>
      <c r="AL13" s="99">
        <v>1.4551646708843329</v>
      </c>
      <c r="AM13" s="99">
        <v>123.98002995934516</v>
      </c>
      <c r="AN13" s="99">
        <v>1.1202160214881984</v>
      </c>
      <c r="AO13" s="99">
        <v>95.442405030794504</v>
      </c>
      <c r="AP13" s="99">
        <v>0.96584928686337035</v>
      </c>
      <c r="AQ13" s="99">
        <v>82.290359240759159</v>
      </c>
      <c r="AR13" s="99">
        <v>0.75554735050528976</v>
      </c>
      <c r="AS13" s="99">
        <v>64.372634263050685</v>
      </c>
      <c r="AT13" s="99">
        <v>0.44965553789083168</v>
      </c>
      <c r="AU13" s="99">
        <v>38.310651828298859</v>
      </c>
      <c r="AV13" s="99">
        <v>0.30135396628968136</v>
      </c>
      <c r="AW13" s="99">
        <v>25.675357927880853</v>
      </c>
      <c r="AX13" s="99">
        <v>1.2184027601398215</v>
      </c>
      <c r="AY13" s="99">
        <v>103.8079151639128</v>
      </c>
      <c r="AZ13" s="99">
        <v>1.1591632891559294</v>
      </c>
      <c r="BA13" s="99">
        <v>98.760712236085183</v>
      </c>
      <c r="BB13" s="99">
        <v>0.96624162582937401</v>
      </c>
      <c r="BC13" s="99">
        <v>82.323786520662665</v>
      </c>
      <c r="BD13" s="99">
        <v>1.1021857049586932</v>
      </c>
      <c r="BE13" s="99">
        <v>93.906222062480666</v>
      </c>
      <c r="BF13" s="99">
        <v>1.0270359449913293</v>
      </c>
      <c r="BG13" s="99">
        <v>87.503462513261269</v>
      </c>
      <c r="BH13" s="99">
        <v>1.0714387542451485</v>
      </c>
      <c r="BI13" s="99">
        <v>91.286581861686656</v>
      </c>
      <c r="BJ13" s="99">
        <v>0.58120897796100224</v>
      </c>
      <c r="BK13" s="99">
        <v>49.519004922277389</v>
      </c>
      <c r="BL13" s="99">
        <v>0.51971129839916386</v>
      </c>
      <c r="BM13" s="99">
        <v>44.27940262360876</v>
      </c>
      <c r="BN13" s="99">
        <v>0.86922778424524594</v>
      </c>
      <c r="BO13" s="99">
        <v>74.058207217694957</v>
      </c>
      <c r="BP13" s="99">
        <v>0.17451651290967038</v>
      </c>
      <c r="BQ13" s="99">
        <v>14.868806899903916</v>
      </c>
      <c r="BR13" s="99">
        <v>2.8008278703783742</v>
      </c>
      <c r="BS13" s="99">
        <v>238.63053455623748</v>
      </c>
      <c r="BT13" s="99">
        <v>9.7581169791235572E-2</v>
      </c>
      <c r="BU13" s="99">
        <v>8.3139156662132709</v>
      </c>
      <c r="BV13" s="99">
        <v>2.183390057746204</v>
      </c>
      <c r="BW13" s="99">
        <v>186.02483291997657</v>
      </c>
      <c r="BX13" s="99">
        <v>0.19744475463106856</v>
      </c>
      <c r="BY13" s="99">
        <v>16.822293094567041</v>
      </c>
      <c r="BZ13" s="99">
        <v>0.68456375838926087</v>
      </c>
      <c r="CA13" s="99">
        <v>58.324832214765031</v>
      </c>
      <c r="CB13" s="99">
        <v>0.17258382642998019</v>
      </c>
      <c r="CC13" s="99">
        <v>14.704142011834312</v>
      </c>
      <c r="CD13" s="99">
        <v>1.2476874244650682</v>
      </c>
      <c r="CE13" s="99">
        <v>106.30296856442381</v>
      </c>
      <c r="CF13" s="99">
        <v>1.3541008879270193</v>
      </c>
      <c r="CG13" s="99">
        <v>115.36939565138205</v>
      </c>
      <c r="CH13" s="99">
        <v>1.2040381076971802</v>
      </c>
      <c r="CI13" s="99">
        <v>102.58404677579976</v>
      </c>
      <c r="CJ13" s="99">
        <v>8.9278467656846008E-2</v>
      </c>
      <c r="CK13" s="99">
        <v>7.6065254443632799</v>
      </c>
      <c r="CL13" s="99">
        <v>0.27924451665312755</v>
      </c>
      <c r="CM13" s="99">
        <v>23.79163281884647</v>
      </c>
      <c r="CN13" s="99">
        <v>0.18366464995678472</v>
      </c>
      <c r="CO13" s="99">
        <v>15.648228176318058</v>
      </c>
      <c r="CP13" s="99">
        <v>1.0219886822958768</v>
      </c>
      <c r="CQ13" s="99">
        <v>87.073435731608711</v>
      </c>
      <c r="CR13" s="99">
        <v>0.7565620394531275</v>
      </c>
      <c r="CS13" s="99">
        <v>64.45908576140647</v>
      </c>
      <c r="CT13" s="99">
        <v>0.53151100987091848</v>
      </c>
      <c r="CU13" s="99">
        <v>45.284738041002257</v>
      </c>
    </row>
    <row r="14" spans="1:99">
      <c r="C14" s="98" t="s">
        <v>179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0.78590785907859029</v>
      </c>
      <c r="K14" s="99">
        <v>383.83739837398349</v>
      </c>
      <c r="L14" s="99">
        <v>8.1214434849799108E-2</v>
      </c>
      <c r="M14" s="99">
        <v>39.665129980641879</v>
      </c>
      <c r="N14" s="99">
        <v>1.1462619375600662</v>
      </c>
      <c r="O14" s="99">
        <v>559.83433030433628</v>
      </c>
      <c r="P14" s="99">
        <v>0.58172369756601083</v>
      </c>
      <c r="Q14" s="99">
        <v>284.11385389123967</v>
      </c>
      <c r="R14" s="99">
        <v>0.80968417585866992</v>
      </c>
      <c r="S14" s="99">
        <v>395.44975148937436</v>
      </c>
      <c r="T14" s="99">
        <v>0.13474706359199012</v>
      </c>
      <c r="U14" s="99">
        <v>65.810465858327973</v>
      </c>
      <c r="V14" s="99">
        <v>1.4560733483783661</v>
      </c>
      <c r="W14" s="99">
        <v>711.14622334799401</v>
      </c>
      <c r="X14" s="99">
        <v>0.59874806262371716</v>
      </c>
      <c r="Y14" s="99">
        <v>292.42855378542345</v>
      </c>
      <c r="Z14" s="99">
        <v>1.0717039138666193</v>
      </c>
      <c r="AA14" s="99">
        <v>523.4201915324569</v>
      </c>
      <c r="AB14" s="99">
        <v>0.53045072171288687</v>
      </c>
      <c r="AC14" s="99">
        <v>259.07213248457396</v>
      </c>
      <c r="AD14" s="99">
        <v>0.68935000319342143</v>
      </c>
      <c r="AE14" s="99">
        <v>336.678541559667</v>
      </c>
      <c r="AF14" s="99">
        <v>0.52443166542342479</v>
      </c>
      <c r="AG14" s="99">
        <v>256.13242539280066</v>
      </c>
      <c r="AH14" s="99">
        <v>0.57088141696539352</v>
      </c>
      <c r="AI14" s="99">
        <v>278.81848404589817</v>
      </c>
      <c r="AJ14" s="99">
        <v>7.4386312918422987E-2</v>
      </c>
      <c r="AK14" s="99">
        <v>36.330275229357788</v>
      </c>
      <c r="AL14" s="99">
        <v>1.4551646708843329</v>
      </c>
      <c r="AM14" s="99">
        <v>710.70242525990818</v>
      </c>
      <c r="AN14" s="99">
        <v>0.92707532812816418</v>
      </c>
      <c r="AO14" s="99">
        <v>452.78359025779537</v>
      </c>
      <c r="AP14" s="99">
        <v>0.85853269943410704</v>
      </c>
      <c r="AQ14" s="99">
        <v>419.30737040361788</v>
      </c>
      <c r="AR14" s="99">
        <v>0.81366637746723514</v>
      </c>
      <c r="AS14" s="99">
        <v>397.39465875499764</v>
      </c>
      <c r="AT14" s="99">
        <v>0.44965553789083168</v>
      </c>
      <c r="AU14" s="99">
        <v>219.61176470588219</v>
      </c>
      <c r="AV14" s="99">
        <v>0.30135396628968136</v>
      </c>
      <c r="AW14" s="99">
        <v>147.18127713588038</v>
      </c>
      <c r="AX14" s="99">
        <v>1.1076388728543833</v>
      </c>
      <c r="AY14" s="99">
        <v>540.97082550208074</v>
      </c>
      <c r="AZ14" s="99">
        <v>1.0371461008237262</v>
      </c>
      <c r="BA14" s="99">
        <v>506.54215564230782</v>
      </c>
      <c r="BB14" s="99">
        <v>0.93940158066744706</v>
      </c>
      <c r="BC14" s="99">
        <v>458.80373199798112</v>
      </c>
      <c r="BD14" s="99">
        <v>1.1021857049586932</v>
      </c>
      <c r="BE14" s="99">
        <v>538.30749830182572</v>
      </c>
      <c r="BF14" s="99">
        <v>0.98595450719167621</v>
      </c>
      <c r="BG14" s="99">
        <v>481.54018131241463</v>
      </c>
      <c r="BH14" s="99">
        <v>0.91837607506727037</v>
      </c>
      <c r="BI14" s="99">
        <v>448.53487506285484</v>
      </c>
      <c r="BJ14" s="99">
        <v>0.62964305945775245</v>
      </c>
      <c r="BK14" s="99">
        <v>307.51767023916631</v>
      </c>
      <c r="BL14" s="99">
        <v>0.59966688276826607</v>
      </c>
      <c r="BM14" s="99">
        <v>292.87730554402111</v>
      </c>
      <c r="BN14" s="99">
        <v>0.86922778424524594</v>
      </c>
      <c r="BO14" s="99">
        <v>424.53084982537808</v>
      </c>
      <c r="BP14" s="99">
        <v>0.19196816420063742</v>
      </c>
      <c r="BQ14" s="99">
        <v>93.757251395591311</v>
      </c>
      <c r="BR14" s="99">
        <v>2.6422904437531831</v>
      </c>
      <c r="BS14" s="99">
        <v>1290.4946527290547</v>
      </c>
      <c r="BT14" s="99">
        <v>0.10866993908569417</v>
      </c>
      <c r="BU14" s="99">
        <v>53.074398249453026</v>
      </c>
      <c r="BV14" s="99">
        <v>1.8950177859684036</v>
      </c>
      <c r="BW14" s="99">
        <v>925.52668666696832</v>
      </c>
      <c r="BX14" s="99">
        <v>0.19744475463106856</v>
      </c>
      <c r="BY14" s="99">
        <v>96.432018161813886</v>
      </c>
      <c r="BZ14" s="99">
        <v>0.68456375838926087</v>
      </c>
      <c r="CA14" s="99">
        <v>334.34093959731501</v>
      </c>
      <c r="CB14" s="99">
        <v>0.18491124260355021</v>
      </c>
      <c r="CC14" s="99">
        <v>90.310650887573914</v>
      </c>
      <c r="CD14" s="99">
        <v>1.2476874244650682</v>
      </c>
      <c r="CE14" s="99">
        <v>609.37053810873931</v>
      </c>
      <c r="CF14" s="99">
        <v>1.1002069714407032</v>
      </c>
      <c r="CG14" s="99">
        <v>537.34108485163938</v>
      </c>
      <c r="CH14" s="99">
        <v>1.2040381076971802</v>
      </c>
      <c r="CI14" s="99">
        <v>588.05221179930277</v>
      </c>
      <c r="CJ14" s="99">
        <v>7.7104131158185193E-2</v>
      </c>
      <c r="CK14" s="99">
        <v>37.657657657657644</v>
      </c>
      <c r="CL14" s="99">
        <v>0.24878147847278634</v>
      </c>
      <c r="CM14" s="99">
        <v>121.50487408610884</v>
      </c>
      <c r="CN14" s="99">
        <v>0.16205704407951593</v>
      </c>
      <c r="CO14" s="99">
        <v>79.148660328435582</v>
      </c>
      <c r="CP14" s="99">
        <v>1.0219886822958768</v>
      </c>
      <c r="CQ14" s="99">
        <v>499.13927243330619</v>
      </c>
      <c r="CR14" s="99">
        <v>0.64848174810268067</v>
      </c>
      <c r="CS14" s="99">
        <v>316.71848577334924</v>
      </c>
      <c r="CT14" s="99">
        <v>0.63781321184510209</v>
      </c>
      <c r="CU14" s="99">
        <v>311.50797266514786</v>
      </c>
    </row>
    <row r="15" spans="1:99">
      <c r="C15" s="98" t="s">
        <v>180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0.8401084010840103</v>
      </c>
      <c r="K15" s="99">
        <v>641.17073170731658</v>
      </c>
      <c r="L15" s="99">
        <v>7.2190608755376987E-2</v>
      </c>
      <c r="M15" s="99">
        <v>55.095872602103711</v>
      </c>
      <c r="N15" s="99">
        <v>1.0580879423631382</v>
      </c>
      <c r="O15" s="99">
        <v>807.53271761154701</v>
      </c>
      <c r="P15" s="99">
        <v>0.53697572083016387</v>
      </c>
      <c r="Q15" s="99">
        <v>409.81987013758101</v>
      </c>
      <c r="R15" s="99">
        <v>0.75184959186876499</v>
      </c>
      <c r="S15" s="99">
        <v>573.81160851424136</v>
      </c>
      <c r="T15" s="99">
        <v>0.13474706359199012</v>
      </c>
      <c r="U15" s="99">
        <v>102.83895893340686</v>
      </c>
      <c r="V15" s="99">
        <v>1.339587480508097</v>
      </c>
      <c r="W15" s="99">
        <v>1022.3731651237795</v>
      </c>
      <c r="X15" s="99">
        <v>0.55439635428121958</v>
      </c>
      <c r="Y15" s="99">
        <v>423.11529758742677</v>
      </c>
      <c r="Z15" s="99">
        <v>1.0218572201984044</v>
      </c>
      <c r="AA15" s="99">
        <v>779.88143045542222</v>
      </c>
      <c r="AB15" s="99">
        <v>0.53045072171288687</v>
      </c>
      <c r="AC15" s="99">
        <v>404.83999081127524</v>
      </c>
      <c r="AD15" s="99">
        <v>0.76594444799269046</v>
      </c>
      <c r="AE15" s="99">
        <v>584.56880270802128</v>
      </c>
      <c r="AF15" s="99">
        <v>0.57210727137100892</v>
      </c>
      <c r="AG15" s="99">
        <v>436.63226951035398</v>
      </c>
      <c r="AH15" s="99">
        <v>0.51898310633217593</v>
      </c>
      <c r="AI15" s="99">
        <v>396.08790675271661</v>
      </c>
      <c r="AJ15" s="99">
        <v>7.8518885858335372E-2</v>
      </c>
      <c r="AK15" s="99">
        <v>59.925613687081551</v>
      </c>
      <c r="AL15" s="99">
        <v>1.5874523682374539</v>
      </c>
      <c r="AM15" s="99">
        <v>1211.5436474388248</v>
      </c>
      <c r="AN15" s="99">
        <v>0.8884471894561573</v>
      </c>
      <c r="AO15" s="99">
        <v>678.06289499293916</v>
      </c>
      <c r="AP15" s="99">
        <v>0.79414274697654885</v>
      </c>
      <c r="AQ15" s="99">
        <v>606.08974449250206</v>
      </c>
      <c r="AR15" s="99">
        <v>0.75554735050528976</v>
      </c>
      <c r="AS15" s="99">
        <v>576.63373790563708</v>
      </c>
      <c r="AT15" s="99">
        <v>0.41218424306659568</v>
      </c>
      <c r="AU15" s="99">
        <v>314.57901430842577</v>
      </c>
      <c r="AV15" s="99">
        <v>0.26787019225749453</v>
      </c>
      <c r="AW15" s="99">
        <v>204.43853073091981</v>
      </c>
      <c r="AX15" s="99">
        <v>1.3291666474252597</v>
      </c>
      <c r="AY15" s="99">
        <v>1014.4199853149581</v>
      </c>
      <c r="AZ15" s="99">
        <v>1.0066418037406757</v>
      </c>
      <c r="BA15" s="99">
        <v>768.26902461488362</v>
      </c>
      <c r="BB15" s="99">
        <v>0.93940158066744706</v>
      </c>
      <c r="BC15" s="99">
        <v>716.9512863653955</v>
      </c>
      <c r="BD15" s="99">
        <v>0.93261867342658644</v>
      </c>
      <c r="BE15" s="99">
        <v>711.77457155917068</v>
      </c>
      <c r="BF15" s="99">
        <v>0.82162875599306362</v>
      </c>
      <c r="BG15" s="99">
        <v>627.06706657390612</v>
      </c>
      <c r="BH15" s="99">
        <v>1.0714387542451485</v>
      </c>
      <c r="BI15" s="99">
        <v>817.72205723989725</v>
      </c>
      <c r="BJ15" s="99">
        <v>0.58120897796100224</v>
      </c>
      <c r="BK15" s="99">
        <v>443.57869197983689</v>
      </c>
      <c r="BL15" s="99">
        <v>0.55968909058371497</v>
      </c>
      <c r="BM15" s="99">
        <v>427.15471393349122</v>
      </c>
      <c r="BN15" s="99">
        <v>0.86922778424524594</v>
      </c>
      <c r="BO15" s="99">
        <v>663.39464493597166</v>
      </c>
      <c r="BP15" s="99">
        <v>0.1832423385551539</v>
      </c>
      <c r="BQ15" s="99">
        <v>139.85055278529344</v>
      </c>
      <c r="BR15" s="99">
        <v>2.6422904437531831</v>
      </c>
      <c r="BS15" s="99">
        <v>2016.5960666724291</v>
      </c>
      <c r="BT15" s="99">
        <v>9.5363415932343848E-2</v>
      </c>
      <c r="BU15" s="99">
        <v>72.781359039564819</v>
      </c>
      <c r="BV15" s="99">
        <v>1.7302336306668031</v>
      </c>
      <c r="BW15" s="99">
        <v>1320.5143069249041</v>
      </c>
      <c r="BX15" s="99">
        <v>0.17770027916796172</v>
      </c>
      <c r="BY15" s="99">
        <v>135.62085306098837</v>
      </c>
      <c r="BZ15" s="99">
        <v>0.83668903803131889</v>
      </c>
      <c r="CA15" s="99">
        <v>638.56107382550249</v>
      </c>
      <c r="CB15" s="99">
        <v>0.18491124260355021</v>
      </c>
      <c r="CC15" s="99">
        <v>141.12426035502952</v>
      </c>
      <c r="CD15" s="99">
        <v>1.2476874244650682</v>
      </c>
      <c r="CE15" s="99">
        <v>952.23504235173993</v>
      </c>
      <c r="CF15" s="99">
        <v>1.1566278417709956</v>
      </c>
      <c r="CG15" s="99">
        <v>882.73836883962383</v>
      </c>
      <c r="CH15" s="99">
        <v>1.17537053370439</v>
      </c>
      <c r="CI15" s="99">
        <v>897.04279132319039</v>
      </c>
      <c r="CJ15" s="99">
        <v>6.8987906825744641E-2</v>
      </c>
      <c r="CK15" s="99">
        <v>52.651570489408307</v>
      </c>
      <c r="CL15" s="99">
        <v>0.2538586515028432</v>
      </c>
      <c r="CM15" s="99">
        <v>193.74492282696991</v>
      </c>
      <c r="CN15" s="99">
        <v>0.17286084701815033</v>
      </c>
      <c r="CO15" s="99">
        <v>131.9273984442523</v>
      </c>
      <c r="CP15" s="99">
        <v>1.0901212611156021</v>
      </c>
      <c r="CQ15" s="99">
        <v>831.98054648342747</v>
      </c>
      <c r="CR15" s="99">
        <v>0.64848174810268067</v>
      </c>
      <c r="CS15" s="99">
        <v>494.92127015196581</v>
      </c>
      <c r="CT15" s="99">
        <v>0.53151100987091848</v>
      </c>
      <c r="CU15" s="99">
        <v>405.64920273348497</v>
      </c>
    </row>
    <row r="16" spans="1:99">
      <c r="C16" s="98" t="s">
        <v>181</v>
      </c>
      <c r="D16" s="99">
        <v>0</v>
      </c>
      <c r="E16" s="99">
        <v>0</v>
      </c>
      <c r="F16" s="99">
        <v>0</v>
      </c>
      <c r="G16" s="99">
        <v>0</v>
      </c>
      <c r="H16" s="99">
        <v>0</v>
      </c>
      <c r="I16" s="99">
        <v>0</v>
      </c>
      <c r="J16" s="99">
        <v>0.86720867208672026</v>
      </c>
      <c r="K16" s="99">
        <v>295.54471544715426</v>
      </c>
      <c r="L16" s="99">
        <v>9.023826094422123E-2</v>
      </c>
      <c r="M16" s="99">
        <v>30.753199329790597</v>
      </c>
      <c r="N16" s="99">
        <v>1.3226099279539225</v>
      </c>
      <c r="O16" s="99">
        <v>450.74546344669682</v>
      </c>
      <c r="P16" s="99">
        <v>0.62647167430185779</v>
      </c>
      <c r="Q16" s="99">
        <v>213.50154660207315</v>
      </c>
      <c r="R16" s="99">
        <v>0.80968417585866992</v>
      </c>
      <c r="S16" s="99">
        <v>275.94036713263472</v>
      </c>
      <c r="T16" s="99">
        <v>0.14552682867934935</v>
      </c>
      <c r="U16" s="99">
        <v>49.595543213922262</v>
      </c>
      <c r="V16" s="99">
        <v>1.5143162823135008</v>
      </c>
      <c r="W16" s="99">
        <v>516.07898901244107</v>
      </c>
      <c r="X16" s="99">
        <v>0.59874806262371716</v>
      </c>
      <c r="Y16" s="99">
        <v>204.05333974216282</v>
      </c>
      <c r="Z16" s="99">
        <v>0.92216383286197479</v>
      </c>
      <c r="AA16" s="99">
        <v>314.27343423936099</v>
      </c>
      <c r="AB16" s="99">
        <v>0.57867351459587657</v>
      </c>
      <c r="AC16" s="99">
        <v>197.21193377427474</v>
      </c>
      <c r="AD16" s="99">
        <v>0.8425388927919597</v>
      </c>
      <c r="AE16" s="99">
        <v>287.1372546634999</v>
      </c>
      <c r="AF16" s="99">
        <v>0.61978287731859294</v>
      </c>
      <c r="AG16" s="99">
        <v>211.22200459017648</v>
      </c>
      <c r="AH16" s="99">
        <v>0.46708479569895833</v>
      </c>
      <c r="AI16" s="99">
        <v>159.18249837420501</v>
      </c>
      <c r="AJ16" s="99">
        <v>7.4386312918422987E-2</v>
      </c>
      <c r="AK16" s="99">
        <v>25.350855442598554</v>
      </c>
      <c r="AL16" s="99">
        <v>1.4551646708843329</v>
      </c>
      <c r="AM16" s="99">
        <v>495.92011983738064</v>
      </c>
      <c r="AN16" s="99">
        <v>1.0429597441441847</v>
      </c>
      <c r="AO16" s="99">
        <v>355.44068080433817</v>
      </c>
      <c r="AP16" s="99">
        <v>0.98731260434922297</v>
      </c>
      <c r="AQ16" s="99">
        <v>336.47613556221518</v>
      </c>
      <c r="AR16" s="99">
        <v>0.75554735050528976</v>
      </c>
      <c r="AS16" s="99">
        <v>257.49053705220274</v>
      </c>
      <c r="AT16" s="99">
        <v>0.44965553789083168</v>
      </c>
      <c r="AU16" s="99">
        <v>153.24260731319544</v>
      </c>
      <c r="AV16" s="99">
        <v>0.30135396628968136</v>
      </c>
      <c r="AW16" s="99">
        <v>102.70143171152341</v>
      </c>
      <c r="AX16" s="99">
        <v>1.2184027601398215</v>
      </c>
      <c r="AY16" s="99">
        <v>415.23166065565118</v>
      </c>
      <c r="AZ16" s="99">
        <v>1.0676503979067768</v>
      </c>
      <c r="BA16" s="99">
        <v>363.85525560662956</v>
      </c>
      <c r="BB16" s="99">
        <v>0.93940158066744706</v>
      </c>
      <c r="BC16" s="99">
        <v>320.14805869146596</v>
      </c>
      <c r="BD16" s="99">
        <v>1.1304468768807108</v>
      </c>
      <c r="BE16" s="99">
        <v>385.25629564094623</v>
      </c>
      <c r="BF16" s="99">
        <v>0.92433235049219642</v>
      </c>
      <c r="BG16" s="99">
        <v>315.01246504774053</v>
      </c>
      <c r="BH16" s="99">
        <v>0.99490741465620947</v>
      </c>
      <c r="BI16" s="99">
        <v>339.0644469148362</v>
      </c>
      <c r="BJ16" s="99">
        <v>0.62964305945775245</v>
      </c>
      <c r="BK16" s="99">
        <v>214.58235466320204</v>
      </c>
      <c r="BL16" s="99">
        <v>0.51971129839916386</v>
      </c>
      <c r="BM16" s="99">
        <v>177.11761049443504</v>
      </c>
      <c r="BN16" s="99">
        <v>0.814901047729918</v>
      </c>
      <c r="BO16" s="99">
        <v>277.71827706635605</v>
      </c>
      <c r="BP16" s="99">
        <v>0.1832423385551539</v>
      </c>
      <c r="BQ16" s="99">
        <v>62.44898897959645</v>
      </c>
      <c r="BR16" s="99">
        <v>2.695136252628247</v>
      </c>
      <c r="BS16" s="99">
        <v>918.50243489570664</v>
      </c>
      <c r="BT16" s="99">
        <v>0.11088769294458588</v>
      </c>
      <c r="BU16" s="99">
        <v>37.790525755514871</v>
      </c>
      <c r="BV16" s="99">
        <v>1.8950177859684036</v>
      </c>
      <c r="BW16" s="99">
        <v>645.82206145803195</v>
      </c>
      <c r="BX16" s="99">
        <v>0.19744475463106856</v>
      </c>
      <c r="BY16" s="99">
        <v>67.289172378268162</v>
      </c>
      <c r="BZ16" s="99">
        <v>0.83668903803131889</v>
      </c>
      <c r="CA16" s="99">
        <v>285.14362416107349</v>
      </c>
      <c r="CB16" s="99">
        <v>0.18491124260355021</v>
      </c>
      <c r="CC16" s="99">
        <v>63.017751479289913</v>
      </c>
      <c r="CD16" s="99">
        <v>1.3863193605167425</v>
      </c>
      <c r="CE16" s="99">
        <v>472.45763806410588</v>
      </c>
      <c r="CF16" s="99">
        <v>1.1566278417709956</v>
      </c>
      <c r="CG16" s="99">
        <v>394.17876847555533</v>
      </c>
      <c r="CH16" s="99">
        <v>1.1467029597116001</v>
      </c>
      <c r="CI16" s="99">
        <v>390.79636866971333</v>
      </c>
      <c r="CJ16" s="99">
        <v>7.9133187241295325E-2</v>
      </c>
      <c r="CK16" s="99">
        <v>26.968590211833448</v>
      </c>
      <c r="CL16" s="99">
        <v>0.26401299756295693</v>
      </c>
      <c r="CM16" s="99">
        <v>89.97562956945572</v>
      </c>
      <c r="CN16" s="99">
        <v>0.18366464995678472</v>
      </c>
      <c r="CO16" s="99">
        <v>62.592912705272234</v>
      </c>
      <c r="CP16" s="99">
        <v>1.2263864187550524</v>
      </c>
      <c r="CQ16" s="99">
        <v>417.95249151172186</v>
      </c>
      <c r="CR16" s="99">
        <v>0.81060218512835081</v>
      </c>
      <c r="CS16" s="99">
        <v>276.25322469174199</v>
      </c>
      <c r="CT16" s="99">
        <v>0.63781321184510209</v>
      </c>
      <c r="CU16" s="99">
        <v>217.36674259681081</v>
      </c>
    </row>
    <row r="17" spans="2:99">
      <c r="C17" s="98" t="s">
        <v>182</v>
      </c>
      <c r="D17" s="99">
        <v>0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99">
        <v>0.75880758807588033</v>
      </c>
      <c r="K17" s="99">
        <v>320.52032520325184</v>
      </c>
      <c r="L17" s="99">
        <v>8.1214434849799108E-2</v>
      </c>
      <c r="M17" s="99">
        <v>34.304977280555143</v>
      </c>
      <c r="N17" s="99">
        <v>1.2344359327569945</v>
      </c>
      <c r="O17" s="99">
        <v>521.4257379965544</v>
      </c>
      <c r="P17" s="99">
        <v>0.58172369756601083</v>
      </c>
      <c r="Q17" s="99">
        <v>245.72008985188296</v>
      </c>
      <c r="R17" s="99">
        <v>0.75184959186876499</v>
      </c>
      <c r="S17" s="99">
        <v>317.58126760536629</v>
      </c>
      <c r="T17" s="99">
        <v>0.14013694613566974</v>
      </c>
      <c r="U17" s="99">
        <v>59.193846047706892</v>
      </c>
      <c r="V17" s="99">
        <v>1.3978304144432314</v>
      </c>
      <c r="W17" s="99">
        <v>590.4435670608209</v>
      </c>
      <c r="X17" s="99">
        <v>0.5322205001099708</v>
      </c>
      <c r="Y17" s="99">
        <v>224.80993924645165</v>
      </c>
      <c r="Z17" s="99">
        <v>1.0467805670325119</v>
      </c>
      <c r="AA17" s="99">
        <v>442.16011151453301</v>
      </c>
      <c r="AB17" s="99">
        <v>0.48222792882989712</v>
      </c>
      <c r="AC17" s="99">
        <v>203.69307713774853</v>
      </c>
      <c r="AD17" s="99">
        <v>0.76594444799269046</v>
      </c>
      <c r="AE17" s="99">
        <v>323.53493483211241</v>
      </c>
      <c r="AF17" s="99">
        <v>0.57210727137100892</v>
      </c>
      <c r="AG17" s="99">
        <v>241.65811142711416</v>
      </c>
      <c r="AH17" s="99">
        <v>0.46708479569895833</v>
      </c>
      <c r="AI17" s="99">
        <v>197.29661770324</v>
      </c>
      <c r="AJ17" s="99">
        <v>8.0585172328291571E-2</v>
      </c>
      <c r="AK17" s="99">
        <v>34.039176791470361</v>
      </c>
      <c r="AL17" s="99">
        <v>1.6315482673551611</v>
      </c>
      <c r="AM17" s="99">
        <v>689.16598813081998</v>
      </c>
      <c r="AN17" s="99">
        <v>1.0815878828161916</v>
      </c>
      <c r="AO17" s="99">
        <v>456.86272170155928</v>
      </c>
      <c r="AP17" s="99">
        <v>0.81560606446240158</v>
      </c>
      <c r="AQ17" s="99">
        <v>344.51200162891843</v>
      </c>
      <c r="AR17" s="99">
        <v>0.69742832354334439</v>
      </c>
      <c r="AS17" s="99">
        <v>294.59372386470864</v>
      </c>
      <c r="AT17" s="99">
        <v>0.37471294824235973</v>
      </c>
      <c r="AU17" s="99">
        <v>158.27874933757275</v>
      </c>
      <c r="AV17" s="99">
        <v>0.30135396628968136</v>
      </c>
      <c r="AW17" s="99">
        <v>127.29191536076141</v>
      </c>
      <c r="AX17" s="99">
        <v>1.1076388728543833</v>
      </c>
      <c r="AY17" s="99">
        <v>467.86665989369152</v>
      </c>
      <c r="AZ17" s="99">
        <v>1.0676503979067768</v>
      </c>
      <c r="BA17" s="99">
        <v>450.97552807582252</v>
      </c>
      <c r="BB17" s="99">
        <v>0.93940158066744706</v>
      </c>
      <c r="BC17" s="99">
        <v>396.8032276739296</v>
      </c>
      <c r="BD17" s="99">
        <v>1.1304468768807108</v>
      </c>
      <c r="BE17" s="99">
        <v>477.5007607944122</v>
      </c>
      <c r="BF17" s="99">
        <v>0.96541378829184965</v>
      </c>
      <c r="BG17" s="99">
        <v>407.79078417447727</v>
      </c>
      <c r="BH17" s="99">
        <v>1.0714387542451485</v>
      </c>
      <c r="BI17" s="99">
        <v>452.57572979315069</v>
      </c>
      <c r="BJ17" s="99">
        <v>0.67807714095450267</v>
      </c>
      <c r="BK17" s="99">
        <v>286.41978433918189</v>
      </c>
      <c r="BL17" s="99">
        <v>0.4797335062146128</v>
      </c>
      <c r="BM17" s="99">
        <v>202.63943302505243</v>
      </c>
      <c r="BN17" s="99">
        <v>0.86922778424524594</v>
      </c>
      <c r="BO17" s="99">
        <v>367.16181606519189</v>
      </c>
      <c r="BP17" s="99">
        <v>0.17887942573241214</v>
      </c>
      <c r="BQ17" s="99">
        <v>75.55866942937088</v>
      </c>
      <c r="BR17" s="99">
        <v>2.7479820615033108</v>
      </c>
      <c r="BS17" s="99">
        <v>1160.7476227789984</v>
      </c>
      <c r="BT17" s="99">
        <v>0.10645218522680244</v>
      </c>
      <c r="BU17" s="99">
        <v>44.965403039801352</v>
      </c>
      <c r="BV17" s="99">
        <v>1.7714296694922032</v>
      </c>
      <c r="BW17" s="99">
        <v>748.25189239350652</v>
      </c>
      <c r="BX17" s="99">
        <v>0.19744475463106856</v>
      </c>
      <c r="BY17" s="99">
        <v>83.400664356163361</v>
      </c>
      <c r="BZ17" s="99">
        <v>0.83668903803131889</v>
      </c>
      <c r="CA17" s="99">
        <v>353.41744966442906</v>
      </c>
      <c r="CB17" s="99">
        <v>0.19723865877712024</v>
      </c>
      <c r="CC17" s="99">
        <v>83.313609467455592</v>
      </c>
      <c r="CD17" s="99">
        <v>1.3863193605167425</v>
      </c>
      <c r="CE17" s="99">
        <v>585.581297882272</v>
      </c>
      <c r="CF17" s="99">
        <v>1.2694695824315805</v>
      </c>
      <c r="CG17" s="99">
        <v>536.22395161909958</v>
      </c>
      <c r="CH17" s="99">
        <v>1.1180353857188103</v>
      </c>
      <c r="CI17" s="99">
        <v>472.25814692762549</v>
      </c>
      <c r="CJ17" s="99">
        <v>7.1016962908854772E-2</v>
      </c>
      <c r="CK17" s="99">
        <v>29.997565132700252</v>
      </c>
      <c r="CL17" s="99">
        <v>0.26909017059301382</v>
      </c>
      <c r="CM17" s="99">
        <v>113.66368805848903</v>
      </c>
      <c r="CN17" s="99">
        <v>0.17286084701815033</v>
      </c>
      <c r="CO17" s="99">
        <v>73.0164217804667</v>
      </c>
      <c r="CP17" s="99">
        <v>1.1582538399353273</v>
      </c>
      <c r="CQ17" s="99">
        <v>489.24642198868219</v>
      </c>
      <c r="CR17" s="99">
        <v>0.81060218512835081</v>
      </c>
      <c r="CS17" s="99">
        <v>342.39836299821536</v>
      </c>
      <c r="CT17" s="99">
        <v>0.58466211085801023</v>
      </c>
      <c r="CU17" s="99">
        <v>246.96127562642351</v>
      </c>
    </row>
    <row r="18" spans="2:99">
      <c r="C18" s="98" t="s">
        <v>183</v>
      </c>
      <c r="D18" s="99">
        <v>0</v>
      </c>
      <c r="E18" s="99">
        <v>0</v>
      </c>
      <c r="F18" s="99">
        <v>0</v>
      </c>
      <c r="G18" s="99">
        <v>0</v>
      </c>
      <c r="H18" s="99">
        <v>0</v>
      </c>
      <c r="I18" s="99">
        <v>0</v>
      </c>
      <c r="J18" s="99">
        <v>0.8401084010840103</v>
      </c>
      <c r="K18" s="99">
        <v>548.42276422764189</v>
      </c>
      <c r="L18" s="99">
        <v>8.1214434849799108E-2</v>
      </c>
      <c r="M18" s="99">
        <v>53.016783069948858</v>
      </c>
      <c r="N18" s="99">
        <v>1.0580879423631382</v>
      </c>
      <c r="O18" s="99">
        <v>690.7198087746566</v>
      </c>
      <c r="P18" s="99">
        <v>0.62647167430185779</v>
      </c>
      <c r="Q18" s="99">
        <v>408.96070898425273</v>
      </c>
      <c r="R18" s="99">
        <v>0.69401500787885995</v>
      </c>
      <c r="S18" s="99">
        <v>453.05299714331971</v>
      </c>
      <c r="T18" s="99">
        <v>0.13474706359199012</v>
      </c>
      <c r="U18" s="99">
        <v>87.962883112851145</v>
      </c>
      <c r="V18" s="99">
        <v>1.5143162823135008</v>
      </c>
      <c r="W18" s="99">
        <v>988.5456690942533</v>
      </c>
      <c r="X18" s="99">
        <v>0.57657220845246837</v>
      </c>
      <c r="Y18" s="99">
        <v>376.38633767777134</v>
      </c>
      <c r="Z18" s="99">
        <v>0.9720105265301896</v>
      </c>
      <c r="AA18" s="99">
        <v>634.52847171890778</v>
      </c>
      <c r="AB18" s="99">
        <v>0.53045072171288687</v>
      </c>
      <c r="AC18" s="99">
        <v>346.27823113417253</v>
      </c>
      <c r="AD18" s="99">
        <v>0.68935000319342143</v>
      </c>
      <c r="AE18" s="99">
        <v>450.00768208466548</v>
      </c>
      <c r="AF18" s="99">
        <v>0.52443166542342479</v>
      </c>
      <c r="AG18" s="99">
        <v>342.34899118841167</v>
      </c>
      <c r="AH18" s="99">
        <v>0.51898310633217593</v>
      </c>
      <c r="AI18" s="99">
        <v>338.79217181364442</v>
      </c>
      <c r="AJ18" s="99">
        <v>8.4717745268203956E-2</v>
      </c>
      <c r="AK18" s="99">
        <v>55.303744111083539</v>
      </c>
      <c r="AL18" s="99">
        <v>1.543356469119747</v>
      </c>
      <c r="AM18" s="99">
        <v>1007.5031030413708</v>
      </c>
      <c r="AN18" s="99">
        <v>0.92707532812816418</v>
      </c>
      <c r="AO18" s="99">
        <v>605.19477420206556</v>
      </c>
      <c r="AP18" s="99">
        <v>0.87999601691995966</v>
      </c>
      <c r="AQ18" s="99">
        <v>574.46139984534966</v>
      </c>
      <c r="AR18" s="99">
        <v>0.81366637746723514</v>
      </c>
      <c r="AS18" s="99">
        <v>531.16141121061105</v>
      </c>
      <c r="AT18" s="99">
        <v>0.37471294824235973</v>
      </c>
      <c r="AU18" s="99">
        <v>244.61261261261242</v>
      </c>
      <c r="AV18" s="99">
        <v>0.26787019225749453</v>
      </c>
      <c r="AW18" s="99">
        <v>174.86566150569243</v>
      </c>
      <c r="AX18" s="99">
        <v>1.3291666474252597</v>
      </c>
      <c r="AY18" s="99">
        <v>867.67998743920941</v>
      </c>
      <c r="AZ18" s="99">
        <v>1.1286589920728785</v>
      </c>
      <c r="BA18" s="99">
        <v>736.78859002517504</v>
      </c>
      <c r="BB18" s="99">
        <v>0.83204140001973881</v>
      </c>
      <c r="BC18" s="99">
        <v>543.1566259328855</v>
      </c>
      <c r="BD18" s="99">
        <v>1.0456633611146575</v>
      </c>
      <c r="BE18" s="99">
        <v>682.60904213564834</v>
      </c>
      <c r="BF18" s="99">
        <v>0.96541378829184965</v>
      </c>
      <c r="BG18" s="99">
        <v>630.22212099691944</v>
      </c>
      <c r="BH18" s="99">
        <v>1.0714387542451485</v>
      </c>
      <c r="BI18" s="99">
        <v>699.43521877123283</v>
      </c>
      <c r="BJ18" s="99">
        <v>0.62964305945775245</v>
      </c>
      <c r="BK18" s="99">
        <v>411.03098921402079</v>
      </c>
      <c r="BL18" s="99">
        <v>0.55968909058371497</v>
      </c>
      <c r="BM18" s="99">
        <v>365.36503833304909</v>
      </c>
      <c r="BN18" s="99">
        <v>0.814901047729918</v>
      </c>
      <c r="BO18" s="99">
        <v>531.96740395809047</v>
      </c>
      <c r="BP18" s="99">
        <v>0.17015360008692862</v>
      </c>
      <c r="BQ18" s="99">
        <v>111.076270136747</v>
      </c>
      <c r="BR18" s="99">
        <v>2.3252155905028014</v>
      </c>
      <c r="BS18" s="99">
        <v>1517.9007374802286</v>
      </c>
      <c r="BT18" s="99">
        <v>9.0927908214560427E-2</v>
      </c>
      <c r="BU18" s="99">
        <v>59.357738482465045</v>
      </c>
      <c r="BV18" s="99">
        <v>1.8950177859684036</v>
      </c>
      <c r="BW18" s="99">
        <v>1237.0676106801739</v>
      </c>
      <c r="BX18" s="99">
        <v>0.21718923009417543</v>
      </c>
      <c r="BY18" s="99">
        <v>141.78112940547771</v>
      </c>
      <c r="BZ18" s="99">
        <v>0.76062639821028988</v>
      </c>
      <c r="CA18" s="99">
        <v>496.53691275167722</v>
      </c>
      <c r="CB18" s="99">
        <v>0.16025641025641019</v>
      </c>
      <c r="CC18" s="99">
        <v>104.61538461538456</v>
      </c>
      <c r="CD18" s="99">
        <v>1.2476874244650682</v>
      </c>
      <c r="CE18" s="99">
        <v>814.4903506907965</v>
      </c>
      <c r="CF18" s="99">
        <v>1.1848382769361419</v>
      </c>
      <c r="CG18" s="99">
        <v>773.46242718391341</v>
      </c>
      <c r="CH18" s="99">
        <v>1.1180353857188103</v>
      </c>
      <c r="CI18" s="99">
        <v>729.85349979723935</v>
      </c>
      <c r="CJ18" s="99">
        <v>8.1162243324405456E-2</v>
      </c>
      <c r="CK18" s="99">
        <v>52.982712442171881</v>
      </c>
      <c r="CL18" s="99">
        <v>0.23354995938261575</v>
      </c>
      <c r="CM18" s="99">
        <v>152.46141348497156</v>
      </c>
      <c r="CN18" s="99">
        <v>0.15125324114088151</v>
      </c>
      <c r="CO18" s="99">
        <v>98.738115816767447</v>
      </c>
      <c r="CP18" s="99">
        <v>0.9538561034761518</v>
      </c>
      <c r="CQ18" s="99">
        <v>622.6772643492319</v>
      </c>
      <c r="CR18" s="99">
        <v>0.81060218512835081</v>
      </c>
      <c r="CS18" s="99">
        <v>529.16110645178742</v>
      </c>
      <c r="CT18" s="99">
        <v>0.53151100987091848</v>
      </c>
      <c r="CU18" s="99">
        <v>346.97038724373556</v>
      </c>
    </row>
    <row r="19" spans="2:99">
      <c r="C19" s="98" t="s">
        <v>184</v>
      </c>
      <c r="D19" s="99">
        <v>0</v>
      </c>
      <c r="E19" s="99">
        <v>0</v>
      </c>
      <c r="F19" s="99">
        <v>0</v>
      </c>
      <c r="G19" s="99">
        <v>0</v>
      </c>
      <c r="H19" s="99">
        <v>0</v>
      </c>
      <c r="I19" s="99">
        <v>0</v>
      </c>
      <c r="J19" s="99">
        <v>0.81300813008130024</v>
      </c>
      <c r="K19" s="99">
        <v>268.29268292682906</v>
      </c>
      <c r="L19" s="99">
        <v>8.1214434849799108E-2</v>
      </c>
      <c r="M19" s="99">
        <v>26.800763500433707</v>
      </c>
      <c r="N19" s="99">
        <v>1.1462619375600662</v>
      </c>
      <c r="O19" s="99">
        <v>378.26643939482187</v>
      </c>
      <c r="P19" s="99">
        <v>0.53697572083016387</v>
      </c>
      <c r="Q19" s="99">
        <v>177.20198787395407</v>
      </c>
      <c r="R19" s="99">
        <v>0.80968417585866992</v>
      </c>
      <c r="S19" s="99">
        <v>267.19577803336108</v>
      </c>
      <c r="T19" s="99">
        <v>0.15091671122302897</v>
      </c>
      <c r="U19" s="99">
        <v>49.802514703599556</v>
      </c>
      <c r="V19" s="99">
        <v>1.4560733483783661</v>
      </c>
      <c r="W19" s="99">
        <v>480.50420496486083</v>
      </c>
      <c r="X19" s="99">
        <v>0.64309977096621473</v>
      </c>
      <c r="Y19" s="99">
        <v>212.22292441885085</v>
      </c>
      <c r="Z19" s="99">
        <v>1.0218572201984044</v>
      </c>
      <c r="AA19" s="99">
        <v>337.21288266547344</v>
      </c>
      <c r="AB19" s="99">
        <v>0.57867351459587657</v>
      </c>
      <c r="AC19" s="99">
        <v>190.96225981663926</v>
      </c>
      <c r="AD19" s="99">
        <v>0.8425388927919597</v>
      </c>
      <c r="AE19" s="99">
        <v>278.03783462134669</v>
      </c>
      <c r="AF19" s="99">
        <v>0.52443166542342479</v>
      </c>
      <c r="AG19" s="99">
        <v>173.06244958973019</v>
      </c>
      <c r="AH19" s="99">
        <v>0.57088141696539352</v>
      </c>
      <c r="AI19" s="99">
        <v>188.39086759857986</v>
      </c>
      <c r="AJ19" s="99">
        <v>7.6452599388379172E-2</v>
      </c>
      <c r="AK19" s="99">
        <v>25.229357798165125</v>
      </c>
      <c r="AL19" s="99">
        <v>1.49926057000204</v>
      </c>
      <c r="AM19" s="99">
        <v>494.75598810067322</v>
      </c>
      <c r="AN19" s="99">
        <v>1.0429597441441847</v>
      </c>
      <c r="AO19" s="99">
        <v>344.17671556758097</v>
      </c>
      <c r="AP19" s="99">
        <v>0.83706938194825431</v>
      </c>
      <c r="AQ19" s="99">
        <v>276.23289604292393</v>
      </c>
      <c r="AR19" s="99">
        <v>0.75554735050528976</v>
      </c>
      <c r="AS19" s="99">
        <v>249.33062566674562</v>
      </c>
      <c r="AT19" s="99">
        <v>0.44965553789083168</v>
      </c>
      <c r="AU19" s="99">
        <v>148.38632750397446</v>
      </c>
      <c r="AV19" s="99">
        <v>0.30135396628968136</v>
      </c>
      <c r="AW19" s="99">
        <v>99.446808875594854</v>
      </c>
      <c r="AX19" s="99">
        <v>1.2184027601398215</v>
      </c>
      <c r="AY19" s="99">
        <v>402.0729108461411</v>
      </c>
      <c r="AZ19" s="99">
        <v>1.1896675862389801</v>
      </c>
      <c r="BA19" s="99">
        <v>392.59030345886345</v>
      </c>
      <c r="BB19" s="99">
        <v>0.88572149034359282</v>
      </c>
      <c r="BC19" s="99">
        <v>292.28809181338562</v>
      </c>
      <c r="BD19" s="99">
        <v>0.98914101727062209</v>
      </c>
      <c r="BE19" s="99">
        <v>326.41653569930531</v>
      </c>
      <c r="BF19" s="99">
        <v>1.0064952260915028</v>
      </c>
      <c r="BG19" s="99">
        <v>332.14342461019589</v>
      </c>
      <c r="BH19" s="99">
        <v>0.91837607506727037</v>
      </c>
      <c r="BI19" s="99">
        <v>303.06410477219924</v>
      </c>
      <c r="BJ19" s="99">
        <v>0.67807714095450267</v>
      </c>
      <c r="BK19" s="99">
        <v>223.76545651498589</v>
      </c>
      <c r="BL19" s="99">
        <v>0.51971129839916386</v>
      </c>
      <c r="BM19" s="99">
        <v>171.50472847172406</v>
      </c>
      <c r="BN19" s="99">
        <v>0.86922778424524594</v>
      </c>
      <c r="BO19" s="99">
        <v>286.84516880093116</v>
      </c>
      <c r="BP19" s="99">
        <v>0.1832423385551539</v>
      </c>
      <c r="BQ19" s="99">
        <v>60.469971723200786</v>
      </c>
      <c r="BR19" s="99">
        <v>2.695136252628247</v>
      </c>
      <c r="BS19" s="99">
        <v>889.39496336732145</v>
      </c>
      <c r="BT19" s="99">
        <v>0.10201667750901902</v>
      </c>
      <c r="BU19" s="99">
        <v>33.665503577976274</v>
      </c>
      <c r="BV19" s="99">
        <v>1.8950177859684036</v>
      </c>
      <c r="BW19" s="99">
        <v>625.35586936957316</v>
      </c>
      <c r="BX19" s="99">
        <v>0.19744475463106856</v>
      </c>
      <c r="BY19" s="99">
        <v>65.156769028252626</v>
      </c>
      <c r="BZ19" s="99">
        <v>0.68456375838926087</v>
      </c>
      <c r="CA19" s="99">
        <v>225.90604026845608</v>
      </c>
      <c r="CB19" s="99">
        <v>0.18491124260355021</v>
      </c>
      <c r="CC19" s="99">
        <v>61.02071005917157</v>
      </c>
      <c r="CD19" s="99">
        <v>1.2476874244650682</v>
      </c>
      <c r="CE19" s="99">
        <v>411.73685007347251</v>
      </c>
      <c r="CF19" s="99">
        <v>1.2412591472664343</v>
      </c>
      <c r="CG19" s="99">
        <v>409.61551859792331</v>
      </c>
      <c r="CH19" s="99">
        <v>1.0607002377332302</v>
      </c>
      <c r="CI19" s="99">
        <v>350.03107845196598</v>
      </c>
      <c r="CJ19" s="99">
        <v>8.1162243324405456E-2</v>
      </c>
      <c r="CK19" s="99">
        <v>26.783540297053801</v>
      </c>
      <c r="CL19" s="99">
        <v>0.27416734362307066</v>
      </c>
      <c r="CM19" s="99">
        <v>90.475223395613313</v>
      </c>
      <c r="CN19" s="99">
        <v>0.17286084701815033</v>
      </c>
      <c r="CO19" s="99">
        <v>57.044079515989608</v>
      </c>
      <c r="CP19" s="99">
        <v>1.1582538399353273</v>
      </c>
      <c r="CQ19" s="99">
        <v>382.22376717865802</v>
      </c>
      <c r="CR19" s="99">
        <v>0.70252189377790408</v>
      </c>
      <c r="CS19" s="99">
        <v>231.83222494670835</v>
      </c>
      <c r="CT19" s="99">
        <v>0.58466211085801023</v>
      </c>
      <c r="CU19" s="99">
        <v>192.93849658314338</v>
      </c>
    </row>
    <row r="20" spans="2:99">
      <c r="B20" s="98" t="s">
        <v>127</v>
      </c>
      <c r="C20" s="98" t="s">
        <v>185</v>
      </c>
      <c r="D20" s="99">
        <v>0</v>
      </c>
      <c r="E20" s="99">
        <v>0</v>
      </c>
      <c r="F20" s="99">
        <v>0</v>
      </c>
      <c r="G20" s="99">
        <v>0</v>
      </c>
      <c r="H20" s="99">
        <v>0</v>
      </c>
      <c r="I20" s="99">
        <v>0</v>
      </c>
      <c r="J20" s="99">
        <v>1.1653116531165304</v>
      </c>
      <c r="K20" s="99">
        <v>334.21138211382095</v>
      </c>
      <c r="L20" s="99">
        <v>0.23461947845497522</v>
      </c>
      <c r="M20" s="99">
        <v>67.28886642088689</v>
      </c>
      <c r="N20" s="99">
        <v>2.9097418414986298</v>
      </c>
      <c r="O20" s="99">
        <v>834.51396014180705</v>
      </c>
      <c r="P20" s="99">
        <v>1.4319352555471037</v>
      </c>
      <c r="Q20" s="99">
        <v>410.67903129090934</v>
      </c>
      <c r="R20" s="99">
        <v>1.5615337677274348</v>
      </c>
      <c r="S20" s="99">
        <v>447.84788458422832</v>
      </c>
      <c r="T20" s="99">
        <v>0.22098518429086383</v>
      </c>
      <c r="U20" s="99">
        <v>63.378550854619753</v>
      </c>
      <c r="V20" s="99">
        <v>2.0967456216648475</v>
      </c>
      <c r="W20" s="99">
        <v>601.34664429347822</v>
      </c>
      <c r="X20" s="99">
        <v>1.219671979418683</v>
      </c>
      <c r="Y20" s="99">
        <v>349.80192369727831</v>
      </c>
      <c r="Z20" s="99">
        <v>1.345860729041801</v>
      </c>
      <c r="AA20" s="99">
        <v>385.99285708918853</v>
      </c>
      <c r="AB20" s="99">
        <v>1.7842433366706192</v>
      </c>
      <c r="AC20" s="99">
        <v>511.72098895713361</v>
      </c>
      <c r="AD20" s="99">
        <v>1.9148611199817265</v>
      </c>
      <c r="AE20" s="99">
        <v>549.18216921075918</v>
      </c>
      <c r="AF20" s="99">
        <v>1.2395657546371859</v>
      </c>
      <c r="AG20" s="99">
        <v>355.5074584299449</v>
      </c>
      <c r="AH20" s="99">
        <v>1.6088476296297454</v>
      </c>
      <c r="AI20" s="99">
        <v>461.41750017781101</v>
      </c>
      <c r="AJ20" s="99">
        <v>9.0916604678072541E-2</v>
      </c>
      <c r="AK20" s="99">
        <v>26.074882221671206</v>
      </c>
      <c r="AL20" s="99">
        <v>2.2047949558853528</v>
      </c>
      <c r="AM20" s="99">
        <v>632.33519334791924</v>
      </c>
      <c r="AN20" s="99">
        <v>1.5064974082082669</v>
      </c>
      <c r="AO20" s="99">
        <v>432.06345667413098</v>
      </c>
      <c r="AP20" s="99">
        <v>0.77267942949069635</v>
      </c>
      <c r="AQ20" s="99">
        <v>221.60446037793173</v>
      </c>
      <c r="AR20" s="99">
        <v>1.8598088627822518</v>
      </c>
      <c r="AS20" s="99">
        <v>533.39318184594981</v>
      </c>
      <c r="AT20" s="99">
        <v>1.1616101395513152</v>
      </c>
      <c r="AU20" s="99">
        <v>333.14978802331723</v>
      </c>
      <c r="AV20" s="99">
        <v>0.66967548064373639</v>
      </c>
      <c r="AW20" s="99">
        <v>192.06292784862362</v>
      </c>
      <c r="AX20" s="99">
        <v>2.2152777457087667</v>
      </c>
      <c r="AY20" s="99">
        <v>635.34165746927431</v>
      </c>
      <c r="AZ20" s="99">
        <v>1.4642062599864372</v>
      </c>
      <c r="BA20" s="99">
        <v>419.93435536411022</v>
      </c>
      <c r="BB20" s="99">
        <v>0.88572149034359282</v>
      </c>
      <c r="BC20" s="99">
        <v>254.02492343054243</v>
      </c>
      <c r="BD20" s="99">
        <v>1.4695809399449242</v>
      </c>
      <c r="BE20" s="99">
        <v>421.4758135762043</v>
      </c>
      <c r="BF20" s="99">
        <v>0.84216947489289007</v>
      </c>
      <c r="BG20" s="99">
        <v>241.53420539928089</v>
      </c>
      <c r="BH20" s="99">
        <v>1.9898148293124189</v>
      </c>
      <c r="BI20" s="99">
        <v>570.67889304680182</v>
      </c>
      <c r="BJ20" s="99">
        <v>1.1139838744252544</v>
      </c>
      <c r="BK20" s="99">
        <v>319.49057518516298</v>
      </c>
      <c r="BL20" s="99">
        <v>1.5591338951974918</v>
      </c>
      <c r="BM20" s="99">
        <v>447.15960114264067</v>
      </c>
      <c r="BN20" s="99">
        <v>1.3038416763678689</v>
      </c>
      <c r="BO20" s="99">
        <v>373.94179278230479</v>
      </c>
      <c r="BP20" s="99">
        <v>0.21814564113708795</v>
      </c>
      <c r="BQ20" s="99">
        <v>62.564169878116829</v>
      </c>
      <c r="BR20" s="99">
        <v>2.2723697816277375</v>
      </c>
      <c r="BS20" s="99">
        <v>651.71565337083518</v>
      </c>
      <c r="BT20" s="99">
        <v>8.8710154355668702E-2</v>
      </c>
      <c r="BU20" s="99">
        <v>25.442072269205784</v>
      </c>
      <c r="BV20" s="99">
        <v>2.224586096571604</v>
      </c>
      <c r="BW20" s="99">
        <v>638.01129249673602</v>
      </c>
      <c r="BX20" s="99">
        <v>0.45412293565145773</v>
      </c>
      <c r="BY20" s="99">
        <v>130.24245794483809</v>
      </c>
      <c r="BZ20" s="99">
        <v>1.3691275167785217</v>
      </c>
      <c r="CA20" s="99">
        <v>392.66577181208004</v>
      </c>
      <c r="CB20" s="99">
        <v>0.34516765285996037</v>
      </c>
      <c r="CC20" s="99">
        <v>98.994082840236644</v>
      </c>
      <c r="CD20" s="99">
        <v>2.4953748489301364</v>
      </c>
      <c r="CE20" s="99">
        <v>715.67350667316316</v>
      </c>
      <c r="CF20" s="99">
        <v>1.1848382769361419</v>
      </c>
      <c r="CG20" s="99">
        <v>339.81161782528551</v>
      </c>
      <c r="CH20" s="99">
        <v>1.8347247355385603</v>
      </c>
      <c r="CI20" s="99">
        <v>526.1990541524591</v>
      </c>
      <c r="CJ20" s="99">
        <v>8.5220355490625732E-2</v>
      </c>
      <c r="CK20" s="99">
        <v>24.441197954711463</v>
      </c>
      <c r="CL20" s="99">
        <v>0.31478472786352563</v>
      </c>
      <c r="CM20" s="99">
        <v>90.280259951259154</v>
      </c>
      <c r="CN20" s="99">
        <v>0.36732929991356944</v>
      </c>
      <c r="CO20" s="99">
        <v>105.35004321521171</v>
      </c>
      <c r="CP20" s="99">
        <v>2.3165076798706545</v>
      </c>
      <c r="CQ20" s="99">
        <v>664.37440258690378</v>
      </c>
      <c r="CR20" s="99">
        <v>1.513124078906255</v>
      </c>
      <c r="CS20" s="99">
        <v>433.96398583031396</v>
      </c>
      <c r="CT20" s="99">
        <v>1.3287775246772959</v>
      </c>
      <c r="CU20" s="99">
        <v>381.09339407744847</v>
      </c>
    </row>
    <row r="21" spans="2:99">
      <c r="C21" s="98" t="s">
        <v>186</v>
      </c>
      <c r="D21" s="99">
        <v>0</v>
      </c>
      <c r="E21" s="99">
        <v>0</v>
      </c>
      <c r="F21" s="99">
        <v>0</v>
      </c>
      <c r="G21" s="99">
        <v>0</v>
      </c>
      <c r="H21" s="99">
        <v>0</v>
      </c>
      <c r="I21" s="99">
        <v>0</v>
      </c>
      <c r="J21" s="99">
        <v>1.1382113821138204</v>
      </c>
      <c r="K21" s="99">
        <v>71.024390243902388</v>
      </c>
      <c r="L21" s="99">
        <v>0.24364330454939734</v>
      </c>
      <c r="M21" s="99">
        <v>15.203342203882393</v>
      </c>
      <c r="N21" s="99">
        <v>2.8215678463017015</v>
      </c>
      <c r="O21" s="99">
        <v>176.06583360922616</v>
      </c>
      <c r="P21" s="99">
        <v>1.4319352555471037</v>
      </c>
      <c r="Q21" s="99">
        <v>89.352759946139273</v>
      </c>
      <c r="R21" s="99">
        <v>1.7350375196971497</v>
      </c>
      <c r="S21" s="99">
        <v>108.26634122910214</v>
      </c>
      <c r="T21" s="99">
        <v>0.23176494937822303</v>
      </c>
      <c r="U21" s="99">
        <v>14.462132841201116</v>
      </c>
      <c r="V21" s="99">
        <v>1.8637738859243087</v>
      </c>
      <c r="W21" s="99">
        <v>116.29949048167686</v>
      </c>
      <c r="X21" s="99">
        <v>1.1531444169049367</v>
      </c>
      <c r="Y21" s="99">
        <v>71.956211614868053</v>
      </c>
      <c r="Z21" s="99">
        <v>1.520324156880553</v>
      </c>
      <c r="AA21" s="99">
        <v>94.868227389346501</v>
      </c>
      <c r="AB21" s="99">
        <v>1.5913521651386604</v>
      </c>
      <c r="AC21" s="99">
        <v>99.300375104652403</v>
      </c>
      <c r="AD21" s="99">
        <v>1.6850777855839194</v>
      </c>
      <c r="AE21" s="99">
        <v>105.14885382043657</v>
      </c>
      <c r="AF21" s="99">
        <v>1.4779437843751064</v>
      </c>
      <c r="AG21" s="99">
        <v>92.223692145006638</v>
      </c>
      <c r="AH21" s="99">
        <v>1.5050510083633102</v>
      </c>
      <c r="AI21" s="99">
        <v>93.915182921870553</v>
      </c>
      <c r="AJ21" s="99">
        <v>0.10124803702785351</v>
      </c>
      <c r="AK21" s="99">
        <v>6.3178775105380591</v>
      </c>
      <c r="AL21" s="99">
        <v>2.1166031576499389</v>
      </c>
      <c r="AM21" s="99">
        <v>132.07603703735617</v>
      </c>
      <c r="AN21" s="99">
        <v>1.6610099628962942</v>
      </c>
      <c r="AO21" s="99">
        <v>103.64702168472876</v>
      </c>
      <c r="AP21" s="99">
        <v>0.87999601691995966</v>
      </c>
      <c r="AQ21" s="99">
        <v>54.911751455805479</v>
      </c>
      <c r="AR21" s="99">
        <v>1.6854517818964156</v>
      </c>
      <c r="AS21" s="99">
        <v>105.17219119033633</v>
      </c>
      <c r="AT21" s="99">
        <v>1.1241388447270793</v>
      </c>
      <c r="AU21" s="99">
        <v>70.146263910969751</v>
      </c>
      <c r="AV21" s="99">
        <v>0.70315925467592311</v>
      </c>
      <c r="AW21" s="99">
        <v>43.877137491777603</v>
      </c>
      <c r="AX21" s="99">
        <v>2.2152777457087667</v>
      </c>
      <c r="AY21" s="99">
        <v>138.23333133222704</v>
      </c>
      <c r="AZ21" s="99">
        <v>1.6167277454016911</v>
      </c>
      <c r="BA21" s="99">
        <v>100.88381131306552</v>
      </c>
      <c r="BB21" s="99">
        <v>0.88572149034359282</v>
      </c>
      <c r="BC21" s="99">
        <v>55.269020997440194</v>
      </c>
      <c r="BD21" s="99">
        <v>1.2434915645687818</v>
      </c>
      <c r="BE21" s="99">
        <v>77.593873629091988</v>
      </c>
      <c r="BF21" s="99">
        <v>0.82162875599306362</v>
      </c>
      <c r="BG21" s="99">
        <v>51.269634373967172</v>
      </c>
      <c r="BH21" s="99">
        <v>1.9898148293124189</v>
      </c>
      <c r="BI21" s="99">
        <v>124.16444534909493</v>
      </c>
      <c r="BJ21" s="99">
        <v>1.2108520374187548</v>
      </c>
      <c r="BK21" s="99">
        <v>75.557167134930296</v>
      </c>
      <c r="BL21" s="99">
        <v>1.3992227264592874</v>
      </c>
      <c r="BM21" s="99">
        <v>87.311498131059523</v>
      </c>
      <c r="BN21" s="99">
        <v>1.3038416763678689</v>
      </c>
      <c r="BO21" s="99">
        <v>81.359720605355008</v>
      </c>
      <c r="BP21" s="99">
        <v>0.22687146678257147</v>
      </c>
      <c r="BQ21" s="99">
        <v>14.156779527232459</v>
      </c>
      <c r="BR21" s="99">
        <v>2.1666781638776103</v>
      </c>
      <c r="BS21" s="99">
        <v>135.20071742596286</v>
      </c>
      <c r="BT21" s="99">
        <v>7.5403631202318397E-2</v>
      </c>
      <c r="BU21" s="99">
        <v>4.7051865870246683</v>
      </c>
      <c r="BV21" s="99">
        <v>2.348174213047804</v>
      </c>
      <c r="BW21" s="99">
        <v>146.52607089418296</v>
      </c>
      <c r="BX21" s="99">
        <v>0.4738674111145646</v>
      </c>
      <c r="BY21" s="99">
        <v>29.569326453548829</v>
      </c>
      <c r="BZ21" s="99">
        <v>1.6733780760626378</v>
      </c>
      <c r="CA21" s="99">
        <v>104.4187919463086</v>
      </c>
      <c r="CB21" s="99">
        <v>0.38214990138067045</v>
      </c>
      <c r="CC21" s="99">
        <v>23.846153846153836</v>
      </c>
      <c r="CD21" s="99">
        <v>2.7726387210334851</v>
      </c>
      <c r="CE21" s="99">
        <v>173.01265619248946</v>
      </c>
      <c r="CF21" s="99">
        <v>1.071996536275557</v>
      </c>
      <c r="CG21" s="99">
        <v>66.892583863594751</v>
      </c>
      <c r="CH21" s="99">
        <v>1.6627192915818203</v>
      </c>
      <c r="CI21" s="99">
        <v>103.75368379470558</v>
      </c>
      <c r="CJ21" s="99">
        <v>9.9423748072396678E-2</v>
      </c>
      <c r="CK21" s="99">
        <v>6.2040418797175523</v>
      </c>
      <c r="CL21" s="99">
        <v>0.33001624695369619</v>
      </c>
      <c r="CM21" s="99">
        <v>20.593013809910641</v>
      </c>
      <c r="CN21" s="99">
        <v>0.32411408815903187</v>
      </c>
      <c r="CO21" s="99">
        <v>20.224719101123586</v>
      </c>
      <c r="CP21" s="99">
        <v>2.5209054163298301</v>
      </c>
      <c r="CQ21" s="99">
        <v>157.3044979789814</v>
      </c>
      <c r="CR21" s="99">
        <v>1.4050437875558082</v>
      </c>
      <c r="CS21" s="99">
        <v>87.674732343482432</v>
      </c>
      <c r="CT21" s="99">
        <v>1.3287775246772959</v>
      </c>
      <c r="CU21" s="99">
        <v>82.915717539863266</v>
      </c>
    </row>
    <row r="22" spans="2:99">
      <c r="C22" s="98" t="s">
        <v>187</v>
      </c>
      <c r="D22" s="99">
        <v>0</v>
      </c>
      <c r="E22" s="99">
        <v>0</v>
      </c>
      <c r="F22" s="99">
        <v>0</v>
      </c>
      <c r="G22" s="99">
        <v>0</v>
      </c>
      <c r="H22" s="99">
        <v>0</v>
      </c>
      <c r="I22" s="99">
        <v>0</v>
      </c>
      <c r="J22" s="99">
        <v>1.2737127371273704</v>
      </c>
      <c r="K22" s="99">
        <v>238.43902439024373</v>
      </c>
      <c r="L22" s="99">
        <v>0.26169095673824161</v>
      </c>
      <c r="M22" s="99">
        <v>48.988547101398829</v>
      </c>
      <c r="N22" s="99">
        <v>2.7333938511047733</v>
      </c>
      <c r="O22" s="99">
        <v>511.69132892681353</v>
      </c>
      <c r="P22" s="99">
        <v>1.4319352555471037</v>
      </c>
      <c r="Q22" s="99">
        <v>268.05827983841777</v>
      </c>
      <c r="R22" s="99">
        <v>1.6772029357072449</v>
      </c>
      <c r="S22" s="99">
        <v>313.97238956439622</v>
      </c>
      <c r="T22" s="99">
        <v>0.26410424464030069</v>
      </c>
      <c r="U22" s="99">
        <v>49.440314596664287</v>
      </c>
      <c r="V22" s="99">
        <v>2.0385026877297125</v>
      </c>
      <c r="W22" s="99">
        <v>381.60770314300214</v>
      </c>
      <c r="X22" s="99">
        <v>1.1087927085624392</v>
      </c>
      <c r="Y22" s="99">
        <v>207.5659950428886</v>
      </c>
      <c r="Z22" s="99">
        <v>1.3707840758759084</v>
      </c>
      <c r="AA22" s="99">
        <v>256.61077900397004</v>
      </c>
      <c r="AB22" s="99">
        <v>1.6395749580216503</v>
      </c>
      <c r="AC22" s="99">
        <v>306.92843214165293</v>
      </c>
      <c r="AD22" s="99">
        <v>1.9148611199817265</v>
      </c>
      <c r="AE22" s="99">
        <v>358.46200166057918</v>
      </c>
      <c r="AF22" s="99">
        <v>1.2395657546371859</v>
      </c>
      <c r="AG22" s="99">
        <v>232.04670926808117</v>
      </c>
      <c r="AH22" s="99">
        <v>1.4531526977300926</v>
      </c>
      <c r="AI22" s="99">
        <v>272.0301850150733</v>
      </c>
      <c r="AJ22" s="99">
        <v>9.9181750557897311E-2</v>
      </c>
      <c r="AK22" s="99">
        <v>18.566823704438374</v>
      </c>
      <c r="AL22" s="99">
        <v>2.2047949558853528</v>
      </c>
      <c r="AM22" s="99">
        <v>412.73761574173801</v>
      </c>
      <c r="AN22" s="99">
        <v>1.7382662402403077</v>
      </c>
      <c r="AO22" s="99">
        <v>325.4034401729856</v>
      </c>
      <c r="AP22" s="99">
        <v>0.77267942949069635</v>
      </c>
      <c r="AQ22" s="99">
        <v>144.64558920065835</v>
      </c>
      <c r="AR22" s="99">
        <v>1.9760469167061425</v>
      </c>
      <c r="AS22" s="99">
        <v>369.91598280738987</v>
      </c>
      <c r="AT22" s="99">
        <v>1.1241388447270793</v>
      </c>
      <c r="AU22" s="99">
        <v>210.43879173290924</v>
      </c>
      <c r="AV22" s="99">
        <v>0.66967548064373639</v>
      </c>
      <c r="AW22" s="99">
        <v>125.36324997650745</v>
      </c>
      <c r="AX22" s="99">
        <v>2.2152777457087667</v>
      </c>
      <c r="AY22" s="99">
        <v>414.69999399668109</v>
      </c>
      <c r="AZ22" s="99">
        <v>1.5557191512355895</v>
      </c>
      <c r="BA22" s="99">
        <v>291.23062511130234</v>
      </c>
      <c r="BB22" s="99">
        <v>0.85888144518166587</v>
      </c>
      <c r="BC22" s="99">
        <v>160.78260653800785</v>
      </c>
      <c r="BD22" s="99">
        <v>1.4413197680229064</v>
      </c>
      <c r="BE22" s="99">
        <v>269.81506057388805</v>
      </c>
      <c r="BF22" s="99">
        <v>0.84216947489289007</v>
      </c>
      <c r="BG22" s="99">
        <v>157.65412569994902</v>
      </c>
      <c r="BH22" s="99">
        <v>2.066346168901358</v>
      </c>
      <c r="BI22" s="99">
        <v>386.82000281833422</v>
      </c>
      <c r="BJ22" s="99">
        <v>1.0655497929285043</v>
      </c>
      <c r="BK22" s="99">
        <v>199.47092123621599</v>
      </c>
      <c r="BL22" s="99">
        <v>1.3992227264592874</v>
      </c>
      <c r="BM22" s="99">
        <v>261.93449439317857</v>
      </c>
      <c r="BN22" s="99">
        <v>1.4124951493985247</v>
      </c>
      <c r="BO22" s="99">
        <v>264.4190919674038</v>
      </c>
      <c r="BP22" s="99">
        <v>0.21378272831434622</v>
      </c>
      <c r="BQ22" s="99">
        <v>40.020126740445612</v>
      </c>
      <c r="BR22" s="99">
        <v>1.9024491195022919</v>
      </c>
      <c r="BS22" s="99">
        <v>356.138475170829</v>
      </c>
      <c r="BT22" s="99">
        <v>7.9839138920101832E-2</v>
      </c>
      <c r="BU22" s="99">
        <v>14.945886805843061</v>
      </c>
      <c r="BV22" s="99">
        <v>1.9774098636192035</v>
      </c>
      <c r="BW22" s="99">
        <v>370.17112646951489</v>
      </c>
      <c r="BX22" s="99">
        <v>0.43437846018835086</v>
      </c>
      <c r="BY22" s="99">
        <v>81.315647747259277</v>
      </c>
      <c r="BZ22" s="99">
        <v>1.5212527964205798</v>
      </c>
      <c r="CA22" s="99">
        <v>284.77852348993252</v>
      </c>
      <c r="CB22" s="99">
        <v>0.34516765285996037</v>
      </c>
      <c r="CC22" s="99">
        <v>64.615384615384585</v>
      </c>
      <c r="CD22" s="99">
        <v>2.634006784981811</v>
      </c>
      <c r="CE22" s="99">
        <v>493.08607014859496</v>
      </c>
      <c r="CF22" s="99">
        <v>1.1566278417709956</v>
      </c>
      <c r="CG22" s="99">
        <v>216.52073197953038</v>
      </c>
      <c r="CH22" s="99">
        <v>1.8633923095313503</v>
      </c>
      <c r="CI22" s="99">
        <v>348.82704034426877</v>
      </c>
      <c r="CJ22" s="99">
        <v>9.5365635906176416E-2</v>
      </c>
      <c r="CK22" s="99">
        <v>17.852447041636225</v>
      </c>
      <c r="CL22" s="99">
        <v>0.34524776604386676</v>
      </c>
      <c r="CM22" s="99">
        <v>64.630381803411851</v>
      </c>
      <c r="CN22" s="99">
        <v>0.33491789109766623</v>
      </c>
      <c r="CO22" s="99">
        <v>62.696629213483114</v>
      </c>
      <c r="CP22" s="99">
        <v>2.7253031527890053</v>
      </c>
      <c r="CQ22" s="99">
        <v>510.17675020210174</v>
      </c>
      <c r="CR22" s="99">
        <v>1.4590839332310315</v>
      </c>
      <c r="CS22" s="99">
        <v>273.14051230084908</v>
      </c>
      <c r="CT22" s="99">
        <v>1.2224753227031124</v>
      </c>
      <c r="CU22" s="99">
        <v>228.84738041002262</v>
      </c>
    </row>
    <row r="23" spans="2:99">
      <c r="C23" s="98" t="s">
        <v>188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1.2466124661246605</v>
      </c>
      <c r="K23" s="99">
        <v>366.50406504065018</v>
      </c>
      <c r="L23" s="99">
        <v>0.2255956523605531</v>
      </c>
      <c r="M23" s="99">
        <v>66.325121794002612</v>
      </c>
      <c r="N23" s="99">
        <v>2.7333938511047733</v>
      </c>
      <c r="O23" s="99">
        <v>803.61779222480334</v>
      </c>
      <c r="P23" s="99">
        <v>1.3424393020754097</v>
      </c>
      <c r="Q23" s="99">
        <v>394.67715481017046</v>
      </c>
      <c r="R23" s="99">
        <v>1.6772029357072449</v>
      </c>
      <c r="S23" s="99">
        <v>493.09766309792997</v>
      </c>
      <c r="T23" s="99">
        <v>0.26410424464030069</v>
      </c>
      <c r="U23" s="99">
        <v>77.646647924248398</v>
      </c>
      <c r="V23" s="99">
        <v>1.9802597537945781</v>
      </c>
      <c r="W23" s="99">
        <v>582.19636761560594</v>
      </c>
      <c r="X23" s="99">
        <v>1.1087927085624392</v>
      </c>
      <c r="Y23" s="99">
        <v>325.98505631735713</v>
      </c>
      <c r="Z23" s="99">
        <v>1.2960140353735861</v>
      </c>
      <c r="AA23" s="99">
        <v>381.02812639983432</v>
      </c>
      <c r="AB23" s="99">
        <v>1.5431293722556709</v>
      </c>
      <c r="AC23" s="99">
        <v>453.68003544316724</v>
      </c>
      <c r="AD23" s="99">
        <v>1.6850777855839194</v>
      </c>
      <c r="AE23" s="99">
        <v>495.4128689616723</v>
      </c>
      <c r="AF23" s="99">
        <v>1.2872413605847701</v>
      </c>
      <c r="AG23" s="99">
        <v>378.4489600119224</v>
      </c>
      <c r="AH23" s="99">
        <v>1.4531526977300926</v>
      </c>
      <c r="AI23" s="99">
        <v>427.22689313264721</v>
      </c>
      <c r="AJ23" s="99">
        <v>8.8850318208116341E-2</v>
      </c>
      <c r="AK23" s="99">
        <v>26.121993553186204</v>
      </c>
      <c r="AL23" s="99">
        <v>2.2929867541207671</v>
      </c>
      <c r="AM23" s="99">
        <v>674.13810571150555</v>
      </c>
      <c r="AN23" s="99">
        <v>1.6996381015683011</v>
      </c>
      <c r="AO23" s="99">
        <v>499.69360186108054</v>
      </c>
      <c r="AP23" s="99">
        <v>0.83706938194825431</v>
      </c>
      <c r="AQ23" s="99">
        <v>246.09839829278675</v>
      </c>
      <c r="AR23" s="99">
        <v>1.8598088627822518</v>
      </c>
      <c r="AS23" s="99">
        <v>546.78380565798204</v>
      </c>
      <c r="AT23" s="99">
        <v>1.2365527291997873</v>
      </c>
      <c r="AU23" s="99">
        <v>363.54650238473749</v>
      </c>
      <c r="AV23" s="99">
        <v>0.66967548064373639</v>
      </c>
      <c r="AW23" s="99">
        <v>196.8845913092585</v>
      </c>
      <c r="AX23" s="99">
        <v>1.9937499711378899</v>
      </c>
      <c r="AY23" s="99">
        <v>586.16249151453962</v>
      </c>
      <c r="AZ23" s="99">
        <v>1.4947105570694879</v>
      </c>
      <c r="BA23" s="99">
        <v>439.44490377842942</v>
      </c>
      <c r="BB23" s="99">
        <v>0.77836130969588468</v>
      </c>
      <c r="BC23" s="99">
        <v>228.8382250505901</v>
      </c>
      <c r="BD23" s="99">
        <v>1.3000139084128175</v>
      </c>
      <c r="BE23" s="99">
        <v>382.20408907336832</v>
      </c>
      <c r="BF23" s="99">
        <v>0.92433235049219642</v>
      </c>
      <c r="BG23" s="99">
        <v>271.75371104470577</v>
      </c>
      <c r="BH23" s="99">
        <v>1.8367521501345407</v>
      </c>
      <c r="BI23" s="99">
        <v>540.00513213955503</v>
      </c>
      <c r="BJ23" s="99">
        <v>1.1624179559220045</v>
      </c>
      <c r="BK23" s="99">
        <v>341.75087904106931</v>
      </c>
      <c r="BL23" s="99">
        <v>1.4392005186438384</v>
      </c>
      <c r="BM23" s="99">
        <v>423.12495248128846</v>
      </c>
      <c r="BN23" s="99">
        <v>1.2495149398525411</v>
      </c>
      <c r="BO23" s="99">
        <v>367.35739231664712</v>
      </c>
      <c r="BP23" s="99">
        <v>0.21378272831434622</v>
      </c>
      <c r="BQ23" s="99">
        <v>62.852122124417789</v>
      </c>
      <c r="BR23" s="99">
        <v>2.060986546127483</v>
      </c>
      <c r="BS23" s="99">
        <v>605.93004456148003</v>
      </c>
      <c r="BT23" s="99">
        <v>8.4274646637885267E-2</v>
      </c>
      <c r="BU23" s="99">
        <v>24.776746111538269</v>
      </c>
      <c r="BV23" s="99">
        <v>2.183390057746204</v>
      </c>
      <c r="BW23" s="99">
        <v>641.91667697738399</v>
      </c>
      <c r="BX23" s="99">
        <v>0.4738674111145646</v>
      </c>
      <c r="BY23" s="99">
        <v>139.31701886768198</v>
      </c>
      <c r="BZ23" s="99">
        <v>1.5973154362416089</v>
      </c>
      <c r="CA23" s="99">
        <v>469.61073825503303</v>
      </c>
      <c r="CB23" s="99">
        <v>0.38214990138067045</v>
      </c>
      <c r="CC23" s="99">
        <v>112.35207100591711</v>
      </c>
      <c r="CD23" s="99">
        <v>2.9112706570851592</v>
      </c>
      <c r="CE23" s="99">
        <v>855.91357318303676</v>
      </c>
      <c r="CF23" s="99">
        <v>0.98736523078011817</v>
      </c>
      <c r="CG23" s="99">
        <v>290.28537784935475</v>
      </c>
      <c r="CH23" s="99">
        <v>1.7773895875529804</v>
      </c>
      <c r="CI23" s="99">
        <v>522.55253874057621</v>
      </c>
      <c r="CJ23" s="99">
        <v>8.5220355490625732E-2</v>
      </c>
      <c r="CK23" s="99">
        <v>25.054784514243966</v>
      </c>
      <c r="CL23" s="99">
        <v>0.30970755483346868</v>
      </c>
      <c r="CM23" s="99">
        <v>91.054021121039796</v>
      </c>
      <c r="CN23" s="99">
        <v>0.32411408815903187</v>
      </c>
      <c r="CO23" s="99">
        <v>95.289541918755361</v>
      </c>
      <c r="CP23" s="99">
        <v>2.7253031527890053</v>
      </c>
      <c r="CQ23" s="99">
        <v>801.23912691996759</v>
      </c>
      <c r="CR23" s="99">
        <v>1.5671642245814783</v>
      </c>
      <c r="CS23" s="99">
        <v>460.74628202695465</v>
      </c>
      <c r="CT23" s="99">
        <v>1.1693242217160205</v>
      </c>
      <c r="CU23" s="99">
        <v>343.78132118451003</v>
      </c>
    </row>
    <row r="24" spans="2:99">
      <c r="C24" s="98" t="s">
        <v>189</v>
      </c>
      <c r="D24" s="99">
        <v>0</v>
      </c>
      <c r="E24" s="99">
        <v>0</v>
      </c>
      <c r="F24" s="99">
        <v>0</v>
      </c>
      <c r="G24" s="99">
        <v>0</v>
      </c>
      <c r="H24" s="99">
        <v>0</v>
      </c>
      <c r="I24" s="99">
        <v>0</v>
      </c>
      <c r="J24" s="99">
        <v>1.3008130081300804</v>
      </c>
      <c r="K24" s="99">
        <v>477.65853658536548</v>
      </c>
      <c r="L24" s="99">
        <v>0.21657182626613095</v>
      </c>
      <c r="M24" s="99">
        <v>79.525174604923279</v>
      </c>
      <c r="N24" s="99">
        <v>2.7333938511047733</v>
      </c>
      <c r="O24" s="99">
        <v>1003.7022221256727</v>
      </c>
      <c r="P24" s="99">
        <v>1.4319352555471037</v>
      </c>
      <c r="Q24" s="99">
        <v>525.8066258368965</v>
      </c>
      <c r="R24" s="99">
        <v>1.5615337677274348</v>
      </c>
      <c r="S24" s="99">
        <v>573.39519950951399</v>
      </c>
      <c r="T24" s="99">
        <v>0.22637506683454345</v>
      </c>
      <c r="U24" s="99">
        <v>83.124924541644347</v>
      </c>
      <c r="V24" s="99">
        <v>1.9220168198594434</v>
      </c>
      <c r="W24" s="99">
        <v>705.76457625238754</v>
      </c>
      <c r="X24" s="99">
        <v>1.1531444169049367</v>
      </c>
      <c r="Y24" s="99">
        <v>423.43462988749275</v>
      </c>
      <c r="Z24" s="99">
        <v>1.3957074227100159</v>
      </c>
      <c r="AA24" s="99">
        <v>512.50376561911787</v>
      </c>
      <c r="AB24" s="99">
        <v>1.5431293722556709</v>
      </c>
      <c r="AC24" s="99">
        <v>566.63710549228233</v>
      </c>
      <c r="AD24" s="99">
        <v>1.7616722303831884</v>
      </c>
      <c r="AE24" s="99">
        <v>646.88604299670681</v>
      </c>
      <c r="AF24" s="99">
        <v>1.3349169665323541</v>
      </c>
      <c r="AG24" s="99">
        <v>490.18151011068045</v>
      </c>
      <c r="AH24" s="99">
        <v>1.5050510083633102</v>
      </c>
      <c r="AI24" s="99">
        <v>552.65473027100745</v>
      </c>
      <c r="AJ24" s="99">
        <v>9.9181750557897311E-2</v>
      </c>
      <c r="AK24" s="99">
        <v>36.41953880485989</v>
      </c>
      <c r="AL24" s="99">
        <v>2.0725072585322315</v>
      </c>
      <c r="AM24" s="99">
        <v>761.02466533303539</v>
      </c>
      <c r="AN24" s="99">
        <v>1.4678692695362598</v>
      </c>
      <c r="AO24" s="99">
        <v>539.0015957737146</v>
      </c>
      <c r="AP24" s="99">
        <v>0.77267942949069635</v>
      </c>
      <c r="AQ24" s="99">
        <v>283.72788650898372</v>
      </c>
      <c r="AR24" s="99">
        <v>1.8016898358203064</v>
      </c>
      <c r="AS24" s="99">
        <v>661.58050771321643</v>
      </c>
      <c r="AT24" s="99">
        <v>1.0866675499028431</v>
      </c>
      <c r="AU24" s="99">
        <v>399.02432432432397</v>
      </c>
      <c r="AV24" s="99">
        <v>0.5692241585471759</v>
      </c>
      <c r="AW24" s="99">
        <v>209.01911101852298</v>
      </c>
      <c r="AX24" s="99">
        <v>2.2152777457087667</v>
      </c>
      <c r="AY24" s="99">
        <v>813.44998822425907</v>
      </c>
      <c r="AZ24" s="99">
        <v>1.5862234483186402</v>
      </c>
      <c r="BA24" s="99">
        <v>582.46125022260469</v>
      </c>
      <c r="BB24" s="99">
        <v>0.75152126453395762</v>
      </c>
      <c r="BC24" s="99">
        <v>275.95860833686925</v>
      </c>
      <c r="BD24" s="99">
        <v>1.2434915645687818</v>
      </c>
      <c r="BE24" s="99">
        <v>456.61010250965666</v>
      </c>
      <c r="BF24" s="99">
        <v>0.94487306939202298</v>
      </c>
      <c r="BG24" s="99">
        <v>346.95739108075082</v>
      </c>
      <c r="BH24" s="99">
        <v>1.8367521501345407</v>
      </c>
      <c r="BI24" s="99">
        <v>674.45538952940331</v>
      </c>
      <c r="BJ24" s="99">
        <v>1.1139838744252544</v>
      </c>
      <c r="BK24" s="99">
        <v>409.05487868895341</v>
      </c>
      <c r="BL24" s="99">
        <v>1.5191561030129406</v>
      </c>
      <c r="BM24" s="99">
        <v>557.8341210263518</v>
      </c>
      <c r="BN24" s="99">
        <v>1.3581684128831968</v>
      </c>
      <c r="BO24" s="99">
        <v>498.71944121070982</v>
      </c>
      <c r="BP24" s="99">
        <v>0.1832423385551539</v>
      </c>
      <c r="BQ24" s="99">
        <v>67.286586717452508</v>
      </c>
      <c r="BR24" s="99">
        <v>1.9552949283773557</v>
      </c>
      <c r="BS24" s="99">
        <v>717.98429770016503</v>
      </c>
      <c r="BT24" s="99">
        <v>8.4274646637885267E-2</v>
      </c>
      <c r="BU24" s="99">
        <v>30.945650245431469</v>
      </c>
      <c r="BV24" s="99">
        <v>2.0598019412700035</v>
      </c>
      <c r="BW24" s="99">
        <v>756.35927283434523</v>
      </c>
      <c r="BX24" s="99">
        <v>0.43437846018835086</v>
      </c>
      <c r="BY24" s="99">
        <v>159.50377058116243</v>
      </c>
      <c r="BZ24" s="99">
        <v>1.4451901565995509</v>
      </c>
      <c r="CA24" s="99">
        <v>530.67382550335503</v>
      </c>
      <c r="CB24" s="99">
        <v>0.36982248520710043</v>
      </c>
      <c r="CC24" s="99">
        <v>135.79881656804727</v>
      </c>
      <c r="CD24" s="99">
        <v>2.9112706570851592</v>
      </c>
      <c r="CE24" s="99">
        <v>1069.0185852816703</v>
      </c>
      <c r="CF24" s="99">
        <v>1.071996536275557</v>
      </c>
      <c r="CG24" s="99">
        <v>393.63712812038455</v>
      </c>
      <c r="CH24" s="99">
        <v>1.6913868655746103</v>
      </c>
      <c r="CI24" s="99">
        <v>621.07725703899689</v>
      </c>
      <c r="CJ24" s="99">
        <v>9.3336579823066285E-2</v>
      </c>
      <c r="CK24" s="99">
        <v>34.273192111029935</v>
      </c>
      <c r="CL24" s="99">
        <v>0.31986190089358246</v>
      </c>
      <c r="CM24" s="99">
        <v>117.45329000812347</v>
      </c>
      <c r="CN24" s="99">
        <v>0.36732929991356944</v>
      </c>
      <c r="CO24" s="99">
        <v>134.8833189282627</v>
      </c>
      <c r="CP24" s="99">
        <v>2.4527728375101048</v>
      </c>
      <c r="CQ24" s="99">
        <v>900.65818593371046</v>
      </c>
      <c r="CR24" s="99">
        <v>1.3510036418805846</v>
      </c>
      <c r="CS24" s="99">
        <v>496.08853729855065</v>
      </c>
      <c r="CT24" s="99">
        <v>1.2224753227031124</v>
      </c>
      <c r="CU24" s="99">
        <v>448.89293849658287</v>
      </c>
    </row>
    <row r="25" spans="2:99">
      <c r="C25" s="98" t="s">
        <v>190</v>
      </c>
      <c r="D25" s="99">
        <v>0</v>
      </c>
      <c r="E25" s="99">
        <v>0</v>
      </c>
      <c r="F25" s="99">
        <v>0</v>
      </c>
      <c r="G25" s="99">
        <v>0</v>
      </c>
      <c r="H25" s="99">
        <v>0</v>
      </c>
      <c r="I25" s="99">
        <v>0</v>
      </c>
      <c r="J25" s="99">
        <v>1.1924119241192406</v>
      </c>
      <c r="K25" s="99">
        <v>632.45528455284523</v>
      </c>
      <c r="L25" s="99">
        <v>0.21657182626613095</v>
      </c>
      <c r="M25" s="99">
        <v>114.86969665155586</v>
      </c>
      <c r="N25" s="99">
        <v>2.5570458607109168</v>
      </c>
      <c r="O25" s="99">
        <v>1356.2571245210702</v>
      </c>
      <c r="P25" s="99">
        <v>1.4766832322829506</v>
      </c>
      <c r="Q25" s="99">
        <v>783.23278640287697</v>
      </c>
      <c r="R25" s="99">
        <v>1.50369918373753</v>
      </c>
      <c r="S25" s="99">
        <v>797.56204705438586</v>
      </c>
      <c r="T25" s="99">
        <v>0.25332447955294146</v>
      </c>
      <c r="U25" s="99">
        <v>134.36330395488014</v>
      </c>
      <c r="V25" s="99">
        <v>1.9802597537945781</v>
      </c>
      <c r="W25" s="99">
        <v>1050.3297734126443</v>
      </c>
      <c r="X25" s="99">
        <v>1.1531444169049367</v>
      </c>
      <c r="Y25" s="99">
        <v>611.62779872637839</v>
      </c>
      <c r="Z25" s="99">
        <v>1.3209373822076935</v>
      </c>
      <c r="AA25" s="99">
        <v>700.62518752296057</v>
      </c>
      <c r="AB25" s="99">
        <v>1.68779775090464</v>
      </c>
      <c r="AC25" s="99">
        <v>895.20792707982105</v>
      </c>
      <c r="AD25" s="99">
        <v>1.8382666751824575</v>
      </c>
      <c r="AE25" s="99">
        <v>975.01664451677539</v>
      </c>
      <c r="AF25" s="99">
        <v>1.2872413605847701</v>
      </c>
      <c r="AG25" s="99">
        <v>682.75281765416207</v>
      </c>
      <c r="AH25" s="99">
        <v>1.6088476296297454</v>
      </c>
      <c r="AI25" s="99">
        <v>853.3327827556169</v>
      </c>
      <c r="AJ25" s="99">
        <v>0.1053806099677659</v>
      </c>
      <c r="AK25" s="99">
        <v>55.893875526903031</v>
      </c>
      <c r="AL25" s="99">
        <v>2.1606990567676458</v>
      </c>
      <c r="AM25" s="99">
        <v>1146.0347797095594</v>
      </c>
      <c r="AN25" s="99">
        <v>1.4292411308642532</v>
      </c>
      <c r="AO25" s="99">
        <v>758.06949581039987</v>
      </c>
      <c r="AP25" s="99">
        <v>0.75121611200484362</v>
      </c>
      <c r="AQ25" s="99">
        <v>398.44502580736906</v>
      </c>
      <c r="AR25" s="99">
        <v>1.8598088627822518</v>
      </c>
      <c r="AS25" s="99">
        <v>986.44262081970635</v>
      </c>
      <c r="AT25" s="99">
        <v>1.1241388447270793</v>
      </c>
      <c r="AU25" s="99">
        <v>596.24324324324277</v>
      </c>
      <c r="AV25" s="99">
        <v>0.5692241585471759</v>
      </c>
      <c r="AW25" s="99">
        <v>301.91649369342207</v>
      </c>
      <c r="AX25" s="99">
        <v>1.9937499711378899</v>
      </c>
      <c r="AY25" s="99">
        <v>1057.4849846915367</v>
      </c>
      <c r="AZ25" s="99">
        <v>1.4642062599864372</v>
      </c>
      <c r="BA25" s="99">
        <v>776.61500029680622</v>
      </c>
      <c r="BB25" s="99">
        <v>0.77836130969588468</v>
      </c>
      <c r="BC25" s="99">
        <v>412.8428386626972</v>
      </c>
      <c r="BD25" s="99">
        <v>1.1869692207247464</v>
      </c>
      <c r="BE25" s="99">
        <v>629.5684746724055</v>
      </c>
      <c r="BF25" s="99">
        <v>0.92433235049219642</v>
      </c>
      <c r="BG25" s="99">
        <v>490.26587870106096</v>
      </c>
      <c r="BH25" s="99">
        <v>1.8367521501345407</v>
      </c>
      <c r="BI25" s="99">
        <v>974.21334043136039</v>
      </c>
      <c r="BJ25" s="99">
        <v>1.1139838744252544</v>
      </c>
      <c r="BK25" s="99">
        <v>590.85704699515486</v>
      </c>
      <c r="BL25" s="99">
        <v>1.3992227264592874</v>
      </c>
      <c r="BM25" s="99">
        <v>742.14773411400597</v>
      </c>
      <c r="BN25" s="99">
        <v>1.4124951493985247</v>
      </c>
      <c r="BO25" s="99">
        <v>749.18742724097751</v>
      </c>
      <c r="BP25" s="99">
        <v>0.20069398984612094</v>
      </c>
      <c r="BQ25" s="99">
        <v>106.44809221438254</v>
      </c>
      <c r="BR25" s="99">
        <v>1.8496033106272283</v>
      </c>
      <c r="BS25" s="99">
        <v>981.02959595668187</v>
      </c>
      <c r="BT25" s="99">
        <v>7.9839138920101832E-2</v>
      </c>
      <c r="BU25" s="99">
        <v>42.346679283222009</v>
      </c>
      <c r="BV25" s="99">
        <v>2.183390057746204</v>
      </c>
      <c r="BW25" s="99">
        <v>1158.0700866285865</v>
      </c>
      <c r="BX25" s="99">
        <v>0.43437846018835086</v>
      </c>
      <c r="BY25" s="99">
        <v>230.39433528390128</v>
      </c>
      <c r="BZ25" s="99">
        <v>1.5973154362416089</v>
      </c>
      <c r="CA25" s="99">
        <v>847.21610738254935</v>
      </c>
      <c r="CB25" s="99">
        <v>0.39447731755424048</v>
      </c>
      <c r="CC25" s="99">
        <v>209.23076923076914</v>
      </c>
      <c r="CD25" s="99">
        <v>2.3567429128784627</v>
      </c>
      <c r="CE25" s="99">
        <v>1250.0164409907366</v>
      </c>
      <c r="CF25" s="99">
        <v>1.1566278417709956</v>
      </c>
      <c r="CG25" s="99">
        <v>613.47540727533601</v>
      </c>
      <c r="CH25" s="99">
        <v>1.8347247355385603</v>
      </c>
      <c r="CI25" s="99">
        <v>973.13799972965239</v>
      </c>
      <c r="CJ25" s="99">
        <v>8.7249411573735863E-2</v>
      </c>
      <c r="CK25" s="99">
        <v>46.277087898709503</v>
      </c>
      <c r="CL25" s="99">
        <v>0.33001624695369619</v>
      </c>
      <c r="CM25" s="99">
        <v>175.04061738424045</v>
      </c>
      <c r="CN25" s="99">
        <v>0.34572169403630065</v>
      </c>
      <c r="CO25" s="99">
        <v>183.37078651685385</v>
      </c>
      <c r="CP25" s="99">
        <v>2.2483751010509292</v>
      </c>
      <c r="CQ25" s="99">
        <v>1192.5381535974127</v>
      </c>
      <c r="CR25" s="99">
        <v>1.513124078906255</v>
      </c>
      <c r="CS25" s="99">
        <v>802.56101145187756</v>
      </c>
      <c r="CT25" s="99">
        <v>1.2224753227031124</v>
      </c>
      <c r="CU25" s="99">
        <v>648.40091116173085</v>
      </c>
    </row>
    <row r="26" spans="2:99">
      <c r="C26" s="98" t="s">
        <v>191</v>
      </c>
      <c r="D26" s="99">
        <v>0</v>
      </c>
      <c r="E26" s="99">
        <v>0</v>
      </c>
      <c r="F26" s="99">
        <v>0</v>
      </c>
      <c r="G26" s="99">
        <v>0</v>
      </c>
      <c r="H26" s="99">
        <v>0</v>
      </c>
      <c r="I26" s="99">
        <v>0</v>
      </c>
      <c r="J26" s="99">
        <v>1.1382113821138204</v>
      </c>
      <c r="K26" s="99">
        <v>553.17073170731669</v>
      </c>
      <c r="L26" s="99">
        <v>0.23461947845497522</v>
      </c>
      <c r="M26" s="99">
        <v>114.02506652911795</v>
      </c>
      <c r="N26" s="99">
        <v>2.5570458607109168</v>
      </c>
      <c r="O26" s="99">
        <v>1242.7242883055055</v>
      </c>
      <c r="P26" s="99">
        <v>1.4319352555471037</v>
      </c>
      <c r="Q26" s="99">
        <v>695.9205341958924</v>
      </c>
      <c r="R26" s="99">
        <v>1.6772029357072449</v>
      </c>
      <c r="S26" s="99">
        <v>815.12062675372101</v>
      </c>
      <c r="T26" s="99">
        <v>0.24793459700926185</v>
      </c>
      <c r="U26" s="99">
        <v>120.49621414650126</v>
      </c>
      <c r="V26" s="99">
        <v>2.0385026877297125</v>
      </c>
      <c r="W26" s="99">
        <v>990.7123062366403</v>
      </c>
      <c r="X26" s="99">
        <v>1.2640236877611806</v>
      </c>
      <c r="Y26" s="99">
        <v>614.3155122519338</v>
      </c>
      <c r="Z26" s="99">
        <v>1.4455541163782306</v>
      </c>
      <c r="AA26" s="99">
        <v>702.53930055982005</v>
      </c>
      <c r="AB26" s="99">
        <v>1.68779775090464</v>
      </c>
      <c r="AC26" s="99">
        <v>820.26970693965507</v>
      </c>
      <c r="AD26" s="99">
        <v>1.6850777855839194</v>
      </c>
      <c r="AE26" s="99">
        <v>818.94780379378483</v>
      </c>
      <c r="AF26" s="99">
        <v>1.4302681784275222</v>
      </c>
      <c r="AG26" s="99">
        <v>695.11033471577582</v>
      </c>
      <c r="AH26" s="99">
        <v>1.4531526977300926</v>
      </c>
      <c r="AI26" s="99">
        <v>706.23221109682504</v>
      </c>
      <c r="AJ26" s="99">
        <v>0.1053806099677659</v>
      </c>
      <c r="AK26" s="99">
        <v>51.214976444334226</v>
      </c>
      <c r="AL26" s="99">
        <v>2.2047949558853528</v>
      </c>
      <c r="AM26" s="99">
        <v>1071.5303485602815</v>
      </c>
      <c r="AN26" s="99">
        <v>1.5451255468802736</v>
      </c>
      <c r="AO26" s="99">
        <v>750.931015783813</v>
      </c>
      <c r="AP26" s="99">
        <v>0.81560606446240158</v>
      </c>
      <c r="AQ26" s="99">
        <v>396.38454732872719</v>
      </c>
      <c r="AR26" s="99">
        <v>1.8016898358203064</v>
      </c>
      <c r="AS26" s="99">
        <v>875.6212602086689</v>
      </c>
      <c r="AT26" s="99">
        <v>1.0491962550786071</v>
      </c>
      <c r="AU26" s="99">
        <v>509.9093799682031</v>
      </c>
      <c r="AV26" s="99">
        <v>0.66967548064373639</v>
      </c>
      <c r="AW26" s="99">
        <v>325.4622835928559</v>
      </c>
      <c r="AX26" s="99">
        <v>1.8829860838524513</v>
      </c>
      <c r="AY26" s="99">
        <v>915.13123675229133</v>
      </c>
      <c r="AZ26" s="99">
        <v>1.5557191512355895</v>
      </c>
      <c r="BA26" s="99">
        <v>756.07950750049645</v>
      </c>
      <c r="BB26" s="99">
        <v>0.80520135485781186</v>
      </c>
      <c r="BC26" s="99">
        <v>391.32785846089655</v>
      </c>
      <c r="BD26" s="99">
        <v>1.3000139084128175</v>
      </c>
      <c r="BE26" s="99">
        <v>631.80675948862927</v>
      </c>
      <c r="BF26" s="99">
        <v>0.78054731819341039</v>
      </c>
      <c r="BG26" s="99">
        <v>379.34599664199743</v>
      </c>
      <c r="BH26" s="99">
        <v>1.8367521501345407</v>
      </c>
      <c r="BI26" s="99">
        <v>892.66154496538684</v>
      </c>
      <c r="BJ26" s="99">
        <v>1.0655497929285043</v>
      </c>
      <c r="BK26" s="99">
        <v>517.85719936325313</v>
      </c>
      <c r="BL26" s="99">
        <v>1.3992227264592874</v>
      </c>
      <c r="BM26" s="99">
        <v>680.02224505921367</v>
      </c>
      <c r="BN26" s="99">
        <v>1.2495149398525411</v>
      </c>
      <c r="BO26" s="99">
        <v>607.26426076833502</v>
      </c>
      <c r="BP26" s="99">
        <v>0.21378272831434622</v>
      </c>
      <c r="BQ26" s="99">
        <v>103.89840596077227</v>
      </c>
      <c r="BR26" s="99">
        <v>2.1138323550025468</v>
      </c>
      <c r="BS26" s="99">
        <v>1027.3225245312378</v>
      </c>
      <c r="BT26" s="99">
        <v>8.4274646637885267E-2</v>
      </c>
      <c r="BU26" s="99">
        <v>40.957478266012238</v>
      </c>
      <c r="BV26" s="99">
        <v>2.1009979800954039</v>
      </c>
      <c r="BW26" s="99">
        <v>1021.0850183263664</v>
      </c>
      <c r="BX26" s="99">
        <v>0.43437846018835086</v>
      </c>
      <c r="BY26" s="99">
        <v>211.10793165153851</v>
      </c>
      <c r="BZ26" s="99">
        <v>1.4451901565995509</v>
      </c>
      <c r="CA26" s="99">
        <v>702.3624161073817</v>
      </c>
      <c r="CB26" s="99">
        <v>0.39447731755424048</v>
      </c>
      <c r="CC26" s="99">
        <v>191.71597633136088</v>
      </c>
      <c r="CD26" s="99">
        <v>2.634006784981811</v>
      </c>
      <c r="CE26" s="99">
        <v>1280.1272975011602</v>
      </c>
      <c r="CF26" s="99">
        <v>0.98736523078011817</v>
      </c>
      <c r="CG26" s="99">
        <v>479.85950215913743</v>
      </c>
      <c r="CH26" s="99">
        <v>1.8060571615457701</v>
      </c>
      <c r="CI26" s="99">
        <v>877.74378051124427</v>
      </c>
      <c r="CJ26" s="99">
        <v>8.7249411573735863E-2</v>
      </c>
      <c r="CK26" s="99">
        <v>42.403214024835627</v>
      </c>
      <c r="CL26" s="99">
        <v>0.33001624695369619</v>
      </c>
      <c r="CM26" s="99">
        <v>160.38789601949634</v>
      </c>
      <c r="CN26" s="99">
        <v>0.36732929991356944</v>
      </c>
      <c r="CO26" s="99">
        <v>178.52203975799475</v>
      </c>
      <c r="CP26" s="99">
        <v>2.6571705739692804</v>
      </c>
      <c r="CQ26" s="99">
        <v>1291.3848989490702</v>
      </c>
      <c r="CR26" s="99">
        <v>1.2969634962053613</v>
      </c>
      <c r="CS26" s="99">
        <v>630.32425915580563</v>
      </c>
      <c r="CT26" s="99">
        <v>1.2756264236902042</v>
      </c>
      <c r="CU26" s="99">
        <v>619.95444191343927</v>
      </c>
    </row>
    <row r="27" spans="2:99">
      <c r="C27" s="98" t="s">
        <v>192</v>
      </c>
      <c r="D27" s="99">
        <v>0</v>
      </c>
      <c r="E27" s="99">
        <v>0</v>
      </c>
      <c r="F27" s="99">
        <v>0</v>
      </c>
      <c r="G27" s="99">
        <v>0</v>
      </c>
      <c r="H27" s="99">
        <v>0</v>
      </c>
      <c r="I27" s="99">
        <v>0</v>
      </c>
      <c r="J27" s="99">
        <v>1.0840108401084003</v>
      </c>
      <c r="K27" s="99">
        <v>463.08943089430858</v>
      </c>
      <c r="L27" s="99">
        <v>0.2255956523605531</v>
      </c>
      <c r="M27" s="99">
        <v>96.374462688428281</v>
      </c>
      <c r="N27" s="99">
        <v>2.9097418414986298</v>
      </c>
      <c r="O27" s="99">
        <v>1243.0417146882146</v>
      </c>
      <c r="P27" s="99">
        <v>1.4319352555471037</v>
      </c>
      <c r="Q27" s="99">
        <v>611.72274116972267</v>
      </c>
      <c r="R27" s="99">
        <v>1.4458645997476249</v>
      </c>
      <c r="S27" s="99">
        <v>617.67335701218531</v>
      </c>
      <c r="T27" s="99">
        <v>0.22637506683454345</v>
      </c>
      <c r="U27" s="99">
        <v>96.707428551716959</v>
      </c>
      <c r="V27" s="99">
        <v>2.0385026877297125</v>
      </c>
      <c r="W27" s="99">
        <v>870.84834819813318</v>
      </c>
      <c r="X27" s="99">
        <v>1.2418478335899319</v>
      </c>
      <c r="Y27" s="99">
        <v>530.51739450961884</v>
      </c>
      <c r="Z27" s="99">
        <v>1.345860729041801</v>
      </c>
      <c r="AA27" s="99">
        <v>574.95170344665735</v>
      </c>
      <c r="AB27" s="99">
        <v>1.68779775090464</v>
      </c>
      <c r="AC27" s="99">
        <v>721.02719918646221</v>
      </c>
      <c r="AD27" s="99">
        <v>1.7616722303831884</v>
      </c>
      <c r="AE27" s="99">
        <v>752.5863768196981</v>
      </c>
      <c r="AF27" s="99">
        <v>1.2395657546371859</v>
      </c>
      <c r="AG27" s="99">
        <v>529.54249038100579</v>
      </c>
      <c r="AH27" s="99">
        <v>1.6607459402629632</v>
      </c>
      <c r="AI27" s="99">
        <v>709.4706656803379</v>
      </c>
      <c r="AJ27" s="99">
        <v>9.298289114802874E-2</v>
      </c>
      <c r="AK27" s="99">
        <v>39.722291098437879</v>
      </c>
      <c r="AL27" s="99">
        <v>1.9843154602968174</v>
      </c>
      <c r="AM27" s="99">
        <v>847.69956463880033</v>
      </c>
      <c r="AN27" s="99">
        <v>1.5451255468802736</v>
      </c>
      <c r="AO27" s="99">
        <v>660.07763362725291</v>
      </c>
      <c r="AP27" s="99">
        <v>0.81560606446240158</v>
      </c>
      <c r="AQ27" s="99">
        <v>348.42691073833794</v>
      </c>
      <c r="AR27" s="99">
        <v>1.8016898358203064</v>
      </c>
      <c r="AS27" s="99">
        <v>769.68189786243488</v>
      </c>
      <c r="AT27" s="99">
        <v>1.1616101395513152</v>
      </c>
      <c r="AU27" s="99">
        <v>496.23985161632186</v>
      </c>
      <c r="AV27" s="99">
        <v>0.63619170661154956</v>
      </c>
      <c r="AW27" s="99">
        <v>271.78109706445395</v>
      </c>
      <c r="AX27" s="99">
        <v>2.2152777457087667</v>
      </c>
      <c r="AY27" s="99">
        <v>946.36665296678507</v>
      </c>
      <c r="AZ27" s="99">
        <v>1.6777363395677927</v>
      </c>
      <c r="BA27" s="99">
        <v>716.72896426336104</v>
      </c>
      <c r="BB27" s="99">
        <v>0.88572149034359282</v>
      </c>
      <c r="BC27" s="99">
        <v>378.38022067478283</v>
      </c>
      <c r="BD27" s="99">
        <v>1.2434915645687818</v>
      </c>
      <c r="BE27" s="99">
        <v>531.2195963837836</v>
      </c>
      <c r="BF27" s="99">
        <v>0.86271019379271663</v>
      </c>
      <c r="BG27" s="99">
        <v>368.54979478824856</v>
      </c>
      <c r="BH27" s="99">
        <v>1.9132834897234798</v>
      </c>
      <c r="BI27" s="99">
        <v>817.35470680987055</v>
      </c>
      <c r="BJ27" s="99">
        <v>1.2108520374187548</v>
      </c>
      <c r="BK27" s="99">
        <v>517.27599038529206</v>
      </c>
      <c r="BL27" s="99">
        <v>1.3992227264592874</v>
      </c>
      <c r="BM27" s="99">
        <v>597.74794874340751</v>
      </c>
      <c r="BN27" s="99">
        <v>1.3581684128831968</v>
      </c>
      <c r="BO27" s="99">
        <v>580.20954598370167</v>
      </c>
      <c r="BP27" s="99">
        <v>0.21378272831434622</v>
      </c>
      <c r="BQ27" s="99">
        <v>91.327981535888696</v>
      </c>
      <c r="BR27" s="99">
        <v>2.1666781638776103</v>
      </c>
      <c r="BS27" s="99">
        <v>925.60491160851507</v>
      </c>
      <c r="BT27" s="99">
        <v>8.6492400496776992E-2</v>
      </c>
      <c r="BU27" s="99">
        <v>36.949553492223131</v>
      </c>
      <c r="BV27" s="99">
        <v>2.265782135397004</v>
      </c>
      <c r="BW27" s="99">
        <v>967.94212824160013</v>
      </c>
      <c r="BX27" s="99">
        <v>0.45412293565145773</v>
      </c>
      <c r="BY27" s="99">
        <v>194.00131811030275</v>
      </c>
      <c r="BZ27" s="99">
        <v>1.5212527964205798</v>
      </c>
      <c r="CA27" s="99">
        <v>649.87919463087167</v>
      </c>
      <c r="CB27" s="99">
        <v>0.38214990138067045</v>
      </c>
      <c r="CC27" s="99">
        <v>163.25443786982243</v>
      </c>
      <c r="CD27" s="99">
        <v>2.9112706570851592</v>
      </c>
      <c r="CE27" s="99">
        <v>1243.6948247067801</v>
      </c>
      <c r="CF27" s="99">
        <v>1.071996536275557</v>
      </c>
      <c r="CG27" s="99">
        <v>457.95692029691793</v>
      </c>
      <c r="CH27" s="99">
        <v>1.6053841435962402</v>
      </c>
      <c r="CI27" s="99">
        <v>685.82010614431374</v>
      </c>
      <c r="CJ27" s="99">
        <v>8.7249411573735863E-2</v>
      </c>
      <c r="CK27" s="99">
        <v>37.272948624299957</v>
      </c>
      <c r="CL27" s="99">
        <v>0.31478472786352563</v>
      </c>
      <c r="CM27" s="99">
        <v>134.47603574329816</v>
      </c>
      <c r="CN27" s="99">
        <v>0.32411408815903187</v>
      </c>
      <c r="CO27" s="99">
        <v>138.4615384615384</v>
      </c>
      <c r="CP27" s="99">
        <v>2.6571705739692804</v>
      </c>
      <c r="CQ27" s="99">
        <v>1135.1432691996765</v>
      </c>
      <c r="CR27" s="99">
        <v>1.2969634962053613</v>
      </c>
      <c r="CS27" s="99">
        <v>554.06280557893035</v>
      </c>
      <c r="CT27" s="99">
        <v>1.2224753227031124</v>
      </c>
      <c r="CU27" s="99">
        <v>522.24145785876965</v>
      </c>
    </row>
    <row r="28" spans="2:99">
      <c r="C28" s="98" t="s">
        <v>193</v>
      </c>
      <c r="D28" s="99">
        <v>0</v>
      </c>
      <c r="E28" s="99">
        <v>0</v>
      </c>
      <c r="F28" s="99">
        <v>0</v>
      </c>
      <c r="G28" s="99">
        <v>0</v>
      </c>
      <c r="H28" s="99">
        <v>0</v>
      </c>
      <c r="I28" s="99">
        <v>0</v>
      </c>
      <c r="J28" s="99">
        <v>1.2466124661246605</v>
      </c>
      <c r="K28" s="99">
        <v>919.99999999999943</v>
      </c>
      <c r="L28" s="99">
        <v>0.20754800017170882</v>
      </c>
      <c r="M28" s="99">
        <v>153.17042412672112</v>
      </c>
      <c r="N28" s="99">
        <v>2.8215678463017015</v>
      </c>
      <c r="O28" s="99">
        <v>2082.3170705706557</v>
      </c>
      <c r="P28" s="99">
        <v>1.4319352555471037</v>
      </c>
      <c r="Q28" s="99">
        <v>1056.7682185937624</v>
      </c>
      <c r="R28" s="99">
        <v>1.5615337677274348</v>
      </c>
      <c r="S28" s="99">
        <v>1152.411920582847</v>
      </c>
      <c r="T28" s="99">
        <v>0.24793459700926185</v>
      </c>
      <c r="U28" s="99">
        <v>182.97573259283524</v>
      </c>
      <c r="V28" s="99">
        <v>2.0385026877297125</v>
      </c>
      <c r="W28" s="99">
        <v>1504.4149835445278</v>
      </c>
      <c r="X28" s="99">
        <v>1.0866168543911905</v>
      </c>
      <c r="Y28" s="99">
        <v>801.92323854069855</v>
      </c>
      <c r="Z28" s="99">
        <v>1.2960140353735861</v>
      </c>
      <c r="AA28" s="99">
        <v>956.45835810570657</v>
      </c>
      <c r="AB28" s="99">
        <v>1.68779775090464</v>
      </c>
      <c r="AC28" s="99">
        <v>1245.5947401676244</v>
      </c>
      <c r="AD28" s="99">
        <v>1.6084833407846502</v>
      </c>
      <c r="AE28" s="99">
        <v>1187.0607054990719</v>
      </c>
      <c r="AF28" s="99">
        <v>1.1918901486896019</v>
      </c>
      <c r="AG28" s="99">
        <v>879.61492973292616</v>
      </c>
      <c r="AH28" s="99">
        <v>1.5050510083633102</v>
      </c>
      <c r="AI28" s="99">
        <v>1110.7276441721228</v>
      </c>
      <c r="AJ28" s="99">
        <v>0.1033143234978097</v>
      </c>
      <c r="AK28" s="99">
        <v>76.245970741383559</v>
      </c>
      <c r="AL28" s="99">
        <v>1.9402195611791104</v>
      </c>
      <c r="AM28" s="99">
        <v>1431.8820361501835</v>
      </c>
      <c r="AN28" s="99">
        <v>1.6223818242242873</v>
      </c>
      <c r="AO28" s="99">
        <v>1197.317786277524</v>
      </c>
      <c r="AP28" s="99">
        <v>0.75121611200484362</v>
      </c>
      <c r="AQ28" s="99">
        <v>554.3974906595746</v>
      </c>
      <c r="AR28" s="99">
        <v>1.6273327549344703</v>
      </c>
      <c r="AS28" s="99">
        <v>1200.9715731416391</v>
      </c>
      <c r="AT28" s="99">
        <v>1.1616101395513152</v>
      </c>
      <c r="AU28" s="99">
        <v>857.26828298887062</v>
      </c>
      <c r="AV28" s="99">
        <v>0.66967548064373639</v>
      </c>
      <c r="AW28" s="99">
        <v>494.22050471507748</v>
      </c>
      <c r="AX28" s="99">
        <v>1.7722221965670131</v>
      </c>
      <c r="AY28" s="99">
        <v>1307.8999810664557</v>
      </c>
      <c r="AZ28" s="99">
        <v>1.5862234483186402</v>
      </c>
      <c r="BA28" s="99">
        <v>1170.6329048591565</v>
      </c>
      <c r="BB28" s="99">
        <v>0.85888144518166587</v>
      </c>
      <c r="BC28" s="99">
        <v>633.85450654406941</v>
      </c>
      <c r="BD28" s="99">
        <v>1.2717527364907997</v>
      </c>
      <c r="BE28" s="99">
        <v>938.55351953021011</v>
      </c>
      <c r="BF28" s="99">
        <v>0.80108803709323695</v>
      </c>
      <c r="BG28" s="99">
        <v>591.20297137480884</v>
      </c>
      <c r="BH28" s="99">
        <v>1.8367521501345407</v>
      </c>
      <c r="BI28" s="99">
        <v>1355.5230867992911</v>
      </c>
      <c r="BJ28" s="99">
        <v>1.1624179559220045</v>
      </c>
      <c r="BK28" s="99">
        <v>857.86445147043935</v>
      </c>
      <c r="BL28" s="99">
        <v>1.4791783108283896</v>
      </c>
      <c r="BM28" s="99">
        <v>1091.6335933913515</v>
      </c>
      <c r="BN28" s="99">
        <v>1.1408614668218855</v>
      </c>
      <c r="BO28" s="99">
        <v>841.95576251455145</v>
      </c>
      <c r="BP28" s="99">
        <v>0.1832423385551539</v>
      </c>
      <c r="BQ28" s="99">
        <v>135.23284585370357</v>
      </c>
      <c r="BR28" s="99">
        <v>1.9024491195022919</v>
      </c>
      <c r="BS28" s="99">
        <v>1404.0074501926915</v>
      </c>
      <c r="BT28" s="99">
        <v>7.3185877343426686E-2</v>
      </c>
      <c r="BU28" s="99">
        <v>54.011177479448897</v>
      </c>
      <c r="BV28" s="99">
        <v>1.9362138247938034</v>
      </c>
      <c r="BW28" s="99">
        <v>1428.9258026978268</v>
      </c>
      <c r="BX28" s="99">
        <v>0.45412293565145773</v>
      </c>
      <c r="BY28" s="99">
        <v>335.14272651077579</v>
      </c>
      <c r="BZ28" s="99">
        <v>1.3691275167785217</v>
      </c>
      <c r="CA28" s="99">
        <v>1010.4161073825491</v>
      </c>
      <c r="CB28" s="99">
        <v>0.3328402366863904</v>
      </c>
      <c r="CC28" s="99">
        <v>245.63609467455612</v>
      </c>
      <c r="CD28" s="99">
        <v>2.634006784981811</v>
      </c>
      <c r="CE28" s="99">
        <v>1943.8970073165765</v>
      </c>
      <c r="CF28" s="99">
        <v>0.93094436044982576</v>
      </c>
      <c r="CG28" s="99">
        <v>687.03693801197142</v>
      </c>
      <c r="CH28" s="99">
        <v>1.5193814216178703</v>
      </c>
      <c r="CI28" s="99">
        <v>1121.3034891539883</v>
      </c>
      <c r="CJ28" s="99">
        <v>8.9278467656846008E-2</v>
      </c>
      <c r="CK28" s="99">
        <v>65.887509130752349</v>
      </c>
      <c r="CL28" s="99">
        <v>0.28939886271324128</v>
      </c>
      <c r="CM28" s="99">
        <v>213.57636068237207</v>
      </c>
      <c r="CN28" s="99">
        <v>0.33491789109766623</v>
      </c>
      <c r="CO28" s="99">
        <v>247.16940363007768</v>
      </c>
      <c r="CP28" s="99">
        <v>2.6571705739692804</v>
      </c>
      <c r="CQ28" s="99">
        <v>1960.9918835893288</v>
      </c>
      <c r="CR28" s="99">
        <v>1.4050437875558082</v>
      </c>
      <c r="CS28" s="99">
        <v>1036.9223152161865</v>
      </c>
      <c r="CT28" s="99">
        <v>1.1693242217160205</v>
      </c>
      <c r="CU28" s="99">
        <v>862.96127562642312</v>
      </c>
    </row>
    <row r="29" spans="2:99">
      <c r="C29" s="98" t="s">
        <v>194</v>
      </c>
      <c r="D29" s="99">
        <v>0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1.2466124661246605</v>
      </c>
      <c r="K29" s="99">
        <v>421.8536585365851</v>
      </c>
      <c r="L29" s="99">
        <v>0.23461947845497522</v>
      </c>
      <c r="M29" s="99">
        <v>79.395231509163608</v>
      </c>
      <c r="N29" s="99">
        <v>3.1742638270894146</v>
      </c>
      <c r="O29" s="99">
        <v>1074.1708790870578</v>
      </c>
      <c r="P29" s="99">
        <v>1.3424393020754097</v>
      </c>
      <c r="Q29" s="99">
        <v>454.28145982231865</v>
      </c>
      <c r="R29" s="99">
        <v>1.6193683517173398</v>
      </c>
      <c r="S29" s="99">
        <v>547.99425022114781</v>
      </c>
      <c r="T29" s="99">
        <v>0.24793459700926185</v>
      </c>
      <c r="U29" s="99">
        <v>83.901067627934211</v>
      </c>
      <c r="V29" s="99">
        <v>2.0967456216648475</v>
      </c>
      <c r="W29" s="99">
        <v>709.53871837138433</v>
      </c>
      <c r="X29" s="99">
        <v>1.0644410002199416</v>
      </c>
      <c r="Y29" s="99">
        <v>360.20683447442821</v>
      </c>
      <c r="Z29" s="99">
        <v>1.4206307695441232</v>
      </c>
      <c r="AA29" s="99">
        <v>480.74145241373122</v>
      </c>
      <c r="AB29" s="99">
        <v>1.68779775090464</v>
      </c>
      <c r="AC29" s="99">
        <v>571.15075890613014</v>
      </c>
      <c r="AD29" s="99">
        <v>1.9914555647809955</v>
      </c>
      <c r="AE29" s="99">
        <v>673.90856312188885</v>
      </c>
      <c r="AF29" s="99">
        <v>1.2872413605847701</v>
      </c>
      <c r="AG29" s="99">
        <v>435.60247642188619</v>
      </c>
      <c r="AH29" s="99">
        <v>1.6088476296297454</v>
      </c>
      <c r="AI29" s="99">
        <v>544.43403786670581</v>
      </c>
      <c r="AJ29" s="99">
        <v>9.0916604678072541E-2</v>
      </c>
      <c r="AK29" s="99">
        <v>30.766179023059745</v>
      </c>
      <c r="AL29" s="99">
        <v>2.2929867541207671</v>
      </c>
      <c r="AM29" s="99">
        <v>775.9467175944676</v>
      </c>
      <c r="AN29" s="99">
        <v>1.5451255468802736</v>
      </c>
      <c r="AO29" s="99">
        <v>522.87048506428459</v>
      </c>
      <c r="AP29" s="99">
        <v>0.79414274697654885</v>
      </c>
      <c r="AQ29" s="99">
        <v>268.73790557686414</v>
      </c>
      <c r="AR29" s="99">
        <v>1.743570808858361</v>
      </c>
      <c r="AS29" s="99">
        <v>590.02436171766931</v>
      </c>
      <c r="AT29" s="99">
        <v>1.0866675499028431</v>
      </c>
      <c r="AU29" s="99">
        <v>367.72829888712209</v>
      </c>
      <c r="AV29" s="99">
        <v>0.5692241585471759</v>
      </c>
      <c r="AW29" s="99">
        <v>192.6254552523643</v>
      </c>
      <c r="AX29" s="99">
        <v>2.1045138584233278</v>
      </c>
      <c r="AY29" s="99">
        <v>712.16748969045409</v>
      </c>
      <c r="AZ29" s="99">
        <v>1.4337019629033863</v>
      </c>
      <c r="BA29" s="99">
        <v>485.16474424650585</v>
      </c>
      <c r="BB29" s="99">
        <v>0.88572149034359282</v>
      </c>
      <c r="BC29" s="99">
        <v>299.7281523322718</v>
      </c>
      <c r="BD29" s="99">
        <v>1.2152303926467642</v>
      </c>
      <c r="BE29" s="99">
        <v>411.23396487166497</v>
      </c>
      <c r="BF29" s="99">
        <v>0.84216947489289007</v>
      </c>
      <c r="BG29" s="99">
        <v>284.99015030375398</v>
      </c>
      <c r="BH29" s="99">
        <v>1.9898148293124189</v>
      </c>
      <c r="BI29" s="99">
        <v>673.35333823932251</v>
      </c>
      <c r="BJ29" s="99">
        <v>1.0171157114317542</v>
      </c>
      <c r="BK29" s="99">
        <v>344.19195674850556</v>
      </c>
      <c r="BL29" s="99">
        <v>1.5191561030129406</v>
      </c>
      <c r="BM29" s="99">
        <v>514.08242525957905</v>
      </c>
      <c r="BN29" s="99">
        <v>1.3038416763678689</v>
      </c>
      <c r="BO29" s="99">
        <v>441.22002328288681</v>
      </c>
      <c r="BP29" s="99">
        <v>0.21814564113708795</v>
      </c>
      <c r="BQ29" s="99">
        <v>73.820484960790552</v>
      </c>
      <c r="BR29" s="99">
        <v>1.8496033106272283</v>
      </c>
      <c r="BS29" s="99">
        <v>625.90576031625403</v>
      </c>
      <c r="BT29" s="99">
        <v>7.3185877343426686E-2</v>
      </c>
      <c r="BU29" s="99">
        <v>24.76610089301559</v>
      </c>
      <c r="BV29" s="99">
        <v>2.142194018920804</v>
      </c>
      <c r="BW29" s="99">
        <v>724.91845600279999</v>
      </c>
      <c r="BX29" s="99">
        <v>0.4738674111145646</v>
      </c>
      <c r="BY29" s="99">
        <v>160.35673192116866</v>
      </c>
      <c r="BZ29" s="99">
        <v>1.3691275167785217</v>
      </c>
      <c r="CA29" s="99">
        <v>463.31275167785174</v>
      </c>
      <c r="CB29" s="99">
        <v>0.3328402366863904</v>
      </c>
      <c r="CC29" s="99">
        <v>112.6331360946745</v>
      </c>
      <c r="CD29" s="99">
        <v>2.3567429128784627</v>
      </c>
      <c r="CE29" s="99">
        <v>797.52180171807174</v>
      </c>
      <c r="CF29" s="99">
        <v>1.0437861011104106</v>
      </c>
      <c r="CG29" s="99">
        <v>353.21721661576294</v>
      </c>
      <c r="CH29" s="99">
        <v>1.7200544395674002</v>
      </c>
      <c r="CI29" s="99">
        <v>582.06642234960816</v>
      </c>
      <c r="CJ29" s="99">
        <v>8.5220355490625732E-2</v>
      </c>
      <c r="CK29" s="99">
        <v>28.838568298027745</v>
      </c>
      <c r="CL29" s="99">
        <v>0.33001624695369619</v>
      </c>
      <c r="CM29" s="99">
        <v>111.67749796913078</v>
      </c>
      <c r="CN29" s="99">
        <v>0.35652549697493502</v>
      </c>
      <c r="CO29" s="99">
        <v>120.648228176318</v>
      </c>
      <c r="CP29" s="99">
        <v>2.7253031527890053</v>
      </c>
      <c r="CQ29" s="99">
        <v>922.24258690379929</v>
      </c>
      <c r="CR29" s="99">
        <v>1.3510036418805846</v>
      </c>
      <c r="CS29" s="99">
        <v>457.17963241238982</v>
      </c>
      <c r="CT29" s="99">
        <v>1.1693242217160205</v>
      </c>
      <c r="CU29" s="99">
        <v>395.6993166287013</v>
      </c>
    </row>
    <row r="30" spans="2:99">
      <c r="C30" s="98" t="s">
        <v>195</v>
      </c>
      <c r="D30" s="99">
        <v>0</v>
      </c>
      <c r="E30" s="99">
        <v>0</v>
      </c>
      <c r="F30" s="99">
        <v>0</v>
      </c>
      <c r="G30" s="99">
        <v>0</v>
      </c>
      <c r="H30" s="99">
        <v>0</v>
      </c>
      <c r="I30" s="99">
        <v>0</v>
      </c>
      <c r="J30" s="99">
        <v>1.2195121951219505</v>
      </c>
      <c r="K30" s="99">
        <v>169.75609756097549</v>
      </c>
      <c r="L30" s="99">
        <v>0.21657182626613095</v>
      </c>
      <c r="M30" s="99">
        <v>30.146798216245426</v>
      </c>
      <c r="N30" s="99">
        <v>2.645219855907845</v>
      </c>
      <c r="O30" s="99">
        <v>368.21460394237198</v>
      </c>
      <c r="P30" s="99">
        <v>1.6109271624904917</v>
      </c>
      <c r="Q30" s="99">
        <v>224.24106101867642</v>
      </c>
      <c r="R30" s="99">
        <v>1.6772029357072449</v>
      </c>
      <c r="S30" s="99">
        <v>233.46664865044846</v>
      </c>
      <c r="T30" s="99">
        <v>0.23715483192190265</v>
      </c>
      <c r="U30" s="99">
        <v>33.011952603528847</v>
      </c>
      <c r="V30" s="99">
        <v>1.8637738859243087</v>
      </c>
      <c r="W30" s="99">
        <v>259.43732492066374</v>
      </c>
      <c r="X30" s="99">
        <v>1.1974961252474343</v>
      </c>
      <c r="Y30" s="99">
        <v>166.69146063444285</v>
      </c>
      <c r="Z30" s="99">
        <v>1.3209373822076935</v>
      </c>
      <c r="AA30" s="99">
        <v>183.87448360331092</v>
      </c>
      <c r="AB30" s="99">
        <v>1.6395749580216503</v>
      </c>
      <c r="AC30" s="99">
        <v>228.22883415661371</v>
      </c>
      <c r="AD30" s="99">
        <v>1.6850777855839194</v>
      </c>
      <c r="AE30" s="99">
        <v>234.56282775328157</v>
      </c>
      <c r="AF30" s="99">
        <v>1.4302681784275222</v>
      </c>
      <c r="AG30" s="99">
        <v>199.09333043711106</v>
      </c>
      <c r="AH30" s="99">
        <v>1.5569493189965278</v>
      </c>
      <c r="AI30" s="99">
        <v>216.72734520431666</v>
      </c>
      <c r="AJ30" s="99">
        <v>9.7115464087941111E-2</v>
      </c>
      <c r="AK30" s="99">
        <v>13.518472601041402</v>
      </c>
      <c r="AL30" s="99">
        <v>2.1606990567676458</v>
      </c>
      <c r="AM30" s="99">
        <v>300.76930870205626</v>
      </c>
      <c r="AN30" s="99">
        <v>1.6610099628962942</v>
      </c>
      <c r="AO30" s="99">
        <v>231.21258683516413</v>
      </c>
      <c r="AP30" s="99">
        <v>0.85853269943410704</v>
      </c>
      <c r="AQ30" s="99">
        <v>119.50775176122769</v>
      </c>
      <c r="AR30" s="99">
        <v>1.8016898358203064</v>
      </c>
      <c r="AS30" s="99">
        <v>250.79522514618662</v>
      </c>
      <c r="AT30" s="99">
        <v>1.1616101395513152</v>
      </c>
      <c r="AU30" s="99">
        <v>161.69613142554306</v>
      </c>
      <c r="AV30" s="99">
        <v>0.63619170661154956</v>
      </c>
      <c r="AW30" s="99">
        <v>88.557885560327691</v>
      </c>
      <c r="AX30" s="99">
        <v>2.1045138584233278</v>
      </c>
      <c r="AY30" s="99">
        <v>292.94832909252722</v>
      </c>
      <c r="AZ30" s="99">
        <v>1.738744933733894</v>
      </c>
      <c r="BA30" s="99">
        <v>242.03329477575804</v>
      </c>
      <c r="BB30" s="99">
        <v>0.88572149034359282</v>
      </c>
      <c r="BC30" s="99">
        <v>123.29243145582811</v>
      </c>
      <c r="BD30" s="99">
        <v>1.4413197680229064</v>
      </c>
      <c r="BE30" s="99">
        <v>200.63171170878854</v>
      </c>
      <c r="BF30" s="99">
        <v>0.82162875599306362</v>
      </c>
      <c r="BG30" s="99">
        <v>114.37072283423444</v>
      </c>
      <c r="BH30" s="99">
        <v>1.8367521501345407</v>
      </c>
      <c r="BI30" s="99">
        <v>255.67589929872804</v>
      </c>
      <c r="BJ30" s="99">
        <v>1.1624179559220045</v>
      </c>
      <c r="BK30" s="99">
        <v>161.80857946434301</v>
      </c>
      <c r="BL30" s="99">
        <v>1.3992227264592874</v>
      </c>
      <c r="BM30" s="99">
        <v>194.77180352313277</v>
      </c>
      <c r="BN30" s="99">
        <v>1.2495149398525411</v>
      </c>
      <c r="BO30" s="99">
        <v>173.93247962747373</v>
      </c>
      <c r="BP30" s="99">
        <v>0.22687146678257147</v>
      </c>
      <c r="BQ30" s="99">
        <v>31.580508176133947</v>
      </c>
      <c r="BR30" s="99">
        <v>2.1138323550025468</v>
      </c>
      <c r="BS30" s="99">
        <v>294.24546381635452</v>
      </c>
      <c r="BT30" s="99">
        <v>7.7621385061210108E-2</v>
      </c>
      <c r="BU30" s="99">
        <v>10.804896800520446</v>
      </c>
      <c r="BV30" s="99">
        <v>2.3069781742224045</v>
      </c>
      <c r="BW30" s="99">
        <v>321.1313618517587</v>
      </c>
      <c r="BX30" s="99">
        <v>0.43437846018835086</v>
      </c>
      <c r="BY30" s="99">
        <v>60.465481658218437</v>
      </c>
      <c r="BZ30" s="99">
        <v>1.5973154362416089</v>
      </c>
      <c r="CA30" s="99">
        <v>222.34630872483194</v>
      </c>
      <c r="CB30" s="99">
        <v>0.3574950690335304</v>
      </c>
      <c r="CC30" s="99">
        <v>49.763313609467424</v>
      </c>
      <c r="CD30" s="99">
        <v>2.9112706570851592</v>
      </c>
      <c r="CE30" s="99">
        <v>405.24887546625411</v>
      </c>
      <c r="CF30" s="99">
        <v>1.0437861011104106</v>
      </c>
      <c r="CG30" s="99">
        <v>145.29502527456916</v>
      </c>
      <c r="CH30" s="99">
        <v>1.8920598835241402</v>
      </c>
      <c r="CI30" s="99">
        <v>263.37473578656028</v>
      </c>
      <c r="CJ30" s="99">
        <v>9.3336579823066285E-2</v>
      </c>
      <c r="CK30" s="99">
        <v>12.992451911370825</v>
      </c>
      <c r="CL30" s="99">
        <v>0.34524776604386676</v>
      </c>
      <c r="CM30" s="99">
        <v>48.058489033306252</v>
      </c>
      <c r="CN30" s="99">
        <v>0.35652549697493502</v>
      </c>
      <c r="CO30" s="99">
        <v>49.628349178910952</v>
      </c>
      <c r="CP30" s="99">
        <v>2.4527728375101048</v>
      </c>
      <c r="CQ30" s="99">
        <v>341.42597898140656</v>
      </c>
      <c r="CR30" s="99">
        <v>1.4590839332310315</v>
      </c>
      <c r="CS30" s="99">
        <v>203.10448350575956</v>
      </c>
      <c r="CT30" s="99">
        <v>1.1693242217160205</v>
      </c>
      <c r="CU30" s="99">
        <v>162.76993166287002</v>
      </c>
    </row>
    <row r="31" spans="2:99">
      <c r="C31" s="98" t="s">
        <v>196</v>
      </c>
      <c r="D31" s="99">
        <v>0</v>
      </c>
      <c r="E31" s="99">
        <v>0</v>
      </c>
      <c r="F31" s="99">
        <v>0</v>
      </c>
      <c r="G31" s="99">
        <v>0</v>
      </c>
      <c r="H31" s="99">
        <v>0</v>
      </c>
      <c r="I31" s="99">
        <v>0</v>
      </c>
      <c r="J31" s="99">
        <v>1.1924119241192406</v>
      </c>
      <c r="K31" s="99">
        <v>406.37398373983723</v>
      </c>
      <c r="L31" s="99">
        <v>0.21657182626613095</v>
      </c>
      <c r="M31" s="99">
        <v>73.807678391497433</v>
      </c>
      <c r="N31" s="99">
        <v>2.7333938511047733</v>
      </c>
      <c r="O31" s="99">
        <v>931.54062445650675</v>
      </c>
      <c r="P31" s="99">
        <v>1.3424393020754097</v>
      </c>
      <c r="Q31" s="99">
        <v>457.50331414729965</v>
      </c>
      <c r="R31" s="99">
        <v>1.5615337677274348</v>
      </c>
      <c r="S31" s="99">
        <v>532.17070804150978</v>
      </c>
      <c r="T31" s="99">
        <v>0.22637506683454345</v>
      </c>
      <c r="U31" s="99">
        <v>77.14862277721241</v>
      </c>
      <c r="V31" s="99">
        <v>1.8637738859243087</v>
      </c>
      <c r="W31" s="99">
        <v>635.17414032300439</v>
      </c>
      <c r="X31" s="99">
        <v>1.0644410002199416</v>
      </c>
      <c r="Y31" s="99">
        <v>362.7614928749561</v>
      </c>
      <c r="Z31" s="99">
        <v>1.2461673417053714</v>
      </c>
      <c r="AA31" s="99">
        <v>424.6938300531906</v>
      </c>
      <c r="AB31" s="99">
        <v>1.68779775090464</v>
      </c>
      <c r="AC31" s="99">
        <v>575.20147350830132</v>
      </c>
      <c r="AD31" s="99">
        <v>1.6084833407846502</v>
      </c>
      <c r="AE31" s="99">
        <v>548.17112253940877</v>
      </c>
      <c r="AF31" s="99">
        <v>1.2872413605847701</v>
      </c>
      <c r="AG31" s="99">
        <v>438.69185568728966</v>
      </c>
      <c r="AH31" s="99">
        <v>1.5569493189965278</v>
      </c>
      <c r="AI31" s="99">
        <v>530.60832791401663</v>
      </c>
      <c r="AJ31" s="99">
        <v>9.0916604678072541E-2</v>
      </c>
      <c r="AK31" s="99">
        <v>30.984378874287124</v>
      </c>
      <c r="AL31" s="99">
        <v>2.1166031576499389</v>
      </c>
      <c r="AM31" s="99">
        <v>721.33835612709925</v>
      </c>
      <c r="AN31" s="99">
        <v>1.6223818242242873</v>
      </c>
      <c r="AO31" s="99">
        <v>552.90772569563717</v>
      </c>
      <c r="AP31" s="99">
        <v>0.75121611200484362</v>
      </c>
      <c r="AQ31" s="99">
        <v>256.01445097125071</v>
      </c>
      <c r="AR31" s="99">
        <v>1.8016898358203064</v>
      </c>
      <c r="AS31" s="99">
        <v>614.01589604756043</v>
      </c>
      <c r="AT31" s="99">
        <v>1.1241388447270793</v>
      </c>
      <c r="AU31" s="99">
        <v>383.10651828298865</v>
      </c>
      <c r="AV31" s="99">
        <v>0.63619170661154956</v>
      </c>
      <c r="AW31" s="99">
        <v>216.81413361321609</v>
      </c>
      <c r="AX31" s="99">
        <v>2.1045138584233278</v>
      </c>
      <c r="AY31" s="99">
        <v>717.2183229506702</v>
      </c>
      <c r="AZ31" s="99">
        <v>1.6777363395677927</v>
      </c>
      <c r="BA31" s="99">
        <v>571.77254452470379</v>
      </c>
      <c r="BB31" s="99">
        <v>0.83204140001973881</v>
      </c>
      <c r="BC31" s="99">
        <v>283.559709126727</v>
      </c>
      <c r="BD31" s="99">
        <v>1.2434915645687818</v>
      </c>
      <c r="BE31" s="99">
        <v>423.78192520504086</v>
      </c>
      <c r="BF31" s="99">
        <v>0.84216947489289007</v>
      </c>
      <c r="BG31" s="99">
        <v>287.01135704349696</v>
      </c>
      <c r="BH31" s="99">
        <v>1.7602208105456012</v>
      </c>
      <c r="BI31" s="99">
        <v>599.88325223394088</v>
      </c>
      <c r="BJ31" s="99">
        <v>1.1139838744252544</v>
      </c>
      <c r="BK31" s="99">
        <v>379.64570440412672</v>
      </c>
      <c r="BL31" s="99">
        <v>1.5191561030129406</v>
      </c>
      <c r="BM31" s="99">
        <v>517.72839990681018</v>
      </c>
      <c r="BN31" s="99">
        <v>1.3038416763678689</v>
      </c>
      <c r="BO31" s="99">
        <v>444.34924330616974</v>
      </c>
      <c r="BP31" s="99">
        <v>0.1832423385551539</v>
      </c>
      <c r="BQ31" s="99">
        <v>62.44898897959645</v>
      </c>
      <c r="BR31" s="99">
        <v>1.9552949283773557</v>
      </c>
      <c r="BS31" s="99">
        <v>666.36451159100284</v>
      </c>
      <c r="BT31" s="99">
        <v>7.5403631202318397E-2</v>
      </c>
      <c r="BU31" s="99">
        <v>25.697557513750109</v>
      </c>
      <c r="BV31" s="99">
        <v>2.183390057746204</v>
      </c>
      <c r="BW31" s="99">
        <v>744.0993316799063</v>
      </c>
      <c r="BX31" s="99">
        <v>0.45412293565145773</v>
      </c>
      <c r="BY31" s="99">
        <v>154.7650964700168</v>
      </c>
      <c r="BZ31" s="99">
        <v>1.5212527964205798</v>
      </c>
      <c r="CA31" s="99">
        <v>518.44295302013359</v>
      </c>
      <c r="CB31" s="99">
        <v>0.39447731755424048</v>
      </c>
      <c r="CC31" s="99">
        <v>134.43786982248517</v>
      </c>
      <c r="CD31" s="99">
        <v>2.7726387210334851</v>
      </c>
      <c r="CE31" s="99">
        <v>944.91527612821176</v>
      </c>
      <c r="CF31" s="99">
        <v>1.071996536275557</v>
      </c>
      <c r="CG31" s="99">
        <v>365.33641956270986</v>
      </c>
      <c r="CH31" s="99">
        <v>1.6053841435962402</v>
      </c>
      <c r="CI31" s="99">
        <v>547.1149161375987</v>
      </c>
      <c r="CJ31" s="99">
        <v>8.9278467656846008E-2</v>
      </c>
      <c r="CK31" s="99">
        <v>30.42610177745312</v>
      </c>
      <c r="CL31" s="99">
        <v>0.28432168968318439</v>
      </c>
      <c r="CM31" s="99">
        <v>96.896831844029236</v>
      </c>
      <c r="CN31" s="99">
        <v>0.35652549697493502</v>
      </c>
      <c r="CO31" s="99">
        <v>121.50388936905786</v>
      </c>
      <c r="CP31" s="99">
        <v>2.3165076798706545</v>
      </c>
      <c r="CQ31" s="99">
        <v>789.46581729991908</v>
      </c>
      <c r="CR31" s="99">
        <v>1.3510036418805846</v>
      </c>
      <c r="CS31" s="99">
        <v>460.42204115290326</v>
      </c>
      <c r="CT31" s="99">
        <v>1.2756264236902042</v>
      </c>
      <c r="CU31" s="99">
        <v>434.73348519362162</v>
      </c>
    </row>
    <row r="32" spans="2:99">
      <c r="C32" s="98" t="s">
        <v>197</v>
      </c>
      <c r="D32" s="99">
        <v>0</v>
      </c>
      <c r="E32" s="99">
        <v>0</v>
      </c>
      <c r="F32" s="99">
        <v>0</v>
      </c>
      <c r="G32" s="99">
        <v>0</v>
      </c>
      <c r="H32" s="99">
        <v>0</v>
      </c>
      <c r="I32" s="99">
        <v>0</v>
      </c>
      <c r="J32" s="99">
        <v>1.0027100271002705</v>
      </c>
      <c r="K32" s="99">
        <v>842.27642276422716</v>
      </c>
      <c r="L32" s="99">
        <v>0.23461947845497522</v>
      </c>
      <c r="M32" s="99">
        <v>197.08036190217919</v>
      </c>
      <c r="N32" s="99">
        <v>2.645219855907845</v>
      </c>
      <c r="O32" s="99">
        <v>2221.9846789625899</v>
      </c>
      <c r="P32" s="99">
        <v>1.3424393020754097</v>
      </c>
      <c r="Q32" s="99">
        <v>1127.6490137433441</v>
      </c>
      <c r="R32" s="99">
        <v>1.6193683517173398</v>
      </c>
      <c r="S32" s="99">
        <v>1360.2694154425656</v>
      </c>
      <c r="T32" s="99">
        <v>0.22637506683454345</v>
      </c>
      <c r="U32" s="99">
        <v>190.1550561410165</v>
      </c>
      <c r="V32" s="99">
        <v>1.9802597537945781</v>
      </c>
      <c r="W32" s="99">
        <v>1663.4181931874457</v>
      </c>
      <c r="X32" s="99">
        <v>1.1087927085624392</v>
      </c>
      <c r="Y32" s="99">
        <v>931.38587519244891</v>
      </c>
      <c r="Z32" s="99">
        <v>1.2212439948712639</v>
      </c>
      <c r="AA32" s="99">
        <v>1025.8449556918617</v>
      </c>
      <c r="AB32" s="99">
        <v>1.68779775090464</v>
      </c>
      <c r="AC32" s="99">
        <v>1417.7501107598976</v>
      </c>
      <c r="AD32" s="99">
        <v>1.7616722303831884</v>
      </c>
      <c r="AE32" s="99">
        <v>1479.8046735218784</v>
      </c>
      <c r="AF32" s="99">
        <v>1.3349169665323541</v>
      </c>
      <c r="AG32" s="99">
        <v>1121.3302518871774</v>
      </c>
      <c r="AH32" s="99">
        <v>1.5569493189965278</v>
      </c>
      <c r="AI32" s="99">
        <v>1307.8374279570833</v>
      </c>
      <c r="AJ32" s="99">
        <v>8.4717745268203956E-2</v>
      </c>
      <c r="AK32" s="99">
        <v>71.162906025291321</v>
      </c>
      <c r="AL32" s="99">
        <v>1.9843154602968174</v>
      </c>
      <c r="AM32" s="99">
        <v>1666.8249866493265</v>
      </c>
      <c r="AN32" s="99">
        <v>1.5837536855522805</v>
      </c>
      <c r="AO32" s="99">
        <v>1330.3530958639155</v>
      </c>
      <c r="AP32" s="99">
        <v>0.70828947703313827</v>
      </c>
      <c r="AQ32" s="99">
        <v>594.9631607078361</v>
      </c>
      <c r="AR32" s="99">
        <v>1.8016898358203064</v>
      </c>
      <c r="AS32" s="99">
        <v>1513.4194620890573</v>
      </c>
      <c r="AT32" s="99">
        <v>1.1616101395513152</v>
      </c>
      <c r="AU32" s="99">
        <v>975.75251722310475</v>
      </c>
      <c r="AV32" s="99">
        <v>0.60270793257936273</v>
      </c>
      <c r="AW32" s="99">
        <v>506.2746633666647</v>
      </c>
      <c r="AX32" s="99">
        <v>1.8829860838524513</v>
      </c>
      <c r="AY32" s="99">
        <v>1581.708310436059</v>
      </c>
      <c r="AZ32" s="99">
        <v>1.6167277454016911</v>
      </c>
      <c r="BA32" s="99">
        <v>1358.0513061374204</v>
      </c>
      <c r="BB32" s="99">
        <v>0.85888144518166587</v>
      </c>
      <c r="BC32" s="99">
        <v>721.46041395259931</v>
      </c>
      <c r="BD32" s="99">
        <v>1.2434915645687818</v>
      </c>
      <c r="BE32" s="99">
        <v>1044.5329142377768</v>
      </c>
      <c r="BF32" s="99">
        <v>0.86271019379271663</v>
      </c>
      <c r="BG32" s="99">
        <v>724.67656278588197</v>
      </c>
      <c r="BH32" s="99">
        <v>1.9132834897234798</v>
      </c>
      <c r="BI32" s="99">
        <v>1607.1581313677232</v>
      </c>
      <c r="BJ32" s="99">
        <v>1.1139838744252544</v>
      </c>
      <c r="BK32" s="99">
        <v>935.74645451721369</v>
      </c>
      <c r="BL32" s="99">
        <v>1.4392005186438384</v>
      </c>
      <c r="BM32" s="99">
        <v>1208.9284356608241</v>
      </c>
      <c r="BN32" s="99">
        <v>1.2495149398525411</v>
      </c>
      <c r="BO32" s="99">
        <v>1049.5925494761345</v>
      </c>
      <c r="BP32" s="99">
        <v>0.17887942573241214</v>
      </c>
      <c r="BQ32" s="99">
        <v>150.2587176152262</v>
      </c>
      <c r="BR32" s="99">
        <v>1.7967575017521644</v>
      </c>
      <c r="BS32" s="99">
        <v>1509.2763014718182</v>
      </c>
      <c r="BT32" s="99">
        <v>7.7621385061210108E-2</v>
      </c>
      <c r="BU32" s="99">
        <v>65.201963451416489</v>
      </c>
      <c r="BV32" s="99">
        <v>1.8538217471430034</v>
      </c>
      <c r="BW32" s="99">
        <v>1557.210267600123</v>
      </c>
      <c r="BX32" s="99">
        <v>0.43437846018835086</v>
      </c>
      <c r="BY32" s="99">
        <v>364.8779065582147</v>
      </c>
      <c r="BZ32" s="99">
        <v>1.3691275167785217</v>
      </c>
      <c r="CA32" s="99">
        <v>1150.0671140939583</v>
      </c>
      <c r="CB32" s="99">
        <v>0.36982248520710043</v>
      </c>
      <c r="CC32" s="99">
        <v>310.65088757396438</v>
      </c>
      <c r="CD32" s="99">
        <v>2.3567429128784627</v>
      </c>
      <c r="CE32" s="99">
        <v>1979.6640468179087</v>
      </c>
      <c r="CF32" s="99">
        <v>1.071996536275557</v>
      </c>
      <c r="CG32" s="99">
        <v>900.47709047146793</v>
      </c>
      <c r="CH32" s="99">
        <v>1.6627192915818203</v>
      </c>
      <c r="CI32" s="99">
        <v>1396.6842049287291</v>
      </c>
      <c r="CJ32" s="99">
        <v>7.9133187241295325E-2</v>
      </c>
      <c r="CK32" s="99">
        <v>66.471877282688069</v>
      </c>
      <c r="CL32" s="99">
        <v>0.30463038180341184</v>
      </c>
      <c r="CM32" s="99">
        <v>255.88952071486594</v>
      </c>
      <c r="CN32" s="99">
        <v>0.34572169403630065</v>
      </c>
      <c r="CO32" s="99">
        <v>290.40622299049255</v>
      </c>
      <c r="CP32" s="99">
        <v>2.1802425222312043</v>
      </c>
      <c r="CQ32" s="99">
        <v>1831.4037186742116</v>
      </c>
      <c r="CR32" s="99">
        <v>1.4050437875558082</v>
      </c>
      <c r="CS32" s="99">
        <v>1180.2367815468788</v>
      </c>
      <c r="CT32" s="99">
        <v>1.1693242217160205</v>
      </c>
      <c r="CU32" s="99">
        <v>982.23234624145721</v>
      </c>
    </row>
    <row r="33" spans="2:99">
      <c r="C33" s="98" t="s">
        <v>198</v>
      </c>
      <c r="D33" s="99">
        <v>0</v>
      </c>
      <c r="E33" s="99">
        <v>0</v>
      </c>
      <c r="F33" s="99">
        <v>0</v>
      </c>
      <c r="G33" s="99">
        <v>0</v>
      </c>
      <c r="H33" s="99">
        <v>0</v>
      </c>
      <c r="I33" s="99">
        <v>0</v>
      </c>
      <c r="J33" s="99">
        <v>1.0840108401084003</v>
      </c>
      <c r="K33" s="99">
        <v>513.82113821138171</v>
      </c>
      <c r="L33" s="99">
        <v>0.2255956523605531</v>
      </c>
      <c r="M33" s="99">
        <v>106.93233921890217</v>
      </c>
      <c r="N33" s="99">
        <v>3.0860898318924863</v>
      </c>
      <c r="O33" s="99">
        <v>1462.8065803170384</v>
      </c>
      <c r="P33" s="99">
        <v>1.5214312090187976</v>
      </c>
      <c r="Q33" s="99">
        <v>721.15839307491001</v>
      </c>
      <c r="R33" s="99">
        <v>1.50369918373753</v>
      </c>
      <c r="S33" s="99">
        <v>712.75341309158921</v>
      </c>
      <c r="T33" s="99">
        <v>0.24254471446558226</v>
      </c>
      <c r="U33" s="99">
        <v>114.96619465668599</v>
      </c>
      <c r="V33" s="99">
        <v>1.805530951989174</v>
      </c>
      <c r="W33" s="99">
        <v>855.82167124286843</v>
      </c>
      <c r="X33" s="99">
        <v>1.219671979418683</v>
      </c>
      <c r="Y33" s="99">
        <v>578.12451824445577</v>
      </c>
      <c r="Z33" s="99">
        <v>1.3209373822076935</v>
      </c>
      <c r="AA33" s="99">
        <v>626.12431916644675</v>
      </c>
      <c r="AB33" s="99">
        <v>1.7360205437876299</v>
      </c>
      <c r="AC33" s="99">
        <v>822.87373775533661</v>
      </c>
      <c r="AD33" s="99">
        <v>1.6850777855839194</v>
      </c>
      <c r="AE33" s="99">
        <v>798.7268703667778</v>
      </c>
      <c r="AF33" s="99">
        <v>1.2872413605847701</v>
      </c>
      <c r="AG33" s="99">
        <v>610.152404917181</v>
      </c>
      <c r="AH33" s="99">
        <v>1.5050510083633102</v>
      </c>
      <c r="AI33" s="99">
        <v>713.39417796420901</v>
      </c>
      <c r="AJ33" s="99">
        <v>9.7115464087941111E-2</v>
      </c>
      <c r="AK33" s="99">
        <v>46.032729977684085</v>
      </c>
      <c r="AL33" s="99">
        <v>2.1166031576499389</v>
      </c>
      <c r="AM33" s="99">
        <v>1003.269896726071</v>
      </c>
      <c r="AN33" s="99">
        <v>1.6996381015683011</v>
      </c>
      <c r="AO33" s="99">
        <v>805.6284601433747</v>
      </c>
      <c r="AP33" s="99">
        <v>0.77267942949069635</v>
      </c>
      <c r="AQ33" s="99">
        <v>366.25004957859005</v>
      </c>
      <c r="AR33" s="99">
        <v>1.8016898358203064</v>
      </c>
      <c r="AS33" s="99">
        <v>854.00098217882521</v>
      </c>
      <c r="AT33" s="99">
        <v>1.1990814343755511</v>
      </c>
      <c r="AU33" s="99">
        <v>568.36459989401123</v>
      </c>
      <c r="AV33" s="99">
        <v>0.63619170661154956</v>
      </c>
      <c r="AW33" s="99">
        <v>301.5548689338745</v>
      </c>
      <c r="AX33" s="99">
        <v>2.2152777457087667</v>
      </c>
      <c r="AY33" s="99">
        <v>1050.0416514659555</v>
      </c>
      <c r="AZ33" s="99">
        <v>1.3726933687372846</v>
      </c>
      <c r="BA33" s="99">
        <v>650.65665678147298</v>
      </c>
      <c r="BB33" s="99">
        <v>0.77836130969588468</v>
      </c>
      <c r="BC33" s="99">
        <v>368.94326079584931</v>
      </c>
      <c r="BD33" s="99">
        <v>1.3000139084128175</v>
      </c>
      <c r="BE33" s="99">
        <v>616.20659258767546</v>
      </c>
      <c r="BF33" s="99">
        <v>0.86271019379271663</v>
      </c>
      <c r="BG33" s="99">
        <v>408.92463185774767</v>
      </c>
      <c r="BH33" s="99">
        <v>1.9132834897234798</v>
      </c>
      <c r="BI33" s="99">
        <v>906.89637412892944</v>
      </c>
      <c r="BJ33" s="99">
        <v>1.2108520374187548</v>
      </c>
      <c r="BK33" s="99">
        <v>573.94386573648978</v>
      </c>
      <c r="BL33" s="99">
        <v>1.5191561030129406</v>
      </c>
      <c r="BM33" s="99">
        <v>720.07999282813387</v>
      </c>
      <c r="BN33" s="99">
        <v>1.3581684128831968</v>
      </c>
      <c r="BO33" s="99">
        <v>643.77182770663524</v>
      </c>
      <c r="BP33" s="99">
        <v>0.20069398984612094</v>
      </c>
      <c r="BQ33" s="99">
        <v>95.128951187061332</v>
      </c>
      <c r="BR33" s="99">
        <v>1.9552949283773557</v>
      </c>
      <c r="BS33" s="99">
        <v>926.80979605086668</v>
      </c>
      <c r="BT33" s="99">
        <v>7.9839138920101832E-2</v>
      </c>
      <c r="BU33" s="99">
        <v>37.843751848128271</v>
      </c>
      <c r="BV33" s="99">
        <v>2.3069781742224045</v>
      </c>
      <c r="BW33" s="99">
        <v>1093.5076545814197</v>
      </c>
      <c r="BX33" s="99">
        <v>0.43437846018835086</v>
      </c>
      <c r="BY33" s="99">
        <v>205.8953901292783</v>
      </c>
      <c r="BZ33" s="99">
        <v>1.3691275167785217</v>
      </c>
      <c r="CA33" s="99">
        <v>648.96644295301928</v>
      </c>
      <c r="CB33" s="99">
        <v>0.3574950690335304</v>
      </c>
      <c r="CC33" s="99">
        <v>169.4526627218934</v>
      </c>
      <c r="CD33" s="99">
        <v>2.634006784981811</v>
      </c>
      <c r="CE33" s="99">
        <v>1248.5192160813783</v>
      </c>
      <c r="CF33" s="99">
        <v>0.98736523078011817</v>
      </c>
      <c r="CG33" s="99">
        <v>468.01111938977601</v>
      </c>
      <c r="CH33" s="99">
        <v>1.7487220135601902</v>
      </c>
      <c r="CI33" s="99">
        <v>828.89423442753014</v>
      </c>
      <c r="CJ33" s="99">
        <v>9.130752373995614E-2</v>
      </c>
      <c r="CK33" s="99">
        <v>43.279766252739208</v>
      </c>
      <c r="CL33" s="99">
        <v>0.27416734362307066</v>
      </c>
      <c r="CM33" s="99">
        <v>129.95532087733548</v>
      </c>
      <c r="CN33" s="99">
        <v>0.31331028522039744</v>
      </c>
      <c r="CO33" s="99">
        <v>148.50907519446838</v>
      </c>
      <c r="CP33" s="99">
        <v>2.3165076798706545</v>
      </c>
      <c r="CQ33" s="99">
        <v>1098.0246402586902</v>
      </c>
      <c r="CR33" s="99">
        <v>1.4590839332310315</v>
      </c>
      <c r="CS33" s="99">
        <v>691.60578435150887</v>
      </c>
      <c r="CT33" s="99">
        <v>1.1693242217160205</v>
      </c>
      <c r="CU33" s="99">
        <v>554.25968109339374</v>
      </c>
    </row>
    <row r="34" spans="2:99">
      <c r="C34" s="98" t="s">
        <v>199</v>
      </c>
      <c r="D34" s="99">
        <v>0</v>
      </c>
      <c r="E34" s="99">
        <v>0</v>
      </c>
      <c r="F34" s="99">
        <v>0</v>
      </c>
      <c r="G34" s="99">
        <v>0</v>
      </c>
      <c r="H34" s="99">
        <v>0</v>
      </c>
      <c r="I34" s="99">
        <v>0</v>
      </c>
      <c r="J34" s="99">
        <v>1.0840108401084003</v>
      </c>
      <c r="K34" s="99">
        <v>594.47154471544673</v>
      </c>
      <c r="L34" s="99">
        <v>0.2255956523605531</v>
      </c>
      <c r="M34" s="99">
        <v>123.71665575452731</v>
      </c>
      <c r="N34" s="99">
        <v>2.9097418414986298</v>
      </c>
      <c r="O34" s="99">
        <v>1595.7024258778486</v>
      </c>
      <c r="P34" s="99">
        <v>1.4766832322829506</v>
      </c>
      <c r="Q34" s="99">
        <v>809.81308458397007</v>
      </c>
      <c r="R34" s="99">
        <v>1.5615337677274348</v>
      </c>
      <c r="S34" s="99">
        <v>856.34511822172522</v>
      </c>
      <c r="T34" s="99">
        <v>0.21559530174718422</v>
      </c>
      <c r="U34" s="99">
        <v>118.23246347815582</v>
      </c>
      <c r="V34" s="99">
        <v>1.9220168198594434</v>
      </c>
      <c r="W34" s="99">
        <v>1054.0340240109188</v>
      </c>
      <c r="X34" s="99">
        <v>1.1974961252474343</v>
      </c>
      <c r="Y34" s="99">
        <v>656.7068750856929</v>
      </c>
      <c r="Z34" s="99">
        <v>1.3209373822076935</v>
      </c>
      <c r="AA34" s="99">
        <v>724.40206040269914</v>
      </c>
      <c r="AB34" s="99">
        <v>1.5431293722556709</v>
      </c>
      <c r="AC34" s="99">
        <v>846.25214774500989</v>
      </c>
      <c r="AD34" s="99">
        <v>1.9148611199817265</v>
      </c>
      <c r="AE34" s="99">
        <v>1050.1098381979787</v>
      </c>
      <c r="AF34" s="99">
        <v>1.4302681784275222</v>
      </c>
      <c r="AG34" s="99">
        <v>784.35906904965316</v>
      </c>
      <c r="AH34" s="99">
        <v>1.5569493189965278</v>
      </c>
      <c r="AI34" s="99">
        <v>853.83100653769577</v>
      </c>
      <c r="AJ34" s="99">
        <v>8.6784031738160142E-2</v>
      </c>
      <c r="AK34" s="99">
        <v>47.592363005207019</v>
      </c>
      <c r="AL34" s="99">
        <v>2.0284113594145246</v>
      </c>
      <c r="AM34" s="99">
        <v>1112.3807895029252</v>
      </c>
      <c r="AN34" s="99">
        <v>1.6996381015683011</v>
      </c>
      <c r="AO34" s="99">
        <v>932.08153490005623</v>
      </c>
      <c r="AP34" s="99">
        <v>0.70828947703313827</v>
      </c>
      <c r="AQ34" s="99">
        <v>388.42594920497299</v>
      </c>
      <c r="AR34" s="99">
        <v>1.6854517818964156</v>
      </c>
      <c r="AS34" s="99">
        <v>924.30175719199428</v>
      </c>
      <c r="AT34" s="99">
        <v>1.0866675499028431</v>
      </c>
      <c r="AU34" s="99">
        <v>595.92848436671909</v>
      </c>
      <c r="AV34" s="99">
        <v>0.5692241585471759</v>
      </c>
      <c r="AW34" s="99">
        <v>312.16252854727122</v>
      </c>
      <c r="AX34" s="99">
        <v>1.8829860838524513</v>
      </c>
      <c r="AY34" s="99">
        <v>1032.6295683846843</v>
      </c>
      <c r="AZ34" s="99">
        <v>1.4337019629033863</v>
      </c>
      <c r="BA34" s="99">
        <v>786.242156456217</v>
      </c>
      <c r="BB34" s="99">
        <v>0.88572149034359282</v>
      </c>
      <c r="BC34" s="99">
        <v>485.72966530442631</v>
      </c>
      <c r="BD34" s="99">
        <v>1.2152303926467642</v>
      </c>
      <c r="BE34" s="99">
        <v>666.43234732748545</v>
      </c>
      <c r="BF34" s="99">
        <v>0.78054731819341039</v>
      </c>
      <c r="BG34" s="99">
        <v>428.05214929726623</v>
      </c>
      <c r="BH34" s="99">
        <v>1.7602208105456012</v>
      </c>
      <c r="BI34" s="99">
        <v>965.30509250320767</v>
      </c>
      <c r="BJ34" s="99">
        <v>1.2108520374187548</v>
      </c>
      <c r="BK34" s="99">
        <v>664.03125732044509</v>
      </c>
      <c r="BL34" s="99">
        <v>1.3992227264592874</v>
      </c>
      <c r="BM34" s="99">
        <v>767.33374319027314</v>
      </c>
      <c r="BN34" s="99">
        <v>1.3038416763678689</v>
      </c>
      <c r="BO34" s="99">
        <v>715.02677532013922</v>
      </c>
      <c r="BP34" s="99">
        <v>0.20069398984612094</v>
      </c>
      <c r="BQ34" s="99">
        <v>110.06058403161272</v>
      </c>
      <c r="BR34" s="99">
        <v>2.1666781638776103</v>
      </c>
      <c r="BS34" s="99">
        <v>1188.2063050704814</v>
      </c>
      <c r="BT34" s="99">
        <v>7.3185877343426686E-2</v>
      </c>
      <c r="BU34" s="99">
        <v>40.135135135135194</v>
      </c>
      <c r="BV34" s="99">
        <v>2.0186059024446039</v>
      </c>
      <c r="BW34" s="99">
        <v>1107.0034769006209</v>
      </c>
      <c r="BX34" s="99">
        <v>0.39488950926213712</v>
      </c>
      <c r="BY34" s="99">
        <v>216.55740687935599</v>
      </c>
      <c r="BZ34" s="99">
        <v>1.4451901565995509</v>
      </c>
      <c r="CA34" s="99">
        <v>792.54228187919364</v>
      </c>
      <c r="CB34" s="99">
        <v>0.34516765285996037</v>
      </c>
      <c r="CC34" s="99">
        <v>189.28994082840225</v>
      </c>
      <c r="CD34" s="99">
        <v>2.634006784981811</v>
      </c>
      <c r="CE34" s="99">
        <v>1444.4893208840251</v>
      </c>
      <c r="CF34" s="99">
        <v>1.0437861011104106</v>
      </c>
      <c r="CG34" s="99">
        <v>572.41229784894915</v>
      </c>
      <c r="CH34" s="99">
        <v>1.7200544395674002</v>
      </c>
      <c r="CI34" s="99">
        <v>943.27785465876229</v>
      </c>
      <c r="CJ34" s="99">
        <v>9.130752373995614E-2</v>
      </c>
      <c r="CK34" s="99">
        <v>50.073046018991946</v>
      </c>
      <c r="CL34" s="99">
        <v>0.30970755483346868</v>
      </c>
      <c r="CM34" s="99">
        <v>169.84362307067423</v>
      </c>
      <c r="CN34" s="99">
        <v>0.32411408815903187</v>
      </c>
      <c r="CO34" s="99">
        <v>177.74416594641306</v>
      </c>
      <c r="CP34" s="99">
        <v>2.4527728375101048</v>
      </c>
      <c r="CQ34" s="99">
        <v>1345.1006240905415</v>
      </c>
      <c r="CR34" s="99">
        <v>1.4590839332310315</v>
      </c>
      <c r="CS34" s="99">
        <v>800.16162898389757</v>
      </c>
      <c r="CT34" s="99">
        <v>1.2224753227031124</v>
      </c>
      <c r="CU34" s="99">
        <v>670.40546697038678</v>
      </c>
    </row>
    <row r="35" spans="2:99">
      <c r="C35" s="98" t="s">
        <v>200</v>
      </c>
      <c r="D35" s="99">
        <v>0</v>
      </c>
      <c r="E35" s="99">
        <v>0</v>
      </c>
      <c r="F35" s="99">
        <v>0</v>
      </c>
      <c r="G35" s="99">
        <v>0</v>
      </c>
      <c r="H35" s="99">
        <v>0</v>
      </c>
      <c r="I35" s="99">
        <v>0</v>
      </c>
      <c r="J35" s="99">
        <v>1.1382113821138204</v>
      </c>
      <c r="K35" s="99">
        <v>572.29268292682877</v>
      </c>
      <c r="L35" s="99">
        <v>0.25266713064381946</v>
      </c>
      <c r="M35" s="99">
        <v>127.04103328771239</v>
      </c>
      <c r="N35" s="99">
        <v>2.9979158366955581</v>
      </c>
      <c r="O35" s="99">
        <v>1507.3520826905262</v>
      </c>
      <c r="P35" s="99">
        <v>1.5661791857546445</v>
      </c>
      <c r="Q35" s="99">
        <v>787.47489459743508</v>
      </c>
      <c r="R35" s="99">
        <v>1.50369918373753</v>
      </c>
      <c r="S35" s="99">
        <v>756.05994958322992</v>
      </c>
      <c r="T35" s="99">
        <v>0.22098518429086383</v>
      </c>
      <c r="U35" s="99">
        <v>111.11135066144631</v>
      </c>
      <c r="V35" s="99">
        <v>1.6890450841189046</v>
      </c>
      <c r="W35" s="99">
        <v>849.25186829498512</v>
      </c>
      <c r="X35" s="99">
        <v>1.0866168543911905</v>
      </c>
      <c r="Y35" s="99">
        <v>546.35095438789051</v>
      </c>
      <c r="Z35" s="99">
        <v>1.345860729041801</v>
      </c>
      <c r="AA35" s="99">
        <v>676.69877456221741</v>
      </c>
      <c r="AB35" s="99">
        <v>1.7360205437876299</v>
      </c>
      <c r="AC35" s="99">
        <v>872.8711294164201</v>
      </c>
      <c r="AD35" s="99">
        <v>1.8382666751824575</v>
      </c>
      <c r="AE35" s="99">
        <v>924.2804842817394</v>
      </c>
      <c r="AF35" s="99">
        <v>1.2872413605847701</v>
      </c>
      <c r="AG35" s="99">
        <v>647.22495610202225</v>
      </c>
      <c r="AH35" s="99">
        <v>1.6088476296297454</v>
      </c>
      <c r="AI35" s="99">
        <v>808.92858817783576</v>
      </c>
      <c r="AJ35" s="99">
        <v>8.6784031738160142E-2</v>
      </c>
      <c r="AK35" s="99">
        <v>43.635011157946913</v>
      </c>
      <c r="AL35" s="99">
        <v>2.3370826532384741</v>
      </c>
      <c r="AM35" s="99">
        <v>1175.0851580483045</v>
      </c>
      <c r="AN35" s="99">
        <v>1.5837536855522805</v>
      </c>
      <c r="AO35" s="99">
        <v>796.3113530956864</v>
      </c>
      <c r="AP35" s="99">
        <v>0.70828947703313827</v>
      </c>
      <c r="AQ35" s="99">
        <v>356.12794905226184</v>
      </c>
      <c r="AR35" s="99">
        <v>1.6273327549344703</v>
      </c>
      <c r="AS35" s="99">
        <v>818.22290918105148</v>
      </c>
      <c r="AT35" s="99">
        <v>1.1616101395513152</v>
      </c>
      <c r="AU35" s="99">
        <v>584.05757816640119</v>
      </c>
      <c r="AV35" s="99">
        <v>0.60270793257936273</v>
      </c>
      <c r="AW35" s="99">
        <v>303.0415485009035</v>
      </c>
      <c r="AX35" s="99">
        <v>1.8829860838524513</v>
      </c>
      <c r="AY35" s="99">
        <v>946.76540296101234</v>
      </c>
      <c r="AZ35" s="99">
        <v>1.4337019629033863</v>
      </c>
      <c r="BA35" s="99">
        <v>720.86534694782245</v>
      </c>
      <c r="BB35" s="99">
        <v>0.83204140001973881</v>
      </c>
      <c r="BC35" s="99">
        <v>418.35041592992457</v>
      </c>
      <c r="BD35" s="99">
        <v>1.1869692207247464</v>
      </c>
      <c r="BE35" s="99">
        <v>596.80812418040239</v>
      </c>
      <c r="BF35" s="99">
        <v>0.92433235049219642</v>
      </c>
      <c r="BG35" s="99">
        <v>464.75430582747629</v>
      </c>
      <c r="BH35" s="99">
        <v>1.7602208105456012</v>
      </c>
      <c r="BI35" s="99">
        <v>885.0390235423281</v>
      </c>
      <c r="BJ35" s="99">
        <v>1.1139838744252544</v>
      </c>
      <c r="BK35" s="99">
        <v>560.11109206101776</v>
      </c>
      <c r="BL35" s="99">
        <v>1.3992227264592874</v>
      </c>
      <c r="BM35" s="99">
        <v>703.52918686372959</v>
      </c>
      <c r="BN35" s="99">
        <v>1.1951882033372132</v>
      </c>
      <c r="BO35" s="99">
        <v>600.94062863795068</v>
      </c>
      <c r="BP35" s="99">
        <v>0.20069398984612094</v>
      </c>
      <c r="BQ35" s="99">
        <v>100.90893809462959</v>
      </c>
      <c r="BR35" s="99">
        <v>2.0081407372524192</v>
      </c>
      <c r="BS35" s="99">
        <v>1009.6931626905161</v>
      </c>
      <c r="BT35" s="99">
        <v>7.0968123484534962E-2</v>
      </c>
      <c r="BU35" s="99">
        <v>35.68277248802417</v>
      </c>
      <c r="BV35" s="99">
        <v>2.1009979800954039</v>
      </c>
      <c r="BW35" s="99">
        <v>1056.3817843919689</v>
      </c>
      <c r="BX35" s="99">
        <v>0.39488950926213712</v>
      </c>
      <c r="BY35" s="99">
        <v>198.55044525700251</v>
      </c>
      <c r="BZ35" s="99">
        <v>1.5212527964205798</v>
      </c>
      <c r="CA35" s="99">
        <v>764.8859060402674</v>
      </c>
      <c r="CB35" s="99">
        <v>0.3328402366863904</v>
      </c>
      <c r="CC35" s="99">
        <v>167.35207100591705</v>
      </c>
      <c r="CD35" s="99">
        <v>2.4953748489301364</v>
      </c>
      <c r="CE35" s="99">
        <v>1254.6744740420722</v>
      </c>
      <c r="CF35" s="99">
        <v>1.1284174066058494</v>
      </c>
      <c r="CG35" s="99">
        <v>567.36827204142094</v>
      </c>
      <c r="CH35" s="99">
        <v>1.5480489956106602</v>
      </c>
      <c r="CI35" s="99">
        <v>778.35903499303981</v>
      </c>
      <c r="CJ35" s="99">
        <v>8.1162243324405456E-2</v>
      </c>
      <c r="CK35" s="99">
        <v>40.808375943511052</v>
      </c>
      <c r="CL35" s="99">
        <v>0.31986190089358246</v>
      </c>
      <c r="CM35" s="99">
        <v>160.82656376929322</v>
      </c>
      <c r="CN35" s="99">
        <v>0.35652549697493502</v>
      </c>
      <c r="CO35" s="99">
        <v>179.2610198789973</v>
      </c>
      <c r="CP35" s="99">
        <v>2.5209054163298301</v>
      </c>
      <c r="CQ35" s="99">
        <v>1267.5112433306383</v>
      </c>
      <c r="CR35" s="99">
        <v>1.3510036418805846</v>
      </c>
      <c r="CS35" s="99">
        <v>679.28463113755777</v>
      </c>
      <c r="CT35" s="99">
        <v>1.1693242217160205</v>
      </c>
      <c r="CU35" s="99">
        <v>587.93621867881495</v>
      </c>
    </row>
    <row r="36" spans="2:99">
      <c r="C36" s="98" t="s">
        <v>201</v>
      </c>
      <c r="D36" s="99">
        <v>0</v>
      </c>
      <c r="E36" s="99">
        <v>0</v>
      </c>
      <c r="F36" s="99">
        <v>0</v>
      </c>
      <c r="G36" s="99">
        <v>0</v>
      </c>
      <c r="H36" s="99">
        <v>0</v>
      </c>
      <c r="I36" s="99">
        <v>0</v>
      </c>
      <c r="J36" s="99">
        <v>1.0840108401084003</v>
      </c>
      <c r="K36" s="99">
        <v>824.71544715447089</v>
      </c>
      <c r="L36" s="99">
        <v>0.24364330454939734</v>
      </c>
      <c r="M36" s="99">
        <v>185.36382610118147</v>
      </c>
      <c r="N36" s="99">
        <v>2.9097418414986298</v>
      </c>
      <c r="O36" s="99">
        <v>2213.7315930121576</v>
      </c>
      <c r="P36" s="99">
        <v>1.3871872788112565</v>
      </c>
      <c r="Q36" s="99">
        <v>1055.3720817196038</v>
      </c>
      <c r="R36" s="99">
        <v>1.4458645997476249</v>
      </c>
      <c r="S36" s="99">
        <v>1100.0137874879929</v>
      </c>
      <c r="T36" s="99">
        <v>0.22637506683454345</v>
      </c>
      <c r="U36" s="99">
        <v>172.22615084772065</v>
      </c>
      <c r="V36" s="99">
        <v>1.7472880180540393</v>
      </c>
      <c r="W36" s="99">
        <v>1329.3367241355131</v>
      </c>
      <c r="X36" s="99">
        <v>1.1309685627336881</v>
      </c>
      <c r="Y36" s="99">
        <v>860.44088252778988</v>
      </c>
      <c r="Z36" s="99">
        <v>1.2212439948712639</v>
      </c>
      <c r="AA36" s="99">
        <v>929.12243129805756</v>
      </c>
      <c r="AB36" s="99">
        <v>1.4466837864896913</v>
      </c>
      <c r="AC36" s="99">
        <v>1100.637024761357</v>
      </c>
      <c r="AD36" s="99">
        <v>1.6084833407846502</v>
      </c>
      <c r="AE36" s="99">
        <v>1223.7341256689617</v>
      </c>
      <c r="AF36" s="99">
        <v>1.4302681784275222</v>
      </c>
      <c r="AG36" s="99">
        <v>1088.1480301476588</v>
      </c>
      <c r="AH36" s="99">
        <v>1.4531526977300926</v>
      </c>
      <c r="AI36" s="99">
        <v>1105.5585724330545</v>
      </c>
      <c r="AJ36" s="99">
        <v>0.10124803702785351</v>
      </c>
      <c r="AK36" s="99">
        <v>77.029506570790943</v>
      </c>
      <c r="AL36" s="99">
        <v>2.1606990567676458</v>
      </c>
      <c r="AM36" s="99">
        <v>1643.8598423888247</v>
      </c>
      <c r="AN36" s="99">
        <v>1.5837536855522805</v>
      </c>
      <c r="AO36" s="99">
        <v>1204.9198039681748</v>
      </c>
      <c r="AP36" s="99">
        <v>0.77267942949069635</v>
      </c>
      <c r="AQ36" s="99">
        <v>587.85450995652172</v>
      </c>
      <c r="AR36" s="99">
        <v>1.6273327549344703</v>
      </c>
      <c r="AS36" s="99">
        <v>1238.0747599541448</v>
      </c>
      <c r="AT36" s="99">
        <v>0.97425366543013525</v>
      </c>
      <c r="AU36" s="99">
        <v>741.21218865924686</v>
      </c>
      <c r="AV36" s="99">
        <v>0.60270793257936273</v>
      </c>
      <c r="AW36" s="99">
        <v>458.54019510637914</v>
      </c>
      <c r="AX36" s="99">
        <v>1.9937499711378899</v>
      </c>
      <c r="AY36" s="99">
        <v>1516.8449780417066</v>
      </c>
      <c r="AZ36" s="99">
        <v>1.4642062599864372</v>
      </c>
      <c r="BA36" s="99">
        <v>1113.9681225976813</v>
      </c>
      <c r="BB36" s="99">
        <v>0.77836130969588468</v>
      </c>
      <c r="BC36" s="99">
        <v>592.17728441662905</v>
      </c>
      <c r="BD36" s="99">
        <v>1.2434915645687818</v>
      </c>
      <c r="BE36" s="99">
        <v>946.04838232392922</v>
      </c>
      <c r="BF36" s="99">
        <v>0.82162875599306362</v>
      </c>
      <c r="BG36" s="99">
        <v>625.09515755952282</v>
      </c>
      <c r="BH36" s="99">
        <v>1.7602208105456012</v>
      </c>
      <c r="BI36" s="99">
        <v>1339.1759926630932</v>
      </c>
      <c r="BJ36" s="99">
        <v>1.0655497929285043</v>
      </c>
      <c r="BK36" s="99">
        <v>810.67028246000598</v>
      </c>
      <c r="BL36" s="99">
        <v>1.3592449342747364</v>
      </c>
      <c r="BM36" s="99">
        <v>1034.1135459962193</v>
      </c>
      <c r="BN36" s="99">
        <v>1.1408614668218855</v>
      </c>
      <c r="BO36" s="99">
        <v>867.96740395809047</v>
      </c>
      <c r="BP36" s="99">
        <v>0.2050569026688627</v>
      </c>
      <c r="BQ36" s="99">
        <v>156.00729155047074</v>
      </c>
      <c r="BR36" s="99">
        <v>1.7967575017521644</v>
      </c>
      <c r="BS36" s="99">
        <v>1366.9731073330465</v>
      </c>
      <c r="BT36" s="99">
        <v>7.3185877343426686E-2</v>
      </c>
      <c r="BU36" s="99">
        <v>55.679815482879022</v>
      </c>
      <c r="BV36" s="99">
        <v>1.8538217471430034</v>
      </c>
      <c r="BW36" s="99">
        <v>1410.3875852263968</v>
      </c>
      <c r="BX36" s="99">
        <v>0.43437846018835086</v>
      </c>
      <c r="BY36" s="99">
        <v>330.47513251129732</v>
      </c>
      <c r="BZ36" s="99">
        <v>1.5212527964205798</v>
      </c>
      <c r="CA36" s="99">
        <v>1157.3691275167771</v>
      </c>
      <c r="CB36" s="99">
        <v>0.34516765285996037</v>
      </c>
      <c r="CC36" s="99">
        <v>262.60355029585781</v>
      </c>
      <c r="CD36" s="99">
        <v>2.7726387210334851</v>
      </c>
      <c r="CE36" s="99">
        <v>2109.4235389622754</v>
      </c>
      <c r="CF36" s="99">
        <v>0.98736523078011817</v>
      </c>
      <c r="CG36" s="99">
        <v>751.18746757751387</v>
      </c>
      <c r="CH36" s="99">
        <v>1.6913868655746103</v>
      </c>
      <c r="CI36" s="99">
        <v>1286.8071273291634</v>
      </c>
      <c r="CJ36" s="99">
        <v>9.130752373995614E-2</v>
      </c>
      <c r="CK36" s="99">
        <v>69.466764061358631</v>
      </c>
      <c r="CL36" s="99">
        <v>0.29955320877335501</v>
      </c>
      <c r="CM36" s="99">
        <v>227.90008123476846</v>
      </c>
      <c r="CN36" s="99">
        <v>0.31331028522039744</v>
      </c>
      <c r="CO36" s="99">
        <v>238.36646499567837</v>
      </c>
      <c r="CP36" s="99">
        <v>2.5209054163298301</v>
      </c>
      <c r="CQ36" s="99">
        <v>1917.9048407437347</v>
      </c>
      <c r="CR36" s="99">
        <v>1.242923350530138</v>
      </c>
      <c r="CS36" s="99">
        <v>945.61608508332893</v>
      </c>
      <c r="CT36" s="99">
        <v>1.1693242217160205</v>
      </c>
      <c r="CU36" s="99">
        <v>889.62186788154827</v>
      </c>
    </row>
    <row r="37" spans="2:99">
      <c r="B37" s="98" t="s">
        <v>128</v>
      </c>
      <c r="C37" s="98" t="s">
        <v>202</v>
      </c>
      <c r="D37" s="99">
        <v>0</v>
      </c>
      <c r="E37" s="99">
        <v>0</v>
      </c>
      <c r="F37" s="99">
        <v>0</v>
      </c>
      <c r="G37" s="99">
        <v>0</v>
      </c>
      <c r="H37" s="99">
        <v>0</v>
      </c>
      <c r="I37" s="99">
        <v>0</v>
      </c>
      <c r="J37" s="99">
        <v>0.62330623306233024</v>
      </c>
      <c r="K37" s="99">
        <v>536.29268292682889</v>
      </c>
      <c r="L37" s="99">
        <v>0.14438121751075397</v>
      </c>
      <c r="M37" s="99">
        <v>124.22559954625271</v>
      </c>
      <c r="N37" s="99">
        <v>1.2344359327569945</v>
      </c>
      <c r="O37" s="99">
        <v>1062.108676544118</v>
      </c>
      <c r="P37" s="99">
        <v>0.62647167430185779</v>
      </c>
      <c r="Q37" s="99">
        <v>539.0162285693184</v>
      </c>
      <c r="R37" s="99">
        <v>0.57834583989904997</v>
      </c>
      <c r="S37" s="99">
        <v>497.6087606491426</v>
      </c>
      <c r="T37" s="99">
        <v>9.7017885786232896E-2</v>
      </c>
      <c r="U37" s="99">
        <v>83.474188930474782</v>
      </c>
      <c r="V37" s="99">
        <v>1.7472880180540393</v>
      </c>
      <c r="W37" s="99">
        <v>1503.3666107336953</v>
      </c>
      <c r="X37" s="99">
        <v>0.73180318765120989</v>
      </c>
      <c r="Y37" s="99">
        <v>629.64346265510096</v>
      </c>
      <c r="Z37" s="99">
        <v>0.59816032401857822</v>
      </c>
      <c r="AA37" s="99">
        <v>514.65714278558471</v>
      </c>
      <c r="AB37" s="99">
        <v>0.57867351459587657</v>
      </c>
      <c r="AC37" s="99">
        <v>497.89069195829217</v>
      </c>
      <c r="AD37" s="99">
        <v>0.68935000319342143</v>
      </c>
      <c r="AE37" s="99">
        <v>593.11674274761981</v>
      </c>
      <c r="AF37" s="99">
        <v>0.47675605947584077</v>
      </c>
      <c r="AG37" s="99">
        <v>410.20091357301339</v>
      </c>
      <c r="AH37" s="99">
        <v>0.83037297013148159</v>
      </c>
      <c r="AI37" s="99">
        <v>714.4529035011268</v>
      </c>
      <c r="AJ37" s="99">
        <v>5.578973468881724E-2</v>
      </c>
      <c r="AK37" s="99">
        <v>48.001487726258354</v>
      </c>
      <c r="AL37" s="99">
        <v>1.2787810744135046</v>
      </c>
      <c r="AM37" s="99">
        <v>1100.2632364253793</v>
      </c>
      <c r="AN37" s="99">
        <v>0.92707532812816418</v>
      </c>
      <c r="AO37" s="99">
        <v>797.6556123214724</v>
      </c>
      <c r="AP37" s="99">
        <v>0.66536284206143292</v>
      </c>
      <c r="AQ37" s="99">
        <v>572.47818930965684</v>
      </c>
      <c r="AR37" s="99">
        <v>0.58119026961945364</v>
      </c>
      <c r="AS37" s="99">
        <v>500.05610798057791</v>
      </c>
      <c r="AT37" s="99">
        <v>0.59954071718777557</v>
      </c>
      <c r="AU37" s="99">
        <v>515.84483306836205</v>
      </c>
      <c r="AV37" s="99">
        <v>0.50225661048280223</v>
      </c>
      <c r="AW37" s="99">
        <v>432.14158765940306</v>
      </c>
      <c r="AX37" s="99">
        <v>1.1076388728543833</v>
      </c>
      <c r="AY37" s="99">
        <v>953.01248620391141</v>
      </c>
      <c r="AZ37" s="99">
        <v>0.73210312999321858</v>
      </c>
      <c r="BA37" s="99">
        <v>629.90153304616524</v>
      </c>
      <c r="BB37" s="99">
        <v>0.59048099356239525</v>
      </c>
      <c r="BC37" s="99">
        <v>508.04984686108486</v>
      </c>
      <c r="BD37" s="99">
        <v>0.53696226651833767</v>
      </c>
      <c r="BE37" s="99">
        <v>462.0023341123777</v>
      </c>
      <c r="BF37" s="99">
        <v>0.59568084809497102</v>
      </c>
      <c r="BG37" s="99">
        <v>512.52380170091305</v>
      </c>
      <c r="BH37" s="99">
        <v>0.76531339588939185</v>
      </c>
      <c r="BI37" s="99">
        <v>658.47564582323275</v>
      </c>
      <c r="BJ37" s="99">
        <v>0.53277489646425213</v>
      </c>
      <c r="BK37" s="99">
        <v>458.39952091784255</v>
      </c>
      <c r="BL37" s="99">
        <v>0.4797335062146128</v>
      </c>
      <c r="BM37" s="99">
        <v>412.76270874705284</v>
      </c>
      <c r="BN37" s="99">
        <v>0.54326736515327878</v>
      </c>
      <c r="BO37" s="99">
        <v>467.42724097788107</v>
      </c>
      <c r="BP37" s="99">
        <v>0.10470990774580223</v>
      </c>
      <c r="BQ37" s="99">
        <v>90.092404624488239</v>
      </c>
      <c r="BR37" s="99">
        <v>1.1097619863763371</v>
      </c>
      <c r="BS37" s="99">
        <v>954.83921307820037</v>
      </c>
      <c r="BT37" s="99">
        <v>7.0968123484534962E-2</v>
      </c>
      <c r="BU37" s="99">
        <v>61.060973446093882</v>
      </c>
      <c r="BV37" s="99">
        <v>0.70033266003180128</v>
      </c>
      <c r="BW37" s="99">
        <v>602.56622069136176</v>
      </c>
      <c r="BX37" s="99">
        <v>0.27642265648349595</v>
      </c>
      <c r="BY37" s="99">
        <v>237.83405363839992</v>
      </c>
      <c r="BZ37" s="99">
        <v>0.76062639821028988</v>
      </c>
      <c r="CA37" s="99">
        <v>654.44295302013336</v>
      </c>
      <c r="CB37" s="99">
        <v>0.20956607495069024</v>
      </c>
      <c r="CC37" s="99">
        <v>180.31065088757387</v>
      </c>
      <c r="CD37" s="99">
        <v>2.3567429128784627</v>
      </c>
      <c r="CE37" s="99">
        <v>2027.7416022406292</v>
      </c>
      <c r="CF37" s="99">
        <v>0.64884000879836345</v>
      </c>
      <c r="CG37" s="99">
        <v>558.26194357011195</v>
      </c>
      <c r="CH37" s="99">
        <v>0.54468390586301008</v>
      </c>
      <c r="CI37" s="99">
        <v>468.64603260453384</v>
      </c>
      <c r="CJ37" s="99">
        <v>6.2900738576414233E-2</v>
      </c>
      <c r="CK37" s="99">
        <v>54.119795471146809</v>
      </c>
      <c r="CL37" s="99">
        <v>0.14216084484159219</v>
      </c>
      <c r="CM37" s="99">
        <v>122.31519090170592</v>
      </c>
      <c r="CN37" s="99">
        <v>0.17286084701815033</v>
      </c>
      <c r="CO37" s="99">
        <v>148.72947277441654</v>
      </c>
      <c r="CP37" s="99">
        <v>1.2945189975747775</v>
      </c>
      <c r="CQ37" s="99">
        <v>1113.8041455133384</v>
      </c>
      <c r="CR37" s="99">
        <v>0.48636131107701058</v>
      </c>
      <c r="CS37" s="99">
        <v>418.46527205065991</v>
      </c>
      <c r="CT37" s="99">
        <v>0.79726651480637767</v>
      </c>
      <c r="CU37" s="99">
        <v>685.96810933940731</v>
      </c>
    </row>
    <row r="38" spans="2:99">
      <c r="C38" s="98" t="s">
        <v>203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0.59620596205962029</v>
      </c>
      <c r="K38" s="99">
        <v>740.48780487804845</v>
      </c>
      <c r="L38" s="99">
        <v>0.14438121751075397</v>
      </c>
      <c r="M38" s="99">
        <v>179.32147214835643</v>
      </c>
      <c r="N38" s="99">
        <v>1.3226099279539225</v>
      </c>
      <c r="O38" s="99">
        <v>1642.6815305187718</v>
      </c>
      <c r="P38" s="99">
        <v>0.62647167430185779</v>
      </c>
      <c r="Q38" s="99">
        <v>778.07781948290733</v>
      </c>
      <c r="R38" s="99">
        <v>0.52051125590914493</v>
      </c>
      <c r="S38" s="99">
        <v>646.47497983915798</v>
      </c>
      <c r="T38" s="99">
        <v>9.7017885786232896E-2</v>
      </c>
      <c r="U38" s="99">
        <v>120.49621414650126</v>
      </c>
      <c r="V38" s="99">
        <v>1.5143162823135008</v>
      </c>
      <c r="W38" s="99">
        <v>1880.780822633368</v>
      </c>
      <c r="X38" s="99">
        <v>0.7096273334799611</v>
      </c>
      <c r="Y38" s="99">
        <v>881.3571481821117</v>
      </c>
      <c r="Z38" s="99">
        <v>0.52339028351625594</v>
      </c>
      <c r="AA38" s="99">
        <v>650.05073212718992</v>
      </c>
      <c r="AB38" s="99">
        <v>0.62689630747886627</v>
      </c>
      <c r="AC38" s="99">
        <v>778.6052138887519</v>
      </c>
      <c r="AD38" s="99">
        <v>0.68935000319342143</v>
      </c>
      <c r="AE38" s="99">
        <v>856.17270396622939</v>
      </c>
      <c r="AF38" s="99">
        <v>0.42908045352825663</v>
      </c>
      <c r="AG38" s="99">
        <v>532.91792328209476</v>
      </c>
      <c r="AH38" s="99">
        <v>0.88227128076469907</v>
      </c>
      <c r="AI38" s="99">
        <v>1095.7809307097561</v>
      </c>
      <c r="AJ38" s="99">
        <v>5.9922307628729625E-2</v>
      </c>
      <c r="AK38" s="99">
        <v>74.423506074882198</v>
      </c>
      <c r="AL38" s="99">
        <v>1.1023974779426764</v>
      </c>
      <c r="AM38" s="99">
        <v>1369.1776676048041</v>
      </c>
      <c r="AN38" s="99">
        <v>1.0043316054721778</v>
      </c>
      <c r="AO38" s="99">
        <v>1247.3798539964448</v>
      </c>
      <c r="AP38" s="99">
        <v>0.5580462546321695</v>
      </c>
      <c r="AQ38" s="99">
        <v>693.09344825315452</v>
      </c>
      <c r="AR38" s="99">
        <v>0.58119026961945364</v>
      </c>
      <c r="AS38" s="99">
        <v>721.83831486736142</v>
      </c>
      <c r="AT38" s="99">
        <v>0.48712683271506763</v>
      </c>
      <c r="AU38" s="99">
        <v>605.01152623211397</v>
      </c>
      <c r="AV38" s="99">
        <v>0.43528906241842863</v>
      </c>
      <c r="AW38" s="99">
        <v>540.62901552368839</v>
      </c>
      <c r="AX38" s="99">
        <v>1.1076388728543833</v>
      </c>
      <c r="AY38" s="99">
        <v>1375.6874800851442</v>
      </c>
      <c r="AZ38" s="99">
        <v>0.67109453582711698</v>
      </c>
      <c r="BA38" s="99">
        <v>833.49941349727931</v>
      </c>
      <c r="BB38" s="99">
        <v>0.50996085807661407</v>
      </c>
      <c r="BC38" s="99">
        <v>633.37138573115465</v>
      </c>
      <c r="BD38" s="99">
        <v>0.59348461036237321</v>
      </c>
      <c r="BE38" s="99">
        <v>737.10788607006748</v>
      </c>
      <c r="BF38" s="99">
        <v>0.51351797249566467</v>
      </c>
      <c r="BG38" s="99">
        <v>637.78932183961547</v>
      </c>
      <c r="BH38" s="99">
        <v>0.68878205630045275</v>
      </c>
      <c r="BI38" s="99">
        <v>855.46731392516233</v>
      </c>
      <c r="BJ38" s="99">
        <v>0.48434081496750192</v>
      </c>
      <c r="BK38" s="99">
        <v>601.55129218963737</v>
      </c>
      <c r="BL38" s="99">
        <v>0.4797335062146128</v>
      </c>
      <c r="BM38" s="99">
        <v>595.82901471854905</v>
      </c>
      <c r="BN38" s="99">
        <v>0.48894062863795085</v>
      </c>
      <c r="BO38" s="99">
        <v>607.26426076833491</v>
      </c>
      <c r="BP38" s="99">
        <v>9.162116927757695E-2</v>
      </c>
      <c r="BQ38" s="99">
        <v>113.79349224275057</v>
      </c>
      <c r="BR38" s="99">
        <v>1.2154536041264643</v>
      </c>
      <c r="BS38" s="99">
        <v>1509.5933763250687</v>
      </c>
      <c r="BT38" s="99">
        <v>6.2097108048968092E-2</v>
      </c>
      <c r="BU38" s="99">
        <v>77.124608196818372</v>
      </c>
      <c r="BV38" s="99">
        <v>0.70033266003180128</v>
      </c>
      <c r="BW38" s="99">
        <v>869.81316375949723</v>
      </c>
      <c r="BX38" s="99">
        <v>0.29616713194660282</v>
      </c>
      <c r="BY38" s="99">
        <v>367.83957787768071</v>
      </c>
      <c r="BZ38" s="99">
        <v>0.68456375838926087</v>
      </c>
      <c r="CA38" s="99">
        <v>850.22818791946202</v>
      </c>
      <c r="CB38" s="99">
        <v>0.19723865877712024</v>
      </c>
      <c r="CC38" s="99">
        <v>244.97041420118333</v>
      </c>
      <c r="CD38" s="99">
        <v>2.0794790407751136</v>
      </c>
      <c r="CE38" s="99">
        <v>2582.7129686426911</v>
      </c>
      <c r="CF38" s="99">
        <v>0.70526087912865587</v>
      </c>
      <c r="CG38" s="99">
        <v>875.93401187779057</v>
      </c>
      <c r="CH38" s="99">
        <v>0.57335147985580004</v>
      </c>
      <c r="CI38" s="99">
        <v>712.10253798090366</v>
      </c>
      <c r="CJ38" s="99">
        <v>6.0871682493304095E-2</v>
      </c>
      <c r="CK38" s="99">
        <v>75.602629656683689</v>
      </c>
      <c r="CL38" s="99">
        <v>0.12185215272136475</v>
      </c>
      <c r="CM38" s="99">
        <v>151.34037367993503</v>
      </c>
      <c r="CN38" s="99">
        <v>0.19446845289541909</v>
      </c>
      <c r="CO38" s="99">
        <v>241.52981849611049</v>
      </c>
      <c r="CP38" s="99">
        <v>1.1582538399353273</v>
      </c>
      <c r="CQ38" s="99">
        <v>1438.5512691996764</v>
      </c>
      <c r="CR38" s="99">
        <v>0.48636131107701058</v>
      </c>
      <c r="CS38" s="99">
        <v>604.06074835764719</v>
      </c>
      <c r="CT38" s="99">
        <v>0.69096431283219395</v>
      </c>
      <c r="CU38" s="99">
        <v>858.17767653758483</v>
      </c>
    </row>
    <row r="39" spans="2:99">
      <c r="C39" s="98" t="s">
        <v>204</v>
      </c>
      <c r="D39" s="99">
        <v>0</v>
      </c>
      <c r="E39" s="99">
        <v>0</v>
      </c>
      <c r="F39" s="99">
        <v>0</v>
      </c>
      <c r="G39" s="99">
        <v>0</v>
      </c>
      <c r="H39" s="99">
        <v>0</v>
      </c>
      <c r="I39" s="99">
        <v>0</v>
      </c>
      <c r="J39" s="99">
        <v>0.51490514905149021</v>
      </c>
      <c r="K39" s="99">
        <v>732.8130081300809</v>
      </c>
      <c r="L39" s="99">
        <v>0.15340504360517609</v>
      </c>
      <c r="M39" s="99">
        <v>218.32605805888662</v>
      </c>
      <c r="N39" s="99">
        <v>1.3226099279539225</v>
      </c>
      <c r="O39" s="99">
        <v>1882.3384494640227</v>
      </c>
      <c r="P39" s="99">
        <v>0.62647167430185779</v>
      </c>
      <c r="Q39" s="99">
        <v>891.59448686640405</v>
      </c>
      <c r="R39" s="99">
        <v>0.46267667191924</v>
      </c>
      <c r="S39" s="99">
        <v>658.48143947546237</v>
      </c>
      <c r="T39" s="99">
        <v>0.10779765087359211</v>
      </c>
      <c r="U39" s="99">
        <v>153.41761672329631</v>
      </c>
      <c r="V39" s="99">
        <v>1.4560733483783661</v>
      </c>
      <c r="W39" s="99">
        <v>2072.2835894120908</v>
      </c>
      <c r="X39" s="99">
        <v>0.62092391679496595</v>
      </c>
      <c r="Y39" s="99">
        <v>883.69891838259559</v>
      </c>
      <c r="Z39" s="99">
        <v>0.62308367085268568</v>
      </c>
      <c r="AA39" s="99">
        <v>886.7726803575423</v>
      </c>
      <c r="AB39" s="99">
        <v>0.57867351459587657</v>
      </c>
      <c r="AC39" s="99">
        <v>823.56814597285154</v>
      </c>
      <c r="AD39" s="99">
        <v>0.76594444799269046</v>
      </c>
      <c r="AE39" s="99">
        <v>1090.0921383831972</v>
      </c>
      <c r="AF39" s="99">
        <v>0.47675605947584077</v>
      </c>
      <c r="AG39" s="99">
        <v>678.51922384601664</v>
      </c>
      <c r="AH39" s="99">
        <v>0.83037297013148159</v>
      </c>
      <c r="AI39" s="99">
        <v>1181.7868110911247</v>
      </c>
      <c r="AJ39" s="99">
        <v>5.9922307628729625E-2</v>
      </c>
      <c r="AK39" s="99">
        <v>85.281428217208003</v>
      </c>
      <c r="AL39" s="99">
        <v>1.1464933770603836</v>
      </c>
      <c r="AM39" s="99">
        <v>1631.689374232338</v>
      </c>
      <c r="AN39" s="99">
        <v>0.96570346680017105</v>
      </c>
      <c r="AO39" s="99">
        <v>1374.3891739500034</v>
      </c>
      <c r="AP39" s="99">
        <v>0.62243620708972758</v>
      </c>
      <c r="AQ39" s="99">
        <v>885.85120993010037</v>
      </c>
      <c r="AR39" s="99">
        <v>0.63930929658139901</v>
      </c>
      <c r="AS39" s="99">
        <v>909.86499089464712</v>
      </c>
      <c r="AT39" s="99">
        <v>0.52459812753930357</v>
      </c>
      <c r="AU39" s="99">
        <v>746.60805511393687</v>
      </c>
      <c r="AV39" s="99">
        <v>0.43528906241842863</v>
      </c>
      <c r="AW39" s="99">
        <v>619.50339363390765</v>
      </c>
      <c r="AX39" s="99">
        <v>0.99687498556894494</v>
      </c>
      <c r="AY39" s="99">
        <v>1418.7524794617225</v>
      </c>
      <c r="AZ39" s="99">
        <v>0.67109453582711698</v>
      </c>
      <c r="BA39" s="99">
        <v>955.10174338915294</v>
      </c>
      <c r="BB39" s="99">
        <v>0.56364094840046819</v>
      </c>
      <c r="BC39" s="99">
        <v>802.1737977635463</v>
      </c>
      <c r="BD39" s="99">
        <v>0.50870109459631985</v>
      </c>
      <c r="BE39" s="99">
        <v>723.98339782948244</v>
      </c>
      <c r="BF39" s="99">
        <v>0.53405869139549123</v>
      </c>
      <c r="BG39" s="99">
        <v>760.07232959406315</v>
      </c>
      <c r="BH39" s="99">
        <v>0.61225071671151354</v>
      </c>
      <c r="BI39" s="99">
        <v>871.35522002382606</v>
      </c>
      <c r="BJ39" s="99">
        <v>0.53277489646425213</v>
      </c>
      <c r="BK39" s="99">
        <v>758.24523264792367</v>
      </c>
      <c r="BL39" s="99">
        <v>0.51971129839916386</v>
      </c>
      <c r="BM39" s="99">
        <v>739.65311988169003</v>
      </c>
      <c r="BN39" s="99">
        <v>0.48894062863795085</v>
      </c>
      <c r="BO39" s="99">
        <v>695.86030267753165</v>
      </c>
      <c r="BP39" s="99">
        <v>9.598408210031871E-2</v>
      </c>
      <c r="BQ39" s="99">
        <v>136.6045456451736</v>
      </c>
      <c r="BR39" s="99">
        <v>1.2682994130015279</v>
      </c>
      <c r="BS39" s="99">
        <v>1805.0437245837745</v>
      </c>
      <c r="BT39" s="99">
        <v>5.7661600331184656E-2</v>
      </c>
      <c r="BU39" s="99">
        <v>82.063989591342008</v>
      </c>
      <c r="BV39" s="99">
        <v>0.74152869885720141</v>
      </c>
      <c r="BW39" s="99">
        <v>1055.3436442135692</v>
      </c>
      <c r="BX39" s="99">
        <v>0.29616713194660282</v>
      </c>
      <c r="BY39" s="99">
        <v>421.50506218640515</v>
      </c>
      <c r="BZ39" s="99">
        <v>0.60850111856823197</v>
      </c>
      <c r="CA39" s="99">
        <v>866.01879194630772</v>
      </c>
      <c r="CB39" s="99">
        <v>0.20956607495069024</v>
      </c>
      <c r="CC39" s="99">
        <v>298.25443786982237</v>
      </c>
      <c r="CD39" s="99">
        <v>2.0794790407751136</v>
      </c>
      <c r="CE39" s="99">
        <v>2959.5145708311416</v>
      </c>
      <c r="CF39" s="99">
        <v>0.7616817494589484</v>
      </c>
      <c r="CG39" s="99">
        <v>1084.0254658299755</v>
      </c>
      <c r="CH39" s="99">
        <v>0.45868118388464008</v>
      </c>
      <c r="CI39" s="99">
        <v>652.79506090461973</v>
      </c>
      <c r="CJ39" s="99">
        <v>6.2900738576414233E-2</v>
      </c>
      <c r="CK39" s="99">
        <v>89.520331141952738</v>
      </c>
      <c r="CL39" s="99">
        <v>0.12185215272136475</v>
      </c>
      <c r="CM39" s="99">
        <v>173.41998375304632</v>
      </c>
      <c r="CN39" s="99">
        <v>0.18366464995678472</v>
      </c>
      <c r="CO39" s="99">
        <v>261.391529818496</v>
      </c>
      <c r="CP39" s="99">
        <v>1.1582538399353273</v>
      </c>
      <c r="CQ39" s="99">
        <v>1648.4268649959579</v>
      </c>
      <c r="CR39" s="99">
        <v>0.48636131107701058</v>
      </c>
      <c r="CS39" s="99">
        <v>692.18941792480143</v>
      </c>
      <c r="CT39" s="99">
        <v>0.69096431283219395</v>
      </c>
      <c r="CU39" s="99">
        <v>983.38041002277851</v>
      </c>
    </row>
    <row r="40" spans="2:99">
      <c r="C40" s="98" t="s">
        <v>205</v>
      </c>
      <c r="D40" s="99">
        <v>0</v>
      </c>
      <c r="E40" s="99">
        <v>0</v>
      </c>
      <c r="F40" s="99">
        <v>0</v>
      </c>
      <c r="G40" s="99">
        <v>0</v>
      </c>
      <c r="H40" s="99">
        <v>0</v>
      </c>
      <c r="I40" s="99">
        <v>0</v>
      </c>
      <c r="J40" s="99">
        <v>0.56910569105691022</v>
      </c>
      <c r="K40" s="99">
        <v>412.48780487804851</v>
      </c>
      <c r="L40" s="99">
        <v>0.14438121751075397</v>
      </c>
      <c r="M40" s="99">
        <v>104.64750645179447</v>
      </c>
      <c r="N40" s="99">
        <v>1.4107839231508508</v>
      </c>
      <c r="O40" s="99">
        <v>1022.5361874997366</v>
      </c>
      <c r="P40" s="99">
        <v>0.71596762777355183</v>
      </c>
      <c r="Q40" s="99">
        <v>518.93333661027032</v>
      </c>
      <c r="R40" s="99">
        <v>0.52051125590914493</v>
      </c>
      <c r="S40" s="99">
        <v>377.26655828294821</v>
      </c>
      <c r="T40" s="99">
        <v>0.11318753341727172</v>
      </c>
      <c r="U40" s="99">
        <v>82.038324220838547</v>
      </c>
      <c r="V40" s="99">
        <v>1.6308021501837702</v>
      </c>
      <c r="W40" s="99">
        <v>1182.0053984531964</v>
      </c>
      <c r="X40" s="99">
        <v>0.7096273334799611</v>
      </c>
      <c r="Y40" s="99">
        <v>514.33789130627576</v>
      </c>
      <c r="Z40" s="99">
        <v>0.62308367085268568</v>
      </c>
      <c r="AA40" s="99">
        <v>451.61104463402654</v>
      </c>
      <c r="AB40" s="99">
        <v>0.62689630747886627</v>
      </c>
      <c r="AC40" s="99">
        <v>454.37444366068223</v>
      </c>
      <c r="AD40" s="99">
        <v>0.68935000319342143</v>
      </c>
      <c r="AE40" s="99">
        <v>499.64088231459181</v>
      </c>
      <c r="AF40" s="99">
        <v>0.47675605947584077</v>
      </c>
      <c r="AG40" s="99">
        <v>345.55279190808938</v>
      </c>
      <c r="AH40" s="99">
        <v>0.98606790203113437</v>
      </c>
      <c r="AI40" s="99">
        <v>714.70201539216612</v>
      </c>
      <c r="AJ40" s="99">
        <v>5.9922307628729625E-2</v>
      </c>
      <c r="AK40" s="99">
        <v>43.431688569303226</v>
      </c>
      <c r="AL40" s="99">
        <v>1.1464933770603836</v>
      </c>
      <c r="AM40" s="99">
        <v>830.97839969336599</v>
      </c>
      <c r="AN40" s="99">
        <v>0.8884471894561573</v>
      </c>
      <c r="AO40" s="99">
        <v>643.94652291782279</v>
      </c>
      <c r="AP40" s="99">
        <v>0.57950957211802223</v>
      </c>
      <c r="AQ40" s="99">
        <v>420.02853787114248</v>
      </c>
      <c r="AR40" s="99">
        <v>0.69742832354334439</v>
      </c>
      <c r="AS40" s="99">
        <v>505.49604890421597</v>
      </c>
      <c r="AT40" s="99">
        <v>0.59954071718777557</v>
      </c>
      <c r="AU40" s="99">
        <v>434.54711181769972</v>
      </c>
      <c r="AV40" s="99">
        <v>0.50225661048280223</v>
      </c>
      <c r="AW40" s="99">
        <v>364.03559127793505</v>
      </c>
      <c r="AX40" s="99">
        <v>0.99687498556894494</v>
      </c>
      <c r="AY40" s="99">
        <v>722.53498954037127</v>
      </c>
      <c r="AZ40" s="99">
        <v>0.64059023874406618</v>
      </c>
      <c r="BA40" s="99">
        <v>464.29980504169913</v>
      </c>
      <c r="BB40" s="99">
        <v>0.50996085807661407</v>
      </c>
      <c r="BC40" s="99">
        <v>369.61962993392984</v>
      </c>
      <c r="BD40" s="99">
        <v>0.53696226651833767</v>
      </c>
      <c r="BE40" s="99">
        <v>389.19025077249114</v>
      </c>
      <c r="BF40" s="99">
        <v>0.63676228589462425</v>
      </c>
      <c r="BG40" s="99">
        <v>461.52530481642361</v>
      </c>
      <c r="BH40" s="99">
        <v>0.76531339588939185</v>
      </c>
      <c r="BI40" s="99">
        <v>554.69914934063115</v>
      </c>
      <c r="BJ40" s="99">
        <v>0.53277489646425213</v>
      </c>
      <c r="BK40" s="99">
        <v>386.15524495728994</v>
      </c>
      <c r="BL40" s="99">
        <v>0.4797335062146128</v>
      </c>
      <c r="BM40" s="99">
        <v>347.71084530435132</v>
      </c>
      <c r="BN40" s="99">
        <v>0.48894062863795085</v>
      </c>
      <c r="BO40" s="99">
        <v>354.38416763678674</v>
      </c>
      <c r="BP40" s="99">
        <v>0.10034699492306047</v>
      </c>
      <c r="BQ40" s="99">
        <v>72.731501920234223</v>
      </c>
      <c r="BR40" s="99">
        <v>1.2154536041264643</v>
      </c>
      <c r="BS40" s="99">
        <v>880.9607722708613</v>
      </c>
      <c r="BT40" s="99">
        <v>7.3185877343426686E-2</v>
      </c>
      <c r="BU40" s="99">
        <v>53.045123898515662</v>
      </c>
      <c r="BV40" s="99">
        <v>0.70033266003180128</v>
      </c>
      <c r="BW40" s="99">
        <v>507.60111199104955</v>
      </c>
      <c r="BX40" s="99">
        <v>0.27642265648349595</v>
      </c>
      <c r="BY40" s="99">
        <v>200.35114141923785</v>
      </c>
      <c r="BZ40" s="99">
        <v>0.76062639821028988</v>
      </c>
      <c r="CA40" s="99">
        <v>551.30201342281805</v>
      </c>
      <c r="CB40" s="99">
        <v>0.18491124260355021</v>
      </c>
      <c r="CC40" s="99">
        <v>134.0236686390532</v>
      </c>
      <c r="CD40" s="99">
        <v>2.0794790407751136</v>
      </c>
      <c r="CE40" s="99">
        <v>1507.2064087538022</v>
      </c>
      <c r="CF40" s="99">
        <v>0.73347131429380208</v>
      </c>
      <c r="CG40" s="99">
        <v>531.62000860014768</v>
      </c>
      <c r="CH40" s="99">
        <v>0.57335147985580004</v>
      </c>
      <c r="CI40" s="99">
        <v>415.56515259948384</v>
      </c>
      <c r="CJ40" s="99">
        <v>6.2900738576414233E-2</v>
      </c>
      <c r="CK40" s="99">
        <v>45.590455320185036</v>
      </c>
      <c r="CL40" s="99">
        <v>0.1269293257514216</v>
      </c>
      <c r="CM40" s="99">
        <v>91.998375304630372</v>
      </c>
      <c r="CN40" s="99">
        <v>0.18366464995678472</v>
      </c>
      <c r="CO40" s="99">
        <v>133.12013828867757</v>
      </c>
      <c r="CP40" s="99">
        <v>1.2945189975747775</v>
      </c>
      <c r="CQ40" s="99">
        <v>938.26736944219863</v>
      </c>
      <c r="CR40" s="99">
        <v>0.48636131107701058</v>
      </c>
      <c r="CS40" s="99">
        <v>352.51467826861727</v>
      </c>
      <c r="CT40" s="99">
        <v>0.74411541381928581</v>
      </c>
      <c r="CU40" s="99">
        <v>539.33485193621834</v>
      </c>
    </row>
    <row r="41" spans="2:99">
      <c r="C41" s="98" t="s">
        <v>206</v>
      </c>
      <c r="D41" s="99">
        <v>0</v>
      </c>
      <c r="E41" s="99">
        <v>0</v>
      </c>
      <c r="F41" s="99">
        <v>0</v>
      </c>
      <c r="G41" s="99">
        <v>0</v>
      </c>
      <c r="H41" s="99">
        <v>0</v>
      </c>
      <c r="I41" s="99">
        <v>0</v>
      </c>
      <c r="J41" s="99">
        <v>0.54200542005420016</v>
      </c>
      <c r="K41" s="99">
        <v>357.7235772357721</v>
      </c>
      <c r="L41" s="99">
        <v>0.16242886969959822</v>
      </c>
      <c r="M41" s="99">
        <v>107.20305400173483</v>
      </c>
      <c r="N41" s="99">
        <v>1.4107839231508508</v>
      </c>
      <c r="O41" s="99">
        <v>931.11738927956151</v>
      </c>
      <c r="P41" s="99">
        <v>0.67121965103770487</v>
      </c>
      <c r="Q41" s="99">
        <v>443.00496968488522</v>
      </c>
      <c r="R41" s="99">
        <v>0.57834583989904997</v>
      </c>
      <c r="S41" s="99">
        <v>381.70825433337296</v>
      </c>
      <c r="T41" s="99">
        <v>9.7017885786232896E-2</v>
      </c>
      <c r="U41" s="99">
        <v>64.031804618913711</v>
      </c>
      <c r="V41" s="99">
        <v>1.7472880180540393</v>
      </c>
      <c r="W41" s="99">
        <v>1153.210091915666</v>
      </c>
      <c r="X41" s="99">
        <v>0.79833075016495614</v>
      </c>
      <c r="Y41" s="99">
        <v>526.89829510887103</v>
      </c>
      <c r="Z41" s="99">
        <v>0.64800701768679303</v>
      </c>
      <c r="AA41" s="99">
        <v>427.68463167328338</v>
      </c>
      <c r="AB41" s="99">
        <v>0.57867351459587657</v>
      </c>
      <c r="AC41" s="99">
        <v>381.92451963327852</v>
      </c>
      <c r="AD41" s="99">
        <v>0.8425388927919597</v>
      </c>
      <c r="AE41" s="99">
        <v>556.07566924269338</v>
      </c>
      <c r="AF41" s="99">
        <v>0.52443166542342479</v>
      </c>
      <c r="AG41" s="99">
        <v>346.12489917946039</v>
      </c>
      <c r="AH41" s="99">
        <v>0.98606790203113437</v>
      </c>
      <c r="AI41" s="99">
        <v>650.80481534054866</v>
      </c>
      <c r="AJ41" s="99">
        <v>5.7856021158773432E-2</v>
      </c>
      <c r="AK41" s="99">
        <v>38.184973964790466</v>
      </c>
      <c r="AL41" s="99">
        <v>1.2787810744135046</v>
      </c>
      <c r="AM41" s="99">
        <v>843.99550911291306</v>
      </c>
      <c r="AN41" s="99">
        <v>0.8884471894561573</v>
      </c>
      <c r="AO41" s="99">
        <v>586.37514504106377</v>
      </c>
      <c r="AP41" s="99">
        <v>0.60097288960387485</v>
      </c>
      <c r="AQ41" s="99">
        <v>396.64210713855738</v>
      </c>
      <c r="AR41" s="99">
        <v>0.69742832354334439</v>
      </c>
      <c r="AS41" s="99">
        <v>460.30269353860729</v>
      </c>
      <c r="AT41" s="99">
        <v>0.56206942236353963</v>
      </c>
      <c r="AU41" s="99">
        <v>370.96581875993616</v>
      </c>
      <c r="AV41" s="99">
        <v>0.43528906241842863</v>
      </c>
      <c r="AW41" s="99">
        <v>287.29078119616287</v>
      </c>
      <c r="AX41" s="99">
        <v>0.99687498556894494</v>
      </c>
      <c r="AY41" s="99">
        <v>657.93749047550364</v>
      </c>
      <c r="AZ41" s="99">
        <v>0.67109453582711698</v>
      </c>
      <c r="BA41" s="99">
        <v>442.92239364589722</v>
      </c>
      <c r="BB41" s="99">
        <v>0.53680090323854124</v>
      </c>
      <c r="BC41" s="99">
        <v>354.2885961374372</v>
      </c>
      <c r="BD41" s="99">
        <v>0.59348461036237321</v>
      </c>
      <c r="BE41" s="99">
        <v>391.69984283916631</v>
      </c>
      <c r="BF41" s="99">
        <v>0.55459941029531779</v>
      </c>
      <c r="BG41" s="99">
        <v>366.03561079490976</v>
      </c>
      <c r="BH41" s="99">
        <v>0.68878205630045275</v>
      </c>
      <c r="BI41" s="99">
        <v>454.59615715829881</v>
      </c>
      <c r="BJ41" s="99">
        <v>0.53277489646425213</v>
      </c>
      <c r="BK41" s="99">
        <v>351.6314316664064</v>
      </c>
      <c r="BL41" s="99">
        <v>0.43975571403006175</v>
      </c>
      <c r="BM41" s="99">
        <v>290.23877125984075</v>
      </c>
      <c r="BN41" s="99">
        <v>0.48894062863795085</v>
      </c>
      <c r="BO41" s="99">
        <v>322.70081490104758</v>
      </c>
      <c r="BP41" s="99">
        <v>0.11343573339128574</v>
      </c>
      <c r="BQ41" s="99">
        <v>74.86758403824858</v>
      </c>
      <c r="BR41" s="99">
        <v>1.3211452218765916</v>
      </c>
      <c r="BS41" s="99">
        <v>871.95584643855045</v>
      </c>
      <c r="BT41" s="99">
        <v>6.2097108048968092E-2</v>
      </c>
      <c r="BU41" s="99">
        <v>40.984091312318938</v>
      </c>
      <c r="BV41" s="99">
        <v>0.82392077650800144</v>
      </c>
      <c r="BW41" s="99">
        <v>543.78771249528097</v>
      </c>
      <c r="BX41" s="99">
        <v>0.31591160740970969</v>
      </c>
      <c r="BY41" s="99">
        <v>208.5016608904084</v>
      </c>
      <c r="BZ41" s="99">
        <v>0.68456375838926087</v>
      </c>
      <c r="CA41" s="99">
        <v>451.81208053691216</v>
      </c>
      <c r="CB41" s="99">
        <v>0.18491124260355021</v>
      </c>
      <c r="CC41" s="99">
        <v>122.04142011834314</v>
      </c>
      <c r="CD41" s="99">
        <v>2.3567429128784627</v>
      </c>
      <c r="CE41" s="99">
        <v>1555.4503224997854</v>
      </c>
      <c r="CF41" s="99">
        <v>0.7616817494589484</v>
      </c>
      <c r="CG41" s="99">
        <v>502.70995464290593</v>
      </c>
      <c r="CH41" s="99">
        <v>0.57335147985580004</v>
      </c>
      <c r="CI41" s="99">
        <v>378.41197670482802</v>
      </c>
      <c r="CJ41" s="99">
        <v>5.8842626410193957E-2</v>
      </c>
      <c r="CK41" s="99">
        <v>38.836133430728012</v>
      </c>
      <c r="CL41" s="99">
        <v>0.1269293257514216</v>
      </c>
      <c r="CM41" s="99">
        <v>83.773354995938263</v>
      </c>
      <c r="CN41" s="99">
        <v>0.17286084701815033</v>
      </c>
      <c r="CO41" s="99">
        <v>114.08815903197922</v>
      </c>
      <c r="CP41" s="99">
        <v>1.1582538399353273</v>
      </c>
      <c r="CQ41" s="99">
        <v>764.44753435731604</v>
      </c>
      <c r="CR41" s="99">
        <v>0.54040145675223394</v>
      </c>
      <c r="CS41" s="99">
        <v>356.66496145647443</v>
      </c>
      <c r="CT41" s="99">
        <v>0.69096431283219395</v>
      </c>
      <c r="CU41" s="99">
        <v>456.03644646924801</v>
      </c>
    </row>
    <row r="42" spans="2:99">
      <c r="C42" s="98" t="s">
        <v>207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0.54200542005420016</v>
      </c>
      <c r="K42" s="99">
        <v>458.53658536585334</v>
      </c>
      <c r="L42" s="99">
        <v>0.16242886969959822</v>
      </c>
      <c r="M42" s="99">
        <v>137.41482376586009</v>
      </c>
      <c r="N42" s="99">
        <v>1.4107839231508508</v>
      </c>
      <c r="O42" s="99">
        <v>1193.5231989856197</v>
      </c>
      <c r="P42" s="99">
        <v>0.58172369756601083</v>
      </c>
      <c r="Q42" s="99">
        <v>492.13824814084518</v>
      </c>
      <c r="R42" s="99">
        <v>0.52051125590914493</v>
      </c>
      <c r="S42" s="99">
        <v>440.35252249913663</v>
      </c>
      <c r="T42" s="99">
        <v>0.11318753341727172</v>
      </c>
      <c r="U42" s="99">
        <v>95.756653271011885</v>
      </c>
      <c r="V42" s="99">
        <v>1.5143162823135008</v>
      </c>
      <c r="W42" s="99">
        <v>1281.1115748372217</v>
      </c>
      <c r="X42" s="99">
        <v>0.73180318765120989</v>
      </c>
      <c r="Y42" s="99">
        <v>619.10549675292361</v>
      </c>
      <c r="Z42" s="99">
        <v>0.64800701768679303</v>
      </c>
      <c r="AA42" s="99">
        <v>548.21393696302687</v>
      </c>
      <c r="AB42" s="99">
        <v>0.62689630747886627</v>
      </c>
      <c r="AC42" s="99">
        <v>530.3542761271209</v>
      </c>
      <c r="AD42" s="99">
        <v>0.76594444799269046</v>
      </c>
      <c r="AE42" s="99">
        <v>647.98900300181617</v>
      </c>
      <c r="AF42" s="99">
        <v>0.52443166542342479</v>
      </c>
      <c r="AG42" s="99">
        <v>443.66918894821737</v>
      </c>
      <c r="AH42" s="99">
        <v>0.88227128076469907</v>
      </c>
      <c r="AI42" s="99">
        <v>746.40150352693547</v>
      </c>
      <c r="AJ42" s="99">
        <v>6.6121167038598216E-2</v>
      </c>
      <c r="AK42" s="99">
        <v>55.938507314654089</v>
      </c>
      <c r="AL42" s="99">
        <v>1.0583015788249694</v>
      </c>
      <c r="AM42" s="99">
        <v>895.32313568592417</v>
      </c>
      <c r="AN42" s="99">
        <v>0.84981905078415054</v>
      </c>
      <c r="AO42" s="99">
        <v>718.94691696339135</v>
      </c>
      <c r="AP42" s="99">
        <v>0.64389952457558031</v>
      </c>
      <c r="AQ42" s="99">
        <v>544.73899779094097</v>
      </c>
      <c r="AR42" s="99">
        <v>0.63930929658139901</v>
      </c>
      <c r="AS42" s="99">
        <v>540.85566490786357</v>
      </c>
      <c r="AT42" s="99">
        <v>0.59954071718777557</v>
      </c>
      <c r="AU42" s="99">
        <v>507.21144674085815</v>
      </c>
      <c r="AV42" s="99">
        <v>0.50225661048280223</v>
      </c>
      <c r="AW42" s="99">
        <v>424.90909246845069</v>
      </c>
      <c r="AX42" s="99">
        <v>0.99687498556894494</v>
      </c>
      <c r="AY42" s="99">
        <v>843.35623779132743</v>
      </c>
      <c r="AZ42" s="99">
        <v>0.70159883291016778</v>
      </c>
      <c r="BA42" s="99">
        <v>593.55261264200192</v>
      </c>
      <c r="BB42" s="99">
        <v>0.50996085807661407</v>
      </c>
      <c r="BC42" s="99">
        <v>431.42688593281548</v>
      </c>
      <c r="BD42" s="99">
        <v>0.59348461036237321</v>
      </c>
      <c r="BE42" s="99">
        <v>502.08798036656776</v>
      </c>
      <c r="BF42" s="99">
        <v>0.61622156699479769</v>
      </c>
      <c r="BG42" s="99">
        <v>521.3234456775989</v>
      </c>
      <c r="BH42" s="99">
        <v>0.68878205630045275</v>
      </c>
      <c r="BI42" s="99">
        <v>582.70961963018306</v>
      </c>
      <c r="BJ42" s="99">
        <v>0.53277489646425213</v>
      </c>
      <c r="BK42" s="99">
        <v>450.72756240875731</v>
      </c>
      <c r="BL42" s="99">
        <v>0.51971129839916386</v>
      </c>
      <c r="BM42" s="99">
        <v>439.67575844569262</v>
      </c>
      <c r="BN42" s="99">
        <v>0.54326736515327878</v>
      </c>
      <c r="BO42" s="99">
        <v>459.60419091967384</v>
      </c>
      <c r="BP42" s="99">
        <v>0.10907282056854398</v>
      </c>
      <c r="BQ42" s="99">
        <v>92.275606200988207</v>
      </c>
      <c r="BR42" s="99">
        <v>1.3211452218765916</v>
      </c>
      <c r="BS42" s="99">
        <v>1117.6888577075965</v>
      </c>
      <c r="BT42" s="99">
        <v>7.0968123484534962E-2</v>
      </c>
      <c r="BU42" s="99">
        <v>60.039032467916577</v>
      </c>
      <c r="BV42" s="99">
        <v>0.74152869885720141</v>
      </c>
      <c r="BW42" s="99">
        <v>627.33327923319234</v>
      </c>
      <c r="BX42" s="99">
        <v>0.31591160740970969</v>
      </c>
      <c r="BY42" s="99">
        <v>267.26121986861438</v>
      </c>
      <c r="BZ42" s="99">
        <v>0.76062639821028988</v>
      </c>
      <c r="CA42" s="99">
        <v>643.4899328859052</v>
      </c>
      <c r="CB42" s="99">
        <v>0.20956607495069024</v>
      </c>
      <c r="CC42" s="99">
        <v>177.29289940828394</v>
      </c>
      <c r="CD42" s="99">
        <v>2.2181109768267881</v>
      </c>
      <c r="CE42" s="99">
        <v>1876.5218863954628</v>
      </c>
      <c r="CF42" s="99">
        <v>0.67705044396350966</v>
      </c>
      <c r="CG42" s="99">
        <v>572.78467559312912</v>
      </c>
      <c r="CH42" s="99">
        <v>0.54468390586301008</v>
      </c>
      <c r="CI42" s="99">
        <v>460.80258436010655</v>
      </c>
      <c r="CJ42" s="99">
        <v>6.4929794659524365E-2</v>
      </c>
      <c r="CK42" s="99">
        <v>54.930606281957616</v>
      </c>
      <c r="CL42" s="99">
        <v>0.13200649878147847</v>
      </c>
      <c r="CM42" s="99">
        <v>111.67749796913078</v>
      </c>
      <c r="CN42" s="99">
        <v>0.17286084701815033</v>
      </c>
      <c r="CO42" s="99">
        <v>146.24027657735519</v>
      </c>
      <c r="CP42" s="99">
        <v>1.1582538399353273</v>
      </c>
      <c r="CQ42" s="99">
        <v>979.88274858528689</v>
      </c>
      <c r="CR42" s="99">
        <v>0.48636131107701058</v>
      </c>
      <c r="CS42" s="99">
        <v>411.46166917115096</v>
      </c>
      <c r="CT42" s="99">
        <v>0.74411541381928581</v>
      </c>
      <c r="CU42" s="99">
        <v>629.52164009111584</v>
      </c>
    </row>
    <row r="43" spans="2:99">
      <c r="C43" s="98" t="s">
        <v>208</v>
      </c>
      <c r="D43" s="99">
        <v>0</v>
      </c>
      <c r="E43" s="99">
        <v>0</v>
      </c>
      <c r="F43" s="99">
        <v>0</v>
      </c>
      <c r="G43" s="99">
        <v>0</v>
      </c>
      <c r="H43" s="99">
        <v>0</v>
      </c>
      <c r="I43" s="99">
        <v>0</v>
      </c>
      <c r="J43" s="99">
        <v>0.59620596205962029</v>
      </c>
      <c r="K43" s="99">
        <v>609.56097560975581</v>
      </c>
      <c r="L43" s="99">
        <v>0.14438121751075397</v>
      </c>
      <c r="M43" s="99">
        <v>147.61535678299487</v>
      </c>
      <c r="N43" s="99">
        <v>1.3226099279539225</v>
      </c>
      <c r="O43" s="99">
        <v>1352.2363903400903</v>
      </c>
      <c r="P43" s="99">
        <v>0.67121965103770487</v>
      </c>
      <c r="Q43" s="99">
        <v>686.25497122094941</v>
      </c>
      <c r="R43" s="99">
        <v>0.57834583989904997</v>
      </c>
      <c r="S43" s="99">
        <v>591.30078671278864</v>
      </c>
      <c r="T43" s="99">
        <v>9.1628003242553296E-2</v>
      </c>
      <c r="U43" s="99">
        <v>93.680470515186485</v>
      </c>
      <c r="V43" s="99">
        <v>1.7472880180540393</v>
      </c>
      <c r="W43" s="99">
        <v>1786.4272696584499</v>
      </c>
      <c r="X43" s="99">
        <v>0.75397904182245856</v>
      </c>
      <c r="Y43" s="99">
        <v>770.86817235928163</v>
      </c>
      <c r="Z43" s="99">
        <v>0.57323697718447075</v>
      </c>
      <c r="AA43" s="99">
        <v>586.07748547340293</v>
      </c>
      <c r="AB43" s="99">
        <v>0.57867351459587657</v>
      </c>
      <c r="AC43" s="99">
        <v>591.63580132282414</v>
      </c>
      <c r="AD43" s="99">
        <v>0.76594444799269046</v>
      </c>
      <c r="AE43" s="99">
        <v>783.10160362772672</v>
      </c>
      <c r="AF43" s="99">
        <v>0.47675605947584077</v>
      </c>
      <c r="AG43" s="99">
        <v>487.43539520809958</v>
      </c>
      <c r="AH43" s="99">
        <v>0.93416959139791667</v>
      </c>
      <c r="AI43" s="99">
        <v>955.09499024522995</v>
      </c>
      <c r="AJ43" s="99">
        <v>6.4054880568642017E-2</v>
      </c>
      <c r="AK43" s="99">
        <v>65.489709893379597</v>
      </c>
      <c r="AL43" s="99">
        <v>1.0583015788249694</v>
      </c>
      <c r="AM43" s="99">
        <v>1082.0075341906488</v>
      </c>
      <c r="AN43" s="99">
        <v>0.92707532812816418</v>
      </c>
      <c r="AO43" s="99">
        <v>947.84181547823505</v>
      </c>
      <c r="AP43" s="99">
        <v>0.57950957211802223</v>
      </c>
      <c r="AQ43" s="99">
        <v>592.49058653346594</v>
      </c>
      <c r="AR43" s="99">
        <v>0.69742832354334439</v>
      </c>
      <c r="AS43" s="99">
        <v>713.05071799071527</v>
      </c>
      <c r="AT43" s="99">
        <v>0.56206942236353963</v>
      </c>
      <c r="AU43" s="99">
        <v>574.65977742448285</v>
      </c>
      <c r="AV43" s="99">
        <v>0.46877283645061546</v>
      </c>
      <c r="AW43" s="99">
        <v>479.27334798710922</v>
      </c>
      <c r="AX43" s="99">
        <v>0.99687498556894494</v>
      </c>
      <c r="AY43" s="99">
        <v>1019.2049852456893</v>
      </c>
      <c r="AZ43" s="99">
        <v>0.64059023874406618</v>
      </c>
      <c r="BA43" s="99">
        <v>654.93946009193326</v>
      </c>
      <c r="BB43" s="99">
        <v>0.59048099356239525</v>
      </c>
      <c r="BC43" s="99">
        <v>603.70776781819291</v>
      </c>
      <c r="BD43" s="99">
        <v>0.53696226651833767</v>
      </c>
      <c r="BE43" s="99">
        <v>548.99022128834838</v>
      </c>
      <c r="BF43" s="99">
        <v>0.51351797249566467</v>
      </c>
      <c r="BG43" s="99">
        <v>525.02077507956756</v>
      </c>
      <c r="BH43" s="99">
        <v>0.76531339588939185</v>
      </c>
      <c r="BI43" s="99">
        <v>782.45641595731422</v>
      </c>
      <c r="BJ43" s="99">
        <v>0.58120897796100224</v>
      </c>
      <c r="BK43" s="99">
        <v>594.22805906732867</v>
      </c>
      <c r="BL43" s="99">
        <v>0.4797335062146128</v>
      </c>
      <c r="BM43" s="99">
        <v>490.47953675382013</v>
      </c>
      <c r="BN43" s="99">
        <v>0.48894062863795085</v>
      </c>
      <c r="BO43" s="99">
        <v>499.89289871944095</v>
      </c>
      <c r="BP43" s="99">
        <v>0.10470990774580223</v>
      </c>
      <c r="BQ43" s="99">
        <v>107.0554096793082</v>
      </c>
      <c r="BR43" s="99">
        <v>1.2682994130015279</v>
      </c>
      <c r="BS43" s="99">
        <v>1296.7093198527621</v>
      </c>
      <c r="BT43" s="99">
        <v>5.9879354190076381E-2</v>
      </c>
      <c r="BU43" s="99">
        <v>61.22065172393409</v>
      </c>
      <c r="BV43" s="99">
        <v>0.70033266003180128</v>
      </c>
      <c r="BW43" s="99">
        <v>716.02011161651365</v>
      </c>
      <c r="BX43" s="99">
        <v>0.31591160740970969</v>
      </c>
      <c r="BY43" s="99">
        <v>322.98802741568716</v>
      </c>
      <c r="BZ43" s="99">
        <v>0.68456375838926087</v>
      </c>
      <c r="CA43" s="99">
        <v>699.89798657718029</v>
      </c>
      <c r="CB43" s="99">
        <v>0.18491124260355021</v>
      </c>
      <c r="CC43" s="99">
        <v>189.05325443786973</v>
      </c>
      <c r="CD43" s="99">
        <v>2.2181109768267881</v>
      </c>
      <c r="CE43" s="99">
        <v>2267.796662707708</v>
      </c>
      <c r="CF43" s="99">
        <v>0.67705044396350966</v>
      </c>
      <c r="CG43" s="99">
        <v>692.21637390829221</v>
      </c>
      <c r="CH43" s="99">
        <v>0.48734875787743009</v>
      </c>
      <c r="CI43" s="99">
        <v>498.26537005388451</v>
      </c>
      <c r="CJ43" s="99">
        <v>6.4929794659524365E-2</v>
      </c>
      <c r="CK43" s="99">
        <v>66.384222059897709</v>
      </c>
      <c r="CL43" s="99">
        <v>0.12185215272136475</v>
      </c>
      <c r="CM43" s="99">
        <v>124.58164094232332</v>
      </c>
      <c r="CN43" s="99">
        <v>0.18366464995678472</v>
      </c>
      <c r="CO43" s="99">
        <v>187.77873811581668</v>
      </c>
      <c r="CP43" s="99">
        <v>1.1582538399353273</v>
      </c>
      <c r="CQ43" s="99">
        <v>1184.1987259498785</v>
      </c>
      <c r="CR43" s="99">
        <v>0.48636131107701058</v>
      </c>
      <c r="CS43" s="99">
        <v>497.2558044451356</v>
      </c>
      <c r="CT43" s="99">
        <v>0.69096431283219395</v>
      </c>
      <c r="CU43" s="99">
        <v>706.44191343963507</v>
      </c>
    </row>
    <row r="44" spans="2:99">
      <c r="C44" s="98" t="s">
        <v>209</v>
      </c>
      <c r="D44" s="99">
        <v>0</v>
      </c>
      <c r="E44" s="99">
        <v>0</v>
      </c>
      <c r="F44" s="99">
        <v>0</v>
      </c>
      <c r="G44" s="99">
        <v>0</v>
      </c>
      <c r="H44" s="99">
        <v>0</v>
      </c>
      <c r="I44" s="99">
        <v>0</v>
      </c>
      <c r="J44" s="99">
        <v>0.56910569105691022</v>
      </c>
      <c r="K44" s="99">
        <v>581.85365853658504</v>
      </c>
      <c r="L44" s="99">
        <v>0.16242886969959822</v>
      </c>
      <c r="M44" s="99">
        <v>166.0672763808692</v>
      </c>
      <c r="N44" s="99">
        <v>1.2344359327569945</v>
      </c>
      <c r="O44" s="99">
        <v>1262.0872976507512</v>
      </c>
      <c r="P44" s="99">
        <v>0.58172369756601083</v>
      </c>
      <c r="Q44" s="99">
        <v>594.75430839148942</v>
      </c>
      <c r="R44" s="99">
        <v>0.52051125590914493</v>
      </c>
      <c r="S44" s="99">
        <v>532.17070804150978</v>
      </c>
      <c r="T44" s="99">
        <v>9.7017885786232896E-2</v>
      </c>
      <c r="U44" s="99">
        <v>99.19108642784451</v>
      </c>
      <c r="V44" s="99">
        <v>1.805530951989174</v>
      </c>
      <c r="W44" s="99">
        <v>1845.9748453137315</v>
      </c>
      <c r="X44" s="99">
        <v>0.75397904182245856</v>
      </c>
      <c r="Y44" s="99">
        <v>770.86817235928163</v>
      </c>
      <c r="Z44" s="99">
        <v>0.62308367085268568</v>
      </c>
      <c r="AA44" s="99">
        <v>637.04074507978578</v>
      </c>
      <c r="AB44" s="99">
        <v>0.57867351459587657</v>
      </c>
      <c r="AC44" s="99">
        <v>591.63580132282414</v>
      </c>
      <c r="AD44" s="99">
        <v>0.68935000319342143</v>
      </c>
      <c r="AE44" s="99">
        <v>704.79144326495407</v>
      </c>
      <c r="AF44" s="99">
        <v>0.42908045352825663</v>
      </c>
      <c r="AG44" s="99">
        <v>438.69185568728955</v>
      </c>
      <c r="AH44" s="99">
        <v>0.93416959139791667</v>
      </c>
      <c r="AI44" s="99">
        <v>955.09499024522995</v>
      </c>
      <c r="AJ44" s="99">
        <v>5.9922307628729625E-2</v>
      </c>
      <c r="AK44" s="99">
        <v>61.264567319613164</v>
      </c>
      <c r="AL44" s="99">
        <v>1.0583015788249694</v>
      </c>
      <c r="AM44" s="99">
        <v>1082.0075341906488</v>
      </c>
      <c r="AN44" s="99">
        <v>1.0043316054721778</v>
      </c>
      <c r="AO44" s="99">
        <v>1026.8286334347545</v>
      </c>
      <c r="AP44" s="99">
        <v>0.5580462546321695</v>
      </c>
      <c r="AQ44" s="99">
        <v>570.54649073593009</v>
      </c>
      <c r="AR44" s="99">
        <v>0.63930929658139901</v>
      </c>
      <c r="AS44" s="99">
        <v>653.62982482482232</v>
      </c>
      <c r="AT44" s="99">
        <v>0.52459812753930357</v>
      </c>
      <c r="AU44" s="99">
        <v>536.34912559618397</v>
      </c>
      <c r="AV44" s="99">
        <v>0.43528906241842863</v>
      </c>
      <c r="AW44" s="99">
        <v>445.03953741660143</v>
      </c>
      <c r="AX44" s="99">
        <v>0.99687498556894494</v>
      </c>
      <c r="AY44" s="99">
        <v>1019.2049852456893</v>
      </c>
      <c r="AZ44" s="99">
        <v>0.64059023874406618</v>
      </c>
      <c r="BA44" s="99">
        <v>654.93946009193326</v>
      </c>
      <c r="BB44" s="99">
        <v>0.56364094840046819</v>
      </c>
      <c r="BC44" s="99">
        <v>576.26650564463864</v>
      </c>
      <c r="BD44" s="99">
        <v>0.50870109459631985</v>
      </c>
      <c r="BE44" s="99">
        <v>520.09599911527744</v>
      </c>
      <c r="BF44" s="99">
        <v>0.55459941029531779</v>
      </c>
      <c r="BG44" s="99">
        <v>567.02243708593289</v>
      </c>
      <c r="BH44" s="99">
        <v>0.68878205630045275</v>
      </c>
      <c r="BI44" s="99">
        <v>704.21077436158282</v>
      </c>
      <c r="BJ44" s="99">
        <v>0.53277489646425213</v>
      </c>
      <c r="BK44" s="99">
        <v>544.70905414505137</v>
      </c>
      <c r="BL44" s="99">
        <v>0.43975571403006175</v>
      </c>
      <c r="BM44" s="99">
        <v>449.60624202433513</v>
      </c>
      <c r="BN44" s="99">
        <v>0.48894062863795085</v>
      </c>
      <c r="BO44" s="99">
        <v>499.89289871944095</v>
      </c>
      <c r="BP44" s="99">
        <v>9.162116927757695E-2</v>
      </c>
      <c r="BQ44" s="99">
        <v>93.673483469394668</v>
      </c>
      <c r="BR44" s="99">
        <v>1.2154536041264643</v>
      </c>
      <c r="BS44" s="99">
        <v>1242.679764858897</v>
      </c>
      <c r="BT44" s="99">
        <v>6.2097108048968092E-2</v>
      </c>
      <c r="BU44" s="99">
        <v>63.488083269264976</v>
      </c>
      <c r="BV44" s="99">
        <v>0.65913662120640115</v>
      </c>
      <c r="BW44" s="99">
        <v>673.90128152142449</v>
      </c>
      <c r="BX44" s="99">
        <v>0.31591160740970969</v>
      </c>
      <c r="BY44" s="99">
        <v>322.98802741568716</v>
      </c>
      <c r="BZ44" s="99">
        <v>0.76062639821028988</v>
      </c>
      <c r="CA44" s="99">
        <v>777.66442953020032</v>
      </c>
      <c r="CB44" s="99">
        <v>0.20956607495069024</v>
      </c>
      <c r="CC44" s="99">
        <v>214.2603550295857</v>
      </c>
      <c r="CD44" s="99">
        <v>2.2181109768267881</v>
      </c>
      <c r="CE44" s="99">
        <v>2267.796662707708</v>
      </c>
      <c r="CF44" s="99">
        <v>0.73347131429380208</v>
      </c>
      <c r="CG44" s="99">
        <v>749.90107173398326</v>
      </c>
      <c r="CH44" s="99">
        <v>0.51601633187022</v>
      </c>
      <c r="CI44" s="99">
        <v>527.57509770411286</v>
      </c>
      <c r="CJ44" s="99">
        <v>5.6813570327083819E-2</v>
      </c>
      <c r="CK44" s="99">
        <v>58.086194302410497</v>
      </c>
      <c r="CL44" s="99">
        <v>0.12185215272136475</v>
      </c>
      <c r="CM44" s="99">
        <v>124.58164094232332</v>
      </c>
      <c r="CN44" s="99">
        <v>0.18366464995678472</v>
      </c>
      <c r="CO44" s="99">
        <v>187.77873811581668</v>
      </c>
      <c r="CP44" s="99">
        <v>1.2263864187550524</v>
      </c>
      <c r="CQ44" s="99">
        <v>1253.8574745351655</v>
      </c>
      <c r="CR44" s="99">
        <v>0.54040145675223394</v>
      </c>
      <c r="CS44" s="99">
        <v>552.50644938348398</v>
      </c>
      <c r="CT44" s="99">
        <v>0.79726651480637767</v>
      </c>
      <c r="CU44" s="99">
        <v>815.12528473804048</v>
      </c>
    </row>
    <row r="45" spans="2:99">
      <c r="C45" s="98" t="s">
        <v>210</v>
      </c>
      <c r="D45" s="99">
        <v>0</v>
      </c>
      <c r="E45" s="99">
        <v>0</v>
      </c>
      <c r="F45" s="99">
        <v>0</v>
      </c>
      <c r="G45" s="99">
        <v>0</v>
      </c>
      <c r="H45" s="99">
        <v>0</v>
      </c>
      <c r="I45" s="99">
        <v>0</v>
      </c>
      <c r="J45" s="99">
        <v>0.56910569105691022</v>
      </c>
      <c r="K45" s="99">
        <v>710.92682926829229</v>
      </c>
      <c r="L45" s="99">
        <v>0.14438121751075397</v>
      </c>
      <c r="M45" s="99">
        <v>180.36101691443386</v>
      </c>
      <c r="N45" s="99">
        <v>1.2344359327569945</v>
      </c>
      <c r="O45" s="99">
        <v>1542.0573672000376</v>
      </c>
      <c r="P45" s="99">
        <v>0.62647167430185779</v>
      </c>
      <c r="Q45" s="99">
        <v>782.58841553788079</v>
      </c>
      <c r="R45" s="99">
        <v>0.57834583989904997</v>
      </c>
      <c r="S45" s="99">
        <v>722.46962320189323</v>
      </c>
      <c r="T45" s="99">
        <v>0.10779765087359211</v>
      </c>
      <c r="U45" s="99">
        <v>134.66082547129128</v>
      </c>
      <c r="V45" s="99">
        <v>1.6890450841189046</v>
      </c>
      <c r="W45" s="99">
        <v>2109.9551190813359</v>
      </c>
      <c r="X45" s="99">
        <v>0.68745147930871231</v>
      </c>
      <c r="Y45" s="99">
        <v>858.76438795244349</v>
      </c>
      <c r="Z45" s="99">
        <v>0.5483136303503634</v>
      </c>
      <c r="AA45" s="99">
        <v>684.95338703367395</v>
      </c>
      <c r="AB45" s="99">
        <v>0.53045072171288687</v>
      </c>
      <c r="AC45" s="99">
        <v>662.63904156373826</v>
      </c>
      <c r="AD45" s="99">
        <v>0.68935000319342143</v>
      </c>
      <c r="AE45" s="99">
        <v>861.13602398922205</v>
      </c>
      <c r="AF45" s="99">
        <v>0.47675605947584077</v>
      </c>
      <c r="AG45" s="99">
        <v>595.5636694972203</v>
      </c>
      <c r="AH45" s="99">
        <v>0.83037297013148159</v>
      </c>
      <c r="AI45" s="99">
        <v>1037.3019142882467</v>
      </c>
      <c r="AJ45" s="99">
        <v>6.1988594098685817E-2</v>
      </c>
      <c r="AK45" s="99">
        <v>77.436151748078331</v>
      </c>
      <c r="AL45" s="99">
        <v>1.1905892761780905</v>
      </c>
      <c r="AM45" s="99">
        <v>1487.2841238016708</v>
      </c>
      <c r="AN45" s="99">
        <v>0.8884471894561573</v>
      </c>
      <c r="AO45" s="99">
        <v>1109.8482290686318</v>
      </c>
      <c r="AP45" s="99">
        <v>0.57950957211802223</v>
      </c>
      <c r="AQ45" s="99">
        <v>723.92335748983339</v>
      </c>
      <c r="AR45" s="99">
        <v>0.63930929658139901</v>
      </c>
      <c r="AS45" s="99">
        <v>798.62517328948366</v>
      </c>
      <c r="AT45" s="99">
        <v>0.52459812753930357</v>
      </c>
      <c r="AU45" s="99">
        <v>655.32798092209805</v>
      </c>
      <c r="AV45" s="99">
        <v>0.43528906241842863</v>
      </c>
      <c r="AW45" s="99">
        <v>543.7630967731011</v>
      </c>
      <c r="AX45" s="99">
        <v>0.99687498556894494</v>
      </c>
      <c r="AY45" s="99">
        <v>1245.296231972726</v>
      </c>
      <c r="AZ45" s="99">
        <v>0.61008594166101537</v>
      </c>
      <c r="BA45" s="99">
        <v>762.11935832294046</v>
      </c>
      <c r="BB45" s="99">
        <v>0.56364094840046819</v>
      </c>
      <c r="BC45" s="99">
        <v>704.10027274186484</v>
      </c>
      <c r="BD45" s="99">
        <v>0.48043992267430213</v>
      </c>
      <c r="BE45" s="99">
        <v>600.16555140473827</v>
      </c>
      <c r="BF45" s="99">
        <v>0.49297725359583811</v>
      </c>
      <c r="BG45" s="99">
        <v>615.82718519192099</v>
      </c>
      <c r="BH45" s="99">
        <v>0.76531339588939185</v>
      </c>
      <c r="BI45" s="99">
        <v>956.02949414502837</v>
      </c>
      <c r="BJ45" s="99">
        <v>0.48434081496750192</v>
      </c>
      <c r="BK45" s="99">
        <v>605.03854605740344</v>
      </c>
      <c r="BL45" s="99">
        <v>0.4797335062146128</v>
      </c>
      <c r="BM45" s="99">
        <v>599.28309596329439</v>
      </c>
      <c r="BN45" s="99">
        <v>0.54326736515327878</v>
      </c>
      <c r="BO45" s="99">
        <v>678.64959254947587</v>
      </c>
      <c r="BP45" s="99">
        <v>0.10470990774580223</v>
      </c>
      <c r="BQ45" s="99">
        <v>130.80361675605616</v>
      </c>
      <c r="BR45" s="99">
        <v>1.1626077952514007</v>
      </c>
      <c r="BS45" s="99">
        <v>1452.3296578280497</v>
      </c>
      <c r="BT45" s="99">
        <v>5.9879354190076381E-2</v>
      </c>
      <c r="BU45" s="99">
        <v>74.801289254243414</v>
      </c>
      <c r="BV45" s="99">
        <v>0.74152869885720141</v>
      </c>
      <c r="BW45" s="99">
        <v>926.31765061241606</v>
      </c>
      <c r="BX45" s="99">
        <v>0.31591160740970969</v>
      </c>
      <c r="BY45" s="99">
        <v>394.63677997620937</v>
      </c>
      <c r="BZ45" s="99">
        <v>0.68456375838926087</v>
      </c>
      <c r="CA45" s="99">
        <v>855.15704697986473</v>
      </c>
      <c r="CB45" s="99">
        <v>0.20956607495069024</v>
      </c>
      <c r="CC45" s="99">
        <v>261.78994082840228</v>
      </c>
      <c r="CD45" s="99">
        <v>2.0794790407751136</v>
      </c>
      <c r="CE45" s="99">
        <v>2597.6852177362721</v>
      </c>
      <c r="CF45" s="99">
        <v>0.73347131429380208</v>
      </c>
      <c r="CG45" s="99">
        <v>916.2523658158176</v>
      </c>
      <c r="CH45" s="99">
        <v>0.45868118388464008</v>
      </c>
      <c r="CI45" s="99">
        <v>572.98453490869235</v>
      </c>
      <c r="CJ45" s="99">
        <v>6.2900738576414233E-2</v>
      </c>
      <c r="CK45" s="99">
        <v>78.575602629656657</v>
      </c>
      <c r="CL45" s="99">
        <v>0.1269293257514216</v>
      </c>
      <c r="CM45" s="99">
        <v>158.56011372867587</v>
      </c>
      <c r="CN45" s="99">
        <v>0.18366464995678472</v>
      </c>
      <c r="CO45" s="99">
        <v>229.43388072601547</v>
      </c>
      <c r="CP45" s="99">
        <v>1.0901212611156021</v>
      </c>
      <c r="CQ45" s="99">
        <v>1361.7794793856103</v>
      </c>
      <c r="CR45" s="99">
        <v>0.48636131107701058</v>
      </c>
      <c r="CS45" s="99">
        <v>607.56254979740163</v>
      </c>
      <c r="CT45" s="99">
        <v>0.74411541381928581</v>
      </c>
      <c r="CU45" s="99">
        <v>929.54897494305192</v>
      </c>
    </row>
    <row r="46" spans="2:99">
      <c r="C46" s="98" t="s">
        <v>211</v>
      </c>
      <c r="D46" s="99">
        <v>0</v>
      </c>
      <c r="E46" s="99">
        <v>0</v>
      </c>
      <c r="F46" s="99">
        <v>0</v>
      </c>
      <c r="G46" s="99">
        <v>0</v>
      </c>
      <c r="H46" s="99">
        <v>0</v>
      </c>
      <c r="I46" s="99">
        <v>0</v>
      </c>
      <c r="J46" s="99">
        <v>0.51490514905149021</v>
      </c>
      <c r="K46" s="99">
        <v>624.0650406504061</v>
      </c>
      <c r="L46" s="99">
        <v>0.15340504360517609</v>
      </c>
      <c r="M46" s="99">
        <v>185.92691284947344</v>
      </c>
      <c r="N46" s="99">
        <v>1.3226099279539225</v>
      </c>
      <c r="O46" s="99">
        <v>1603.003232680154</v>
      </c>
      <c r="P46" s="99">
        <v>0.58172369756601083</v>
      </c>
      <c r="Q46" s="99">
        <v>705.04912145000515</v>
      </c>
      <c r="R46" s="99">
        <v>0.52051125590914493</v>
      </c>
      <c r="S46" s="99">
        <v>630.8596421618837</v>
      </c>
      <c r="T46" s="99">
        <v>9.7017885786232896E-2</v>
      </c>
      <c r="U46" s="99">
        <v>117.58567757291426</v>
      </c>
      <c r="V46" s="99">
        <v>1.7472880180540393</v>
      </c>
      <c r="W46" s="99">
        <v>2117.7130778814958</v>
      </c>
      <c r="X46" s="99">
        <v>0.73180318765120989</v>
      </c>
      <c r="Y46" s="99">
        <v>886.94546343326635</v>
      </c>
      <c r="Z46" s="99">
        <v>0.57323697718447075</v>
      </c>
      <c r="AA46" s="99">
        <v>694.76321634757858</v>
      </c>
      <c r="AB46" s="99">
        <v>0.53045072171288687</v>
      </c>
      <c r="AC46" s="99">
        <v>642.90627471601886</v>
      </c>
      <c r="AD46" s="99">
        <v>0.68935000319342143</v>
      </c>
      <c r="AE46" s="99">
        <v>835.49220387042681</v>
      </c>
      <c r="AF46" s="99">
        <v>0.47675605947584077</v>
      </c>
      <c r="AG46" s="99">
        <v>577.82834408471899</v>
      </c>
      <c r="AH46" s="99">
        <v>0.83037297013148159</v>
      </c>
      <c r="AI46" s="99">
        <v>1006.4120397993557</v>
      </c>
      <c r="AJ46" s="99">
        <v>6.1988594098685817E-2</v>
      </c>
      <c r="AK46" s="99">
        <v>75.130176047607208</v>
      </c>
      <c r="AL46" s="99">
        <v>1.0583015788249694</v>
      </c>
      <c r="AM46" s="99">
        <v>1282.6615135358629</v>
      </c>
      <c r="AN46" s="99">
        <v>0.81119091211214367</v>
      </c>
      <c r="AO46" s="99">
        <v>983.16338547991813</v>
      </c>
      <c r="AP46" s="99">
        <v>0.64389952457558031</v>
      </c>
      <c r="AQ46" s="99">
        <v>780.40622378560329</v>
      </c>
      <c r="AR46" s="99">
        <v>0.63930929658139901</v>
      </c>
      <c r="AS46" s="99">
        <v>774.84286745665565</v>
      </c>
      <c r="AT46" s="99">
        <v>0.56206942236353963</v>
      </c>
      <c r="AU46" s="99">
        <v>681.22813990460998</v>
      </c>
      <c r="AV46" s="99">
        <v>0.43528906241842863</v>
      </c>
      <c r="AW46" s="99">
        <v>527.57034365113554</v>
      </c>
      <c r="AX46" s="99">
        <v>0.99687498556894494</v>
      </c>
      <c r="AY46" s="99">
        <v>1208.2124825095614</v>
      </c>
      <c r="AZ46" s="99">
        <v>0.70159883291016778</v>
      </c>
      <c r="BA46" s="99">
        <v>850.33778548712337</v>
      </c>
      <c r="BB46" s="99">
        <v>0.53680090323854124</v>
      </c>
      <c r="BC46" s="99">
        <v>650.60269472511197</v>
      </c>
      <c r="BD46" s="99">
        <v>0.59348461036237321</v>
      </c>
      <c r="BE46" s="99">
        <v>719.3033477591963</v>
      </c>
      <c r="BF46" s="99">
        <v>0.49297725359583811</v>
      </c>
      <c r="BG46" s="99">
        <v>597.48843135815582</v>
      </c>
      <c r="BH46" s="99">
        <v>0.68878205630045275</v>
      </c>
      <c r="BI46" s="99">
        <v>834.80385223614871</v>
      </c>
      <c r="BJ46" s="99">
        <v>0.48434081496750192</v>
      </c>
      <c r="BK46" s="99">
        <v>587.02106774061235</v>
      </c>
      <c r="BL46" s="99">
        <v>0.4797335062146128</v>
      </c>
      <c r="BM46" s="99">
        <v>581.43700953211066</v>
      </c>
      <c r="BN46" s="99">
        <v>0.54326736515327878</v>
      </c>
      <c r="BO46" s="99">
        <v>658.44004656577386</v>
      </c>
      <c r="BP46" s="99">
        <v>0.10470990774580223</v>
      </c>
      <c r="BQ46" s="99">
        <v>126.9084081879123</v>
      </c>
      <c r="BR46" s="99">
        <v>1.2682994130015279</v>
      </c>
      <c r="BS46" s="99">
        <v>1537.1788885578519</v>
      </c>
      <c r="BT46" s="99">
        <v>6.6532615766751527E-2</v>
      </c>
      <c r="BU46" s="99">
        <v>80.637530309302846</v>
      </c>
      <c r="BV46" s="99">
        <v>0.70033266003180128</v>
      </c>
      <c r="BW46" s="99">
        <v>848.80318395854317</v>
      </c>
      <c r="BX46" s="99">
        <v>0.27642265648349595</v>
      </c>
      <c r="BY46" s="99">
        <v>335.02425965799711</v>
      </c>
      <c r="BZ46" s="99">
        <v>0.60850111856823197</v>
      </c>
      <c r="CA46" s="99">
        <v>737.50335570469713</v>
      </c>
      <c r="CB46" s="99">
        <v>0.18491124260355021</v>
      </c>
      <c r="CC46" s="99">
        <v>224.11242603550286</v>
      </c>
      <c r="CD46" s="99">
        <v>2.0794790407751136</v>
      </c>
      <c r="CE46" s="99">
        <v>2520.3285974194378</v>
      </c>
      <c r="CF46" s="99">
        <v>0.64884000879836345</v>
      </c>
      <c r="CG46" s="99">
        <v>786.39409066361645</v>
      </c>
      <c r="CH46" s="99">
        <v>0.51601633187022</v>
      </c>
      <c r="CI46" s="99">
        <v>625.41179422670666</v>
      </c>
      <c r="CJ46" s="99">
        <v>5.6813570327083819E-2</v>
      </c>
      <c r="CK46" s="99">
        <v>68.858047236425591</v>
      </c>
      <c r="CL46" s="99">
        <v>0.14216084484159219</v>
      </c>
      <c r="CM46" s="99">
        <v>172.29894394800974</v>
      </c>
      <c r="CN46" s="99">
        <v>0.18366464995678472</v>
      </c>
      <c r="CO46" s="99">
        <v>222.60155574762308</v>
      </c>
      <c r="CP46" s="99">
        <v>1.1582538399353273</v>
      </c>
      <c r="CQ46" s="99">
        <v>1403.8036540016167</v>
      </c>
      <c r="CR46" s="99">
        <v>0.48636131107701058</v>
      </c>
      <c r="CS46" s="99">
        <v>589.46990902533685</v>
      </c>
      <c r="CT46" s="99">
        <v>0.69096431283219395</v>
      </c>
      <c r="CU46" s="99">
        <v>837.44874715261903</v>
      </c>
    </row>
    <row r="47" spans="2:99">
      <c r="C47" s="98" t="s">
        <v>212</v>
      </c>
      <c r="D47" s="99">
        <v>0</v>
      </c>
      <c r="E47" s="99">
        <v>0</v>
      </c>
      <c r="F47" s="99">
        <v>0</v>
      </c>
      <c r="G47" s="99">
        <v>0</v>
      </c>
      <c r="H47" s="99">
        <v>0</v>
      </c>
      <c r="I47" s="99">
        <v>0</v>
      </c>
      <c r="J47" s="99">
        <v>0.59620596205962029</v>
      </c>
      <c r="K47" s="99">
        <v>910.76422764227584</v>
      </c>
      <c r="L47" s="99">
        <v>0.15340504360517609</v>
      </c>
      <c r="M47" s="99">
        <v>234.34154461126698</v>
      </c>
      <c r="N47" s="99">
        <v>1.4107839231508508</v>
      </c>
      <c r="O47" s="99">
        <v>2155.1135210052394</v>
      </c>
      <c r="P47" s="99">
        <v>0.62647167430185779</v>
      </c>
      <c r="Q47" s="99">
        <v>956.99812966351794</v>
      </c>
      <c r="R47" s="99">
        <v>0.52051125590914493</v>
      </c>
      <c r="S47" s="99">
        <v>795.13299452680974</v>
      </c>
      <c r="T47" s="99">
        <v>0.10240776832991251</v>
      </c>
      <c r="U47" s="99">
        <v>156.43810690077433</v>
      </c>
      <c r="V47" s="99">
        <v>1.6890450841189046</v>
      </c>
      <c r="W47" s="99">
        <v>2580.1852705000388</v>
      </c>
      <c r="X47" s="99">
        <v>0.62092391679496595</v>
      </c>
      <c r="Y47" s="99">
        <v>948.52337529598992</v>
      </c>
      <c r="Z47" s="99">
        <v>0.49846693668214853</v>
      </c>
      <c r="AA47" s="99">
        <v>761.45809247565001</v>
      </c>
      <c r="AB47" s="99">
        <v>0.62689630747886627</v>
      </c>
      <c r="AC47" s="99">
        <v>957.64679930471607</v>
      </c>
      <c r="AD47" s="99">
        <v>0.76594444799269046</v>
      </c>
      <c r="AE47" s="99">
        <v>1170.0567387536339</v>
      </c>
      <c r="AF47" s="99">
        <v>0.42908045352825663</v>
      </c>
      <c r="AG47" s="99">
        <v>655.46330080976475</v>
      </c>
      <c r="AH47" s="99">
        <v>0.93416959139791667</v>
      </c>
      <c r="AI47" s="99">
        <v>1427.0374678194573</v>
      </c>
      <c r="AJ47" s="99">
        <v>6.1988594098685817E-2</v>
      </c>
      <c r="AK47" s="99">
        <v>94.693776345152443</v>
      </c>
      <c r="AL47" s="99">
        <v>1.1464933770603836</v>
      </c>
      <c r="AM47" s="99">
        <v>1751.3832827974418</v>
      </c>
      <c r="AN47" s="99">
        <v>0.92707532812816418</v>
      </c>
      <c r="AO47" s="99">
        <v>1416.2002712485835</v>
      </c>
      <c r="AP47" s="99">
        <v>0.5580462546321695</v>
      </c>
      <c r="AQ47" s="99">
        <v>852.47145857610212</v>
      </c>
      <c r="AR47" s="99">
        <v>0.69742832354334439</v>
      </c>
      <c r="AS47" s="99">
        <v>1065.3915070448129</v>
      </c>
      <c r="AT47" s="99">
        <v>0.52459812753930357</v>
      </c>
      <c r="AU47" s="99">
        <v>801.37609962904014</v>
      </c>
      <c r="AV47" s="99">
        <v>0.50225661048280223</v>
      </c>
      <c r="AW47" s="99">
        <v>767.24719817352866</v>
      </c>
      <c r="AX47" s="99">
        <v>0.99687498556894494</v>
      </c>
      <c r="AY47" s="99">
        <v>1522.8262279551202</v>
      </c>
      <c r="AZ47" s="99">
        <v>0.61008594166101537</v>
      </c>
      <c r="BA47" s="99">
        <v>931.96728448136707</v>
      </c>
      <c r="BB47" s="99">
        <v>0.50996085807661407</v>
      </c>
      <c r="BC47" s="99">
        <v>779.01620679783559</v>
      </c>
      <c r="BD47" s="99">
        <v>0.50870109459631985</v>
      </c>
      <c r="BE47" s="99">
        <v>777.09179210533819</v>
      </c>
      <c r="BF47" s="99">
        <v>0.55459941029531779</v>
      </c>
      <c r="BG47" s="99">
        <v>847.20605916712736</v>
      </c>
      <c r="BH47" s="99">
        <v>0.68878205630045275</v>
      </c>
      <c r="BI47" s="99">
        <v>1052.1834692045716</v>
      </c>
      <c r="BJ47" s="99">
        <v>0.53277489646425213</v>
      </c>
      <c r="BK47" s="99">
        <v>813.86693183879152</v>
      </c>
      <c r="BL47" s="99">
        <v>0.3997779218455107</v>
      </c>
      <c r="BM47" s="99">
        <v>610.70075341120207</v>
      </c>
      <c r="BN47" s="99">
        <v>0.48894062863795085</v>
      </c>
      <c r="BO47" s="99">
        <v>746.90570430733362</v>
      </c>
      <c r="BP47" s="99">
        <v>9.598408210031871E-2</v>
      </c>
      <c r="BQ47" s="99">
        <v>146.62528381644685</v>
      </c>
      <c r="BR47" s="99">
        <v>1.1626077952514007</v>
      </c>
      <c r="BS47" s="99">
        <v>1775.9996680260397</v>
      </c>
      <c r="BT47" s="99">
        <v>6.6532615766751527E-2</v>
      </c>
      <c r="BU47" s="99">
        <v>101.63522384528963</v>
      </c>
      <c r="BV47" s="99">
        <v>0.74152869885720141</v>
      </c>
      <c r="BW47" s="99">
        <v>1132.7592403742608</v>
      </c>
      <c r="BX47" s="99">
        <v>0.27642265648349595</v>
      </c>
      <c r="BY47" s="99">
        <v>422.2632500441884</v>
      </c>
      <c r="BZ47" s="99">
        <v>0.76062639821028988</v>
      </c>
      <c r="CA47" s="99">
        <v>1161.9328859060388</v>
      </c>
      <c r="CB47" s="99">
        <v>0.20956607495069024</v>
      </c>
      <c r="CC47" s="99">
        <v>320.1331360946744</v>
      </c>
      <c r="CD47" s="99">
        <v>2.2181109768267881</v>
      </c>
      <c r="CE47" s="99">
        <v>3388.3863282006014</v>
      </c>
      <c r="CF47" s="99">
        <v>0.70526087912865587</v>
      </c>
      <c r="CG47" s="99">
        <v>1077.3565189569347</v>
      </c>
      <c r="CH47" s="99">
        <v>0.54468390586301008</v>
      </c>
      <c r="CI47" s="99">
        <v>832.05913459633416</v>
      </c>
      <c r="CJ47" s="99">
        <v>5.4784514243973688E-2</v>
      </c>
      <c r="CK47" s="99">
        <v>83.688823959094194</v>
      </c>
      <c r="CL47" s="99">
        <v>0.13708367181153533</v>
      </c>
      <c r="CM47" s="99">
        <v>209.40901705930136</v>
      </c>
      <c r="CN47" s="99">
        <v>0.17286084701815033</v>
      </c>
      <c r="CO47" s="99">
        <v>264.06222990492643</v>
      </c>
      <c r="CP47" s="99">
        <v>1.0901212611156021</v>
      </c>
      <c r="CQ47" s="99">
        <v>1665.2692384801937</v>
      </c>
      <c r="CR47" s="99">
        <v>0.43232116540178717</v>
      </c>
      <c r="CS47" s="99">
        <v>660.41381226777003</v>
      </c>
      <c r="CT47" s="99">
        <v>0.69096431283219395</v>
      </c>
      <c r="CU47" s="99">
        <v>1055.5170842824593</v>
      </c>
    </row>
    <row r="48" spans="2:99">
      <c r="C48" s="98" t="s">
        <v>213</v>
      </c>
      <c r="D48" s="99">
        <v>0</v>
      </c>
      <c r="E48" s="99">
        <v>0</v>
      </c>
      <c r="F48" s="99">
        <v>0</v>
      </c>
      <c r="G48" s="99">
        <v>0</v>
      </c>
      <c r="H48" s="99">
        <v>0</v>
      </c>
      <c r="I48" s="99">
        <v>0</v>
      </c>
      <c r="J48" s="99">
        <v>0.62330623306233024</v>
      </c>
      <c r="K48" s="99">
        <v>540.78048780487768</v>
      </c>
      <c r="L48" s="99">
        <v>0.16242886969959822</v>
      </c>
      <c r="M48" s="99">
        <v>140.92328735137141</v>
      </c>
      <c r="N48" s="99">
        <v>1.3226099279539225</v>
      </c>
      <c r="O48" s="99">
        <v>1147.4963734928233</v>
      </c>
      <c r="P48" s="99">
        <v>0.67121965103770487</v>
      </c>
      <c r="Q48" s="99">
        <v>582.35016924031277</v>
      </c>
      <c r="R48" s="99">
        <v>0.52051125590914493</v>
      </c>
      <c r="S48" s="99">
        <v>451.59556562677415</v>
      </c>
      <c r="T48" s="99">
        <v>0.10240776832991251</v>
      </c>
      <c r="U48" s="99">
        <v>88.848979803032094</v>
      </c>
      <c r="V48" s="99">
        <v>1.805530951989174</v>
      </c>
      <c r="W48" s="99">
        <v>1566.4786539458073</v>
      </c>
      <c r="X48" s="99">
        <v>0.68745147930871231</v>
      </c>
      <c r="Y48" s="99">
        <v>596.43290344823879</v>
      </c>
      <c r="Z48" s="99">
        <v>0.5483136303503634</v>
      </c>
      <c r="AA48" s="99">
        <v>475.71690569197528</v>
      </c>
      <c r="AB48" s="99">
        <v>0.62689630747886627</v>
      </c>
      <c r="AC48" s="99">
        <v>543.89523636866443</v>
      </c>
      <c r="AD48" s="99">
        <v>0.76594444799269046</v>
      </c>
      <c r="AE48" s="99">
        <v>664.53340307845826</v>
      </c>
      <c r="AF48" s="99">
        <v>0.52443166542342479</v>
      </c>
      <c r="AG48" s="99">
        <v>454.99691292136333</v>
      </c>
      <c r="AH48" s="99">
        <v>0.83037297013148159</v>
      </c>
      <c r="AI48" s="99">
        <v>720.43158888607343</v>
      </c>
      <c r="AJ48" s="99">
        <v>5.578973468881724E-2</v>
      </c>
      <c r="AK48" s="99">
        <v>48.403173816017841</v>
      </c>
      <c r="AL48" s="99">
        <v>1.2346851752957977</v>
      </c>
      <c r="AM48" s="99">
        <v>1071.212858086634</v>
      </c>
      <c r="AN48" s="99">
        <v>0.96570346680017105</v>
      </c>
      <c r="AO48" s="99">
        <v>837.84432779582846</v>
      </c>
      <c r="AP48" s="99">
        <v>0.66536284206143292</v>
      </c>
      <c r="AQ48" s="99">
        <v>577.26880177249927</v>
      </c>
      <c r="AR48" s="99">
        <v>0.63930929658139901</v>
      </c>
      <c r="AS48" s="99">
        <v>554.66474571402182</v>
      </c>
      <c r="AT48" s="99">
        <v>0.48712683271506763</v>
      </c>
      <c r="AU48" s="99">
        <v>422.63124006359266</v>
      </c>
      <c r="AV48" s="99">
        <v>0.50225661048280223</v>
      </c>
      <c r="AW48" s="99">
        <v>435.75783525487924</v>
      </c>
      <c r="AX48" s="99">
        <v>0.99687498556894494</v>
      </c>
      <c r="AY48" s="99">
        <v>864.88873747961668</v>
      </c>
      <c r="AZ48" s="99">
        <v>0.73210312999321858</v>
      </c>
      <c r="BA48" s="99">
        <v>635.17267558211643</v>
      </c>
      <c r="BB48" s="99">
        <v>0.50996085807661407</v>
      </c>
      <c r="BC48" s="99">
        <v>442.44204046727037</v>
      </c>
      <c r="BD48" s="99">
        <v>0.53696226651833767</v>
      </c>
      <c r="BE48" s="99">
        <v>465.86846243130975</v>
      </c>
      <c r="BF48" s="99">
        <v>0.55459941029531779</v>
      </c>
      <c r="BG48" s="99">
        <v>481.17044837221772</v>
      </c>
      <c r="BH48" s="99">
        <v>0.76531339588939185</v>
      </c>
      <c r="BI48" s="99">
        <v>663.98590227363638</v>
      </c>
      <c r="BJ48" s="99">
        <v>0.53277489646425213</v>
      </c>
      <c r="BK48" s="99">
        <v>462.23550017238517</v>
      </c>
      <c r="BL48" s="99">
        <v>0.51971129839916386</v>
      </c>
      <c r="BM48" s="99">
        <v>450.90152249111458</v>
      </c>
      <c r="BN48" s="99">
        <v>0.54326736515327878</v>
      </c>
      <c r="BO48" s="99">
        <v>471.33876600698466</v>
      </c>
      <c r="BP48" s="99">
        <v>0.10470990774580223</v>
      </c>
      <c r="BQ48" s="99">
        <v>90.846315960258011</v>
      </c>
      <c r="BR48" s="99">
        <v>1.1626077952514007</v>
      </c>
      <c r="BS48" s="99">
        <v>1008.6785231601152</v>
      </c>
      <c r="BT48" s="99">
        <v>6.2097108048968092E-2</v>
      </c>
      <c r="BU48" s="99">
        <v>53.875450943284719</v>
      </c>
      <c r="BV48" s="99">
        <v>0.65913662120640115</v>
      </c>
      <c r="BW48" s="99">
        <v>571.86693255867362</v>
      </c>
      <c r="BX48" s="99">
        <v>0.27642265648349595</v>
      </c>
      <c r="BY48" s="99">
        <v>239.8242967650811</v>
      </c>
      <c r="BZ48" s="99">
        <v>0.76062639821028988</v>
      </c>
      <c r="CA48" s="99">
        <v>659.91946308724755</v>
      </c>
      <c r="CB48" s="99">
        <v>0.19723865877712024</v>
      </c>
      <c r="CC48" s="99">
        <v>171.12426035502952</v>
      </c>
      <c r="CD48" s="99">
        <v>2.3567429128784627</v>
      </c>
      <c r="CE48" s="99">
        <v>2044.7101512133543</v>
      </c>
      <c r="CF48" s="99">
        <v>0.7616817494589484</v>
      </c>
      <c r="CG48" s="99">
        <v>660.83508583058369</v>
      </c>
      <c r="CH48" s="99">
        <v>0.54468390586301008</v>
      </c>
      <c r="CI48" s="99">
        <v>472.56775672674758</v>
      </c>
      <c r="CJ48" s="99">
        <v>6.2900738576414233E-2</v>
      </c>
      <c r="CK48" s="99">
        <v>54.572680788896989</v>
      </c>
      <c r="CL48" s="99">
        <v>0.13708367181153533</v>
      </c>
      <c r="CM48" s="99">
        <v>118.93379366368805</v>
      </c>
      <c r="CN48" s="99">
        <v>0.19446845289541909</v>
      </c>
      <c r="CO48" s="99">
        <v>168.7208297320656</v>
      </c>
      <c r="CP48" s="99">
        <v>1.2945189975747775</v>
      </c>
      <c r="CQ48" s="99">
        <v>1123.1246822958769</v>
      </c>
      <c r="CR48" s="99">
        <v>0.48636131107701058</v>
      </c>
      <c r="CS48" s="99">
        <v>421.96707349041441</v>
      </c>
      <c r="CT48" s="99">
        <v>0.69096431283219395</v>
      </c>
      <c r="CU48" s="99">
        <v>599.4806378132115</v>
      </c>
    </row>
    <row r="49" spans="2:99">
      <c r="B49" s="98" t="s">
        <v>129</v>
      </c>
      <c r="C49" s="98" t="s">
        <v>214</v>
      </c>
      <c r="D49" s="99">
        <v>0</v>
      </c>
      <c r="E49" s="99">
        <v>0</v>
      </c>
      <c r="F49" s="99">
        <v>0</v>
      </c>
      <c r="G49" s="99">
        <v>0</v>
      </c>
      <c r="H49" s="99">
        <v>0</v>
      </c>
      <c r="I49" s="99">
        <v>0</v>
      </c>
      <c r="J49" s="99">
        <v>0.43377567117514265</v>
      </c>
      <c r="K49" s="99">
        <v>427.35579124175052</v>
      </c>
      <c r="L49" s="99">
        <v>0.32111593182015447</v>
      </c>
      <c r="M49" s="99">
        <v>316.36341602921618</v>
      </c>
      <c r="N49" s="99">
        <v>0.52112639469062594</v>
      </c>
      <c r="O49" s="99">
        <v>513.41372404920469</v>
      </c>
      <c r="P49" s="99">
        <v>0.32068707871732904</v>
      </c>
      <c r="Q49" s="99">
        <v>315.94090995231255</v>
      </c>
      <c r="R49" s="99">
        <v>0.25104554200790546</v>
      </c>
      <c r="S49" s="99">
        <v>247.33006798618845</v>
      </c>
      <c r="T49" s="99">
        <v>0.10324189526184539</v>
      </c>
      <c r="U49" s="99">
        <v>101.71391521197008</v>
      </c>
      <c r="V49" s="99">
        <v>0.61532852168968188</v>
      </c>
      <c r="W49" s="99">
        <v>606.22165956867457</v>
      </c>
      <c r="X49" s="99">
        <v>0.49285525387289797</v>
      </c>
      <c r="Y49" s="99">
        <v>485.56099611557903</v>
      </c>
      <c r="Z49" s="99">
        <v>0.80808154100671514</v>
      </c>
      <c r="AA49" s="99">
        <v>796.12193419981566</v>
      </c>
      <c r="AB49" s="99">
        <v>1.0249071971814978</v>
      </c>
      <c r="AC49" s="99">
        <v>1009.7385706632116</v>
      </c>
      <c r="AD49" s="99">
        <v>0.56482493137274914</v>
      </c>
      <c r="AE49" s="99">
        <v>556.46552238843242</v>
      </c>
      <c r="AF49" s="99">
        <v>0.21639460632614063</v>
      </c>
      <c r="AG49" s="99">
        <v>213.19196615251374</v>
      </c>
      <c r="AH49" s="99">
        <v>0.52101409589584124</v>
      </c>
      <c r="AI49" s="99">
        <v>513.3030872765828</v>
      </c>
      <c r="AJ49" s="99">
        <v>0.51920460007378633</v>
      </c>
      <c r="AK49" s="99">
        <v>511.52037199269427</v>
      </c>
      <c r="AL49" s="99">
        <v>0.22445329842542627</v>
      </c>
      <c r="AM49" s="99">
        <v>221.13138960872996</v>
      </c>
      <c r="AN49" s="99">
        <v>0.395338504231808</v>
      </c>
      <c r="AO49" s="99">
        <v>389.48749436917723</v>
      </c>
      <c r="AP49" s="99">
        <v>0.58689721795666416</v>
      </c>
      <c r="AQ49" s="99">
        <v>578.21113913090551</v>
      </c>
      <c r="AR49" s="99">
        <v>0.68957753903886332</v>
      </c>
      <c r="AS49" s="99">
        <v>679.37179146108815</v>
      </c>
      <c r="AT49" s="99">
        <v>0.38728728726223099</v>
      </c>
      <c r="AU49" s="99">
        <v>381.55543541074996</v>
      </c>
      <c r="AV49" s="99">
        <v>0.31232482785634219</v>
      </c>
      <c r="AW49" s="99">
        <v>307.70242040406828</v>
      </c>
      <c r="AX49" s="99">
        <v>0.37479724083448057</v>
      </c>
      <c r="AY49" s="99">
        <v>369.25024167013021</v>
      </c>
      <c r="AZ49" s="99">
        <v>0.19579524680073132</v>
      </c>
      <c r="BA49" s="99">
        <v>192.8974771480805</v>
      </c>
      <c r="BB49" s="99">
        <v>0.53195311877233642</v>
      </c>
      <c r="BC49" s="99">
        <v>524.08021261450585</v>
      </c>
      <c r="BD49" s="99">
        <v>0.36934168587766419</v>
      </c>
      <c r="BE49" s="99">
        <v>363.87542892667472</v>
      </c>
      <c r="BF49" s="99">
        <v>0.64467602442113614</v>
      </c>
      <c r="BG49" s="99">
        <v>635.13481925970325</v>
      </c>
      <c r="BH49" s="99">
        <v>0.49193574457940947</v>
      </c>
      <c r="BI49" s="99">
        <v>484.65509555963416</v>
      </c>
      <c r="BJ49" s="99">
        <v>0.70185055212070557</v>
      </c>
      <c r="BK49" s="99">
        <v>691.4631639493191</v>
      </c>
      <c r="BL49" s="99">
        <v>0.63530107956620507</v>
      </c>
      <c r="BM49" s="99">
        <v>625.89862358862524</v>
      </c>
      <c r="BN49" s="99">
        <v>0.25209181725073149</v>
      </c>
      <c r="BO49" s="99">
        <v>248.36085835542065</v>
      </c>
      <c r="BP49" s="99">
        <v>0.43060844974318485</v>
      </c>
      <c r="BQ49" s="99">
        <v>424.23544468698566</v>
      </c>
      <c r="BR49" s="99">
        <v>0.52348415985851338</v>
      </c>
      <c r="BS49" s="99">
        <v>515.73659429260738</v>
      </c>
      <c r="BT49" s="99">
        <v>0.55958885950235038</v>
      </c>
      <c r="BU49" s="99">
        <v>551.30694438171554</v>
      </c>
      <c r="BV49" s="99">
        <v>0.71874368635707941</v>
      </c>
      <c r="BW49" s="99">
        <v>708.10627979899459</v>
      </c>
      <c r="BX49" s="99">
        <v>0.39796849892630054</v>
      </c>
      <c r="BY49" s="99">
        <v>392.07856514219128</v>
      </c>
      <c r="BZ49" s="99">
        <v>0.5433049092135982</v>
      </c>
      <c r="CA49" s="99">
        <v>535.26399655723685</v>
      </c>
      <c r="CB49" s="99">
        <v>0.29732577153908829</v>
      </c>
      <c r="CC49" s="99">
        <v>292.92535012030976</v>
      </c>
      <c r="CD49" s="99">
        <v>0.30297102256385305</v>
      </c>
      <c r="CE49" s="99">
        <v>298.48705142990804</v>
      </c>
      <c r="CF49" s="99">
        <v>0.1500523603739852</v>
      </c>
      <c r="CG49" s="99">
        <v>147.8315854404502</v>
      </c>
      <c r="CH49" s="99">
        <v>0.57828027934573323</v>
      </c>
      <c r="CI49" s="99">
        <v>569.72173121141634</v>
      </c>
      <c r="CJ49" s="99">
        <v>0.62398703812846168</v>
      </c>
      <c r="CK49" s="99">
        <v>614.75202996416044</v>
      </c>
      <c r="CL49" s="99">
        <v>0.28912424768944583</v>
      </c>
      <c r="CM49" s="99">
        <v>284.845208823642</v>
      </c>
      <c r="CN49" s="99">
        <v>6.3593063148419671E-2</v>
      </c>
      <c r="CO49" s="99">
        <v>62.651885813823057</v>
      </c>
      <c r="CP49" s="99">
        <v>0.14942528735632185</v>
      </c>
      <c r="CQ49" s="99">
        <v>147.21379310344827</v>
      </c>
      <c r="CR49" s="99">
        <v>0.69814625850340128</v>
      </c>
      <c r="CS49" s="99">
        <v>687.81369387755092</v>
      </c>
      <c r="CT49" s="99">
        <v>0.55831368074899235</v>
      </c>
      <c r="CU49" s="99">
        <v>550.05063827390723</v>
      </c>
    </row>
    <row r="50" spans="2:99">
      <c r="C50" s="98" t="s">
        <v>215</v>
      </c>
      <c r="D50" s="99">
        <v>0</v>
      </c>
      <c r="E50" s="99">
        <v>0</v>
      </c>
      <c r="F50" s="99">
        <v>0</v>
      </c>
      <c r="G50" s="99">
        <v>0</v>
      </c>
      <c r="H50" s="99">
        <v>0</v>
      </c>
      <c r="I50" s="99">
        <v>0</v>
      </c>
      <c r="J50" s="99">
        <v>0.51490514905149021</v>
      </c>
      <c r="K50" s="99">
        <v>145.20325203252023</v>
      </c>
      <c r="L50" s="99">
        <v>8.1214434849799108E-2</v>
      </c>
      <c r="M50" s="99">
        <v>22.90247062764335</v>
      </c>
      <c r="N50" s="99">
        <v>0.70539196157542539</v>
      </c>
      <c r="O50" s="99">
        <v>198.92053316426995</v>
      </c>
      <c r="P50" s="99">
        <v>0.26848786041508194</v>
      </c>
      <c r="Q50" s="99">
        <v>75.713576637053109</v>
      </c>
      <c r="R50" s="99">
        <v>0.34700750393942997</v>
      </c>
      <c r="S50" s="99">
        <v>97.856116110919245</v>
      </c>
      <c r="T50" s="99">
        <v>6.4678590524155269E-2</v>
      </c>
      <c r="U50" s="99">
        <v>18.239362527811785</v>
      </c>
      <c r="V50" s="99">
        <v>0.87364400902701966</v>
      </c>
      <c r="W50" s="99">
        <v>246.36761054561956</v>
      </c>
      <c r="X50" s="99">
        <v>0.33263781256873176</v>
      </c>
      <c r="Y50" s="99">
        <v>93.803863144382362</v>
      </c>
      <c r="Z50" s="99">
        <v>0.39877354934571879</v>
      </c>
      <c r="AA50" s="99">
        <v>112.4541409154927</v>
      </c>
      <c r="AB50" s="99">
        <v>0.43400513594690748</v>
      </c>
      <c r="AC50" s="99">
        <v>122.38944833702791</v>
      </c>
      <c r="AD50" s="99">
        <v>0.61275555839415241</v>
      </c>
      <c r="AE50" s="99">
        <v>172.79706746715098</v>
      </c>
      <c r="AF50" s="99">
        <v>0.38140484758067256</v>
      </c>
      <c r="AG50" s="99">
        <v>107.55616701774966</v>
      </c>
      <c r="AH50" s="99">
        <v>0.31138986379930556</v>
      </c>
      <c r="AI50" s="99">
        <v>87.811941591404164</v>
      </c>
      <c r="AJ50" s="99">
        <v>3.0994297049342909E-2</v>
      </c>
      <c r="AK50" s="99">
        <v>8.7403917679146996</v>
      </c>
      <c r="AL50" s="99">
        <v>0.57324668853019178</v>
      </c>
      <c r="AM50" s="99">
        <v>161.65556616551407</v>
      </c>
      <c r="AN50" s="99">
        <v>0.50216580273608891</v>
      </c>
      <c r="AO50" s="99">
        <v>141.61075637157708</v>
      </c>
      <c r="AP50" s="99">
        <v>0.42926634971705352</v>
      </c>
      <c r="AQ50" s="99">
        <v>121.0531106202091</v>
      </c>
      <c r="AR50" s="99">
        <v>0.58119026961945364</v>
      </c>
      <c r="AS50" s="99">
        <v>163.89565603268593</v>
      </c>
      <c r="AT50" s="99">
        <v>0.33724165341812373</v>
      </c>
      <c r="AU50" s="99">
        <v>95.102146263910896</v>
      </c>
      <c r="AV50" s="99">
        <v>0.23438641822530773</v>
      </c>
      <c r="AW50" s="99">
        <v>66.096969939536777</v>
      </c>
      <c r="AX50" s="99">
        <v>0.88611109828350654</v>
      </c>
      <c r="AY50" s="99">
        <v>249.88332971594883</v>
      </c>
      <c r="AZ50" s="99">
        <v>0.51857305041186308</v>
      </c>
      <c r="BA50" s="99">
        <v>146.23760021614538</v>
      </c>
      <c r="BB50" s="99">
        <v>0.50996085807661407</v>
      </c>
      <c r="BC50" s="99">
        <v>143.80896197760518</v>
      </c>
      <c r="BD50" s="99">
        <v>0.48043992267430213</v>
      </c>
      <c r="BE50" s="99">
        <v>135.48405819415319</v>
      </c>
      <c r="BF50" s="99">
        <v>0.51351797249566467</v>
      </c>
      <c r="BG50" s="99">
        <v>144.81206824377745</v>
      </c>
      <c r="BH50" s="99">
        <v>0.76531339588939185</v>
      </c>
      <c r="BI50" s="99">
        <v>215.81837764080851</v>
      </c>
      <c r="BJ50" s="99">
        <v>0.48434081496750192</v>
      </c>
      <c r="BK50" s="99">
        <v>136.58410982083555</v>
      </c>
      <c r="BL50" s="99">
        <v>0.43975571403006175</v>
      </c>
      <c r="BM50" s="99">
        <v>124.01111135647741</v>
      </c>
      <c r="BN50" s="99">
        <v>0.32596041909196721</v>
      </c>
      <c r="BO50" s="99">
        <v>91.920838183934748</v>
      </c>
      <c r="BP50" s="99">
        <v>7.4169517986609909E-2</v>
      </c>
      <c r="BQ50" s="99">
        <v>20.915804072223995</v>
      </c>
      <c r="BR50" s="99">
        <v>0.79268713312595507</v>
      </c>
      <c r="BS50" s="99">
        <v>223.53777154151933</v>
      </c>
      <c r="BT50" s="99">
        <v>2.8830800165592328E-2</v>
      </c>
      <c r="BU50" s="99">
        <v>8.1302856466970361</v>
      </c>
      <c r="BV50" s="99">
        <v>0.82392077650800144</v>
      </c>
      <c r="BW50" s="99">
        <v>232.34565897525641</v>
      </c>
      <c r="BX50" s="99">
        <v>0.17770027916796172</v>
      </c>
      <c r="BY50" s="99">
        <v>50.111478725365203</v>
      </c>
      <c r="BZ50" s="99">
        <v>0.68456375838926087</v>
      </c>
      <c r="CA50" s="99">
        <v>193.04697986577156</v>
      </c>
      <c r="CB50" s="99">
        <v>7.396449704142008E-2</v>
      </c>
      <c r="CC50" s="99">
        <v>20.857988165680464</v>
      </c>
      <c r="CD50" s="99">
        <v>1.2476874244650682</v>
      </c>
      <c r="CE50" s="99">
        <v>351.84785369914925</v>
      </c>
      <c r="CF50" s="99">
        <v>0.5077878329726323</v>
      </c>
      <c r="CG50" s="99">
        <v>143.19616889828231</v>
      </c>
      <c r="CH50" s="99">
        <v>0.43001360989185006</v>
      </c>
      <c r="CI50" s="99">
        <v>121.26383798950171</v>
      </c>
      <c r="CJ50" s="99">
        <v>3.8552065579092597E-2</v>
      </c>
      <c r="CK50" s="99">
        <v>10.871682493304112</v>
      </c>
      <c r="CL50" s="99">
        <v>0.11169780666125102</v>
      </c>
      <c r="CM50" s="99">
        <v>31.49878147847279</v>
      </c>
      <c r="CN50" s="99">
        <v>0.10803802938634395</v>
      </c>
      <c r="CO50" s="99">
        <v>30.466724286948995</v>
      </c>
      <c r="CP50" s="99">
        <v>0.68132578819725131</v>
      </c>
      <c r="CQ50" s="99">
        <v>192.13387227162488</v>
      </c>
      <c r="CR50" s="99">
        <v>0.54040145675223394</v>
      </c>
      <c r="CS50" s="99">
        <v>152.39321080412998</v>
      </c>
      <c r="CT50" s="99">
        <v>0.47835990888382657</v>
      </c>
      <c r="CU50" s="99">
        <v>134.89749430523909</v>
      </c>
    </row>
    <row r="51" spans="2:99">
      <c r="C51" s="98" t="s">
        <v>216</v>
      </c>
      <c r="D51" s="99">
        <v>0</v>
      </c>
      <c r="E51" s="99">
        <v>0</v>
      </c>
      <c r="F51" s="99">
        <v>0</v>
      </c>
      <c r="G51" s="99">
        <v>0</v>
      </c>
      <c r="H51" s="99">
        <v>0</v>
      </c>
      <c r="I51" s="99">
        <v>0</v>
      </c>
      <c r="J51" s="99">
        <v>0.4878048780487802</v>
      </c>
      <c r="K51" s="99">
        <v>416.78048780487779</v>
      </c>
      <c r="L51" s="99">
        <v>8.1214434849799108E-2</v>
      </c>
      <c r="M51" s="99">
        <v>69.389613135668355</v>
      </c>
      <c r="N51" s="99">
        <v>0.61721796637849724</v>
      </c>
      <c r="O51" s="99">
        <v>527.351030473788</v>
      </c>
      <c r="P51" s="99">
        <v>0.3132358371509289</v>
      </c>
      <c r="Q51" s="99">
        <v>267.62869926175364</v>
      </c>
      <c r="R51" s="99">
        <v>0.34700750393942997</v>
      </c>
      <c r="S51" s="99">
        <v>296.48321136584894</v>
      </c>
      <c r="T51" s="99">
        <v>7.0068473067834869E-2</v>
      </c>
      <c r="U51" s="99">
        <v>59.866503389158112</v>
      </c>
      <c r="V51" s="99">
        <v>0.87364400902701966</v>
      </c>
      <c r="W51" s="99">
        <v>746.44144131268558</v>
      </c>
      <c r="X51" s="99">
        <v>0.37698952091122928</v>
      </c>
      <c r="Y51" s="99">
        <v>322.0998466665543</v>
      </c>
      <c r="Z51" s="99">
        <v>0.39877354934571879</v>
      </c>
      <c r="AA51" s="99">
        <v>340.7121205609821</v>
      </c>
      <c r="AB51" s="99">
        <v>0.43400513594690748</v>
      </c>
      <c r="AC51" s="99">
        <v>370.81398815303777</v>
      </c>
      <c r="AD51" s="99">
        <v>0.45956666879561436</v>
      </c>
      <c r="AE51" s="99">
        <v>392.6537618189729</v>
      </c>
      <c r="AF51" s="99">
        <v>0.33372924163308854</v>
      </c>
      <c r="AG51" s="99">
        <v>285.13826405131084</v>
      </c>
      <c r="AH51" s="99">
        <v>0.36328817443252315</v>
      </c>
      <c r="AI51" s="99">
        <v>310.39341623514775</v>
      </c>
      <c r="AJ51" s="99">
        <v>2.8928010579386716E-2</v>
      </c>
      <c r="AK51" s="99">
        <v>24.716092239028011</v>
      </c>
      <c r="AL51" s="99">
        <v>0.57324668853019178</v>
      </c>
      <c r="AM51" s="99">
        <v>489.78197068019585</v>
      </c>
      <c r="AN51" s="99">
        <v>0.50216580273608891</v>
      </c>
      <c r="AO51" s="99">
        <v>429.05046185771437</v>
      </c>
      <c r="AP51" s="99">
        <v>0.38633971474534817</v>
      </c>
      <c r="AQ51" s="99">
        <v>330.08865227842546</v>
      </c>
      <c r="AR51" s="99">
        <v>0.58119026961945364</v>
      </c>
      <c r="AS51" s="99">
        <v>496.56896636286115</v>
      </c>
      <c r="AT51" s="99">
        <v>0.33724165341812373</v>
      </c>
      <c r="AU51" s="99">
        <v>288.1392686804449</v>
      </c>
      <c r="AV51" s="99">
        <v>0.23438641822530773</v>
      </c>
      <c r="AW51" s="99">
        <v>200.25975573170291</v>
      </c>
      <c r="AX51" s="99">
        <v>0.88611109828350654</v>
      </c>
      <c r="AY51" s="99">
        <v>757.09332237342801</v>
      </c>
      <c r="AZ51" s="99">
        <v>0.57958164457796468</v>
      </c>
      <c r="BA51" s="99">
        <v>495.19455712741302</v>
      </c>
      <c r="BB51" s="99">
        <v>0.483120812914687</v>
      </c>
      <c r="BC51" s="99">
        <v>412.77842255430858</v>
      </c>
      <c r="BD51" s="99">
        <v>0.45217875075228431</v>
      </c>
      <c r="BE51" s="99">
        <v>386.34152464275172</v>
      </c>
      <c r="BF51" s="99">
        <v>0.49297725359583811</v>
      </c>
      <c r="BG51" s="99">
        <v>421.19976547228407</v>
      </c>
      <c r="BH51" s="99">
        <v>0.76531339588939185</v>
      </c>
      <c r="BI51" s="99">
        <v>653.88376544789639</v>
      </c>
      <c r="BJ51" s="99">
        <v>0.43590673347075171</v>
      </c>
      <c r="BK51" s="99">
        <v>372.43871307741023</v>
      </c>
      <c r="BL51" s="99">
        <v>0.51971129839916386</v>
      </c>
      <c r="BM51" s="99">
        <v>444.0413333522456</v>
      </c>
      <c r="BN51" s="99">
        <v>0.38028715560729509</v>
      </c>
      <c r="BO51" s="99">
        <v>324.91734575087293</v>
      </c>
      <c r="BP51" s="99">
        <v>7.4169517986609909E-2</v>
      </c>
      <c r="BQ51" s="99">
        <v>63.370436167759507</v>
      </c>
      <c r="BR51" s="99">
        <v>0.73984132425089133</v>
      </c>
      <c r="BS51" s="99">
        <v>632.12042743996153</v>
      </c>
      <c r="BT51" s="99">
        <v>2.8830800165592328E-2</v>
      </c>
      <c r="BU51" s="99">
        <v>24.633035661482083</v>
      </c>
      <c r="BV51" s="99">
        <v>0.78272473768260131</v>
      </c>
      <c r="BW51" s="99">
        <v>668.76001587601456</v>
      </c>
      <c r="BX51" s="99">
        <v>0.17770027916796172</v>
      </c>
      <c r="BY51" s="99">
        <v>151.82711852110648</v>
      </c>
      <c r="BZ51" s="99">
        <v>0.60850111856823197</v>
      </c>
      <c r="CA51" s="99">
        <v>519.90335570469733</v>
      </c>
      <c r="CB51" s="99">
        <v>7.396449704142008E-2</v>
      </c>
      <c r="CC51" s="99">
        <v>63.195266272189315</v>
      </c>
      <c r="CD51" s="99">
        <v>1.2476874244650682</v>
      </c>
      <c r="CE51" s="99">
        <v>1066.0241354629543</v>
      </c>
      <c r="CF51" s="99">
        <v>0.56420870330292472</v>
      </c>
      <c r="CG51" s="99">
        <v>482.05991610201886</v>
      </c>
      <c r="CH51" s="99">
        <v>0.43001360989185006</v>
      </c>
      <c r="CI51" s="99">
        <v>367.4036282915967</v>
      </c>
      <c r="CJ51" s="99">
        <v>3.6523009495982459E-2</v>
      </c>
      <c r="CK51" s="99">
        <v>31.20525931336741</v>
      </c>
      <c r="CL51" s="99">
        <v>0.10662063363119414</v>
      </c>
      <c r="CM51" s="99">
        <v>91.096669374492279</v>
      </c>
      <c r="CN51" s="99">
        <v>0.11884183232497833</v>
      </c>
      <c r="CO51" s="99">
        <v>101.53846153846148</v>
      </c>
      <c r="CP51" s="99">
        <v>0.68132578819725131</v>
      </c>
      <c r="CQ51" s="99">
        <v>582.12475343573146</v>
      </c>
      <c r="CR51" s="99">
        <v>0.54040145675223394</v>
      </c>
      <c r="CS51" s="99">
        <v>461.71900464910868</v>
      </c>
      <c r="CT51" s="99">
        <v>0.42520880789673471</v>
      </c>
      <c r="CU51" s="99">
        <v>363.29840546697011</v>
      </c>
    </row>
    <row r="52" spans="2:99">
      <c r="C52" s="98" t="s">
        <v>217</v>
      </c>
      <c r="D52" s="99">
        <v>0</v>
      </c>
      <c r="E52" s="99">
        <v>0</v>
      </c>
      <c r="F52" s="99">
        <v>0</v>
      </c>
      <c r="G52" s="99">
        <v>0</v>
      </c>
      <c r="H52" s="99">
        <v>0</v>
      </c>
      <c r="I52" s="99">
        <v>0</v>
      </c>
      <c r="J52" s="99">
        <v>0.43360433604336013</v>
      </c>
      <c r="K52" s="99">
        <v>234.14634146341447</v>
      </c>
      <c r="L52" s="99">
        <v>8.1214434849799108E-2</v>
      </c>
      <c r="M52" s="99">
        <v>43.855794818891518</v>
      </c>
      <c r="N52" s="99">
        <v>0.70539196157542539</v>
      </c>
      <c r="O52" s="99">
        <v>380.91165925072971</v>
      </c>
      <c r="P52" s="99">
        <v>0.3132358371509289</v>
      </c>
      <c r="Q52" s="99">
        <v>169.14735206150161</v>
      </c>
      <c r="R52" s="99">
        <v>0.34700750393942997</v>
      </c>
      <c r="S52" s="99">
        <v>187.38405212729219</v>
      </c>
      <c r="T52" s="99">
        <v>7.0068473067834869E-2</v>
      </c>
      <c r="U52" s="99">
        <v>37.836975456630832</v>
      </c>
      <c r="V52" s="99">
        <v>0.87364400902701966</v>
      </c>
      <c r="W52" s="99">
        <v>471.76776487459063</v>
      </c>
      <c r="X52" s="99">
        <v>0.31046195839748297</v>
      </c>
      <c r="Y52" s="99">
        <v>167.64945753464082</v>
      </c>
      <c r="Z52" s="99">
        <v>0.39877354934571879</v>
      </c>
      <c r="AA52" s="99">
        <v>215.33771664668814</v>
      </c>
      <c r="AB52" s="99">
        <v>0.43400513594690748</v>
      </c>
      <c r="AC52" s="99">
        <v>234.36277341133004</v>
      </c>
      <c r="AD52" s="99">
        <v>0.61275555839415241</v>
      </c>
      <c r="AE52" s="99">
        <v>330.88800153284228</v>
      </c>
      <c r="AF52" s="99">
        <v>0.33372924163308854</v>
      </c>
      <c r="AG52" s="99">
        <v>180.21379048186782</v>
      </c>
      <c r="AH52" s="99">
        <v>0.36328817443252315</v>
      </c>
      <c r="AI52" s="99">
        <v>196.1756141935625</v>
      </c>
      <c r="AJ52" s="99">
        <v>2.8928010579386716E-2</v>
      </c>
      <c r="AK52" s="99">
        <v>15.621125712868826</v>
      </c>
      <c r="AL52" s="99">
        <v>0.57324668853019178</v>
      </c>
      <c r="AM52" s="99">
        <v>309.55321180630358</v>
      </c>
      <c r="AN52" s="99">
        <v>0.50216580273608891</v>
      </c>
      <c r="AO52" s="99">
        <v>271.16953347748802</v>
      </c>
      <c r="AP52" s="99">
        <v>0.42926634971705352</v>
      </c>
      <c r="AQ52" s="99">
        <v>231.80382884720891</v>
      </c>
      <c r="AR52" s="99">
        <v>0.58119026961945364</v>
      </c>
      <c r="AS52" s="99">
        <v>313.84274559450495</v>
      </c>
      <c r="AT52" s="99">
        <v>0.37471294824235973</v>
      </c>
      <c r="AU52" s="99">
        <v>202.34499205087425</v>
      </c>
      <c r="AV52" s="99">
        <v>0.26787019225749453</v>
      </c>
      <c r="AW52" s="99">
        <v>144.64990381904704</v>
      </c>
      <c r="AX52" s="99">
        <v>0.99687498556894494</v>
      </c>
      <c r="AY52" s="99">
        <v>538.31249220723032</v>
      </c>
      <c r="AZ52" s="99">
        <v>0.54907734749491388</v>
      </c>
      <c r="BA52" s="99">
        <v>296.50176764725347</v>
      </c>
      <c r="BB52" s="99">
        <v>0.50996085807661407</v>
      </c>
      <c r="BC52" s="99">
        <v>275.3788633613716</v>
      </c>
      <c r="BD52" s="99">
        <v>0.45217875075228431</v>
      </c>
      <c r="BE52" s="99">
        <v>244.17652540623354</v>
      </c>
      <c r="BF52" s="99">
        <v>0.47243653469601149</v>
      </c>
      <c r="BG52" s="99">
        <v>255.1157287358462</v>
      </c>
      <c r="BH52" s="99">
        <v>0.68878205630045275</v>
      </c>
      <c r="BI52" s="99">
        <v>371.94231040224446</v>
      </c>
      <c r="BJ52" s="99">
        <v>0.43590673347075171</v>
      </c>
      <c r="BK52" s="99">
        <v>235.38963607420592</v>
      </c>
      <c r="BL52" s="99">
        <v>0.51971129839916386</v>
      </c>
      <c r="BM52" s="99">
        <v>280.64410113554851</v>
      </c>
      <c r="BN52" s="99">
        <v>0.32596041909196721</v>
      </c>
      <c r="BO52" s="99">
        <v>176.0186263096623</v>
      </c>
      <c r="BP52" s="99">
        <v>7.4169517986609909E-2</v>
      </c>
      <c r="BQ52" s="99">
        <v>40.051539712769348</v>
      </c>
      <c r="BR52" s="99">
        <v>0.73984132425089133</v>
      </c>
      <c r="BS52" s="99">
        <v>399.51431509548132</v>
      </c>
      <c r="BT52" s="99">
        <v>3.1048554024484046E-2</v>
      </c>
      <c r="BU52" s="99">
        <v>16.766219173221383</v>
      </c>
      <c r="BV52" s="99">
        <v>0.86511681533340157</v>
      </c>
      <c r="BW52" s="99">
        <v>467.16308028003687</v>
      </c>
      <c r="BX52" s="99">
        <v>0.17770027916796172</v>
      </c>
      <c r="BY52" s="99">
        <v>95.958150750699332</v>
      </c>
      <c r="BZ52" s="99">
        <v>0.60850111856823197</v>
      </c>
      <c r="CA52" s="99">
        <v>328.59060402684526</v>
      </c>
      <c r="CB52" s="99">
        <v>8.6291913214990093E-2</v>
      </c>
      <c r="CC52" s="99">
        <v>46.59763313609465</v>
      </c>
      <c r="CD52" s="99">
        <v>1.2476874244650682</v>
      </c>
      <c r="CE52" s="99">
        <v>673.75120921113682</v>
      </c>
      <c r="CF52" s="99">
        <v>0.59241913846807093</v>
      </c>
      <c r="CG52" s="99">
        <v>319.90633477275833</v>
      </c>
      <c r="CH52" s="99">
        <v>0.43001360989185006</v>
      </c>
      <c r="CI52" s="99">
        <v>232.20734934159904</v>
      </c>
      <c r="CJ52" s="99">
        <v>4.0581121662202728E-2</v>
      </c>
      <c r="CK52" s="99">
        <v>21.913805697589474</v>
      </c>
      <c r="CL52" s="99">
        <v>0.10154346060113728</v>
      </c>
      <c r="CM52" s="99">
        <v>54.833468724614129</v>
      </c>
      <c r="CN52" s="99">
        <v>0.10803802938634395</v>
      </c>
      <c r="CO52" s="99">
        <v>58.340535868625736</v>
      </c>
      <c r="CP52" s="99">
        <v>0.61319320937752619</v>
      </c>
      <c r="CQ52" s="99">
        <v>331.12433306386413</v>
      </c>
      <c r="CR52" s="99">
        <v>0.54040145675223394</v>
      </c>
      <c r="CS52" s="99">
        <v>291.81678664620631</v>
      </c>
      <c r="CT52" s="99">
        <v>0.47835990888382657</v>
      </c>
      <c r="CU52" s="99">
        <v>258.31435079726634</v>
      </c>
    </row>
    <row r="53" spans="2:99">
      <c r="C53" s="98" t="s">
        <v>218</v>
      </c>
      <c r="D53" s="99">
        <v>0</v>
      </c>
      <c r="E53" s="99">
        <v>0</v>
      </c>
      <c r="F53" s="99">
        <v>0</v>
      </c>
      <c r="G53" s="99">
        <v>0</v>
      </c>
      <c r="H53" s="99">
        <v>0</v>
      </c>
      <c r="I53" s="99">
        <v>0</v>
      </c>
      <c r="J53" s="99">
        <v>0.51490514905149021</v>
      </c>
      <c r="K53" s="99">
        <v>209.46341463414623</v>
      </c>
      <c r="L53" s="99">
        <v>8.1214434849799108E-2</v>
      </c>
      <c r="M53" s="99">
        <v>33.038032096898277</v>
      </c>
      <c r="N53" s="99">
        <v>0.70539196157542539</v>
      </c>
      <c r="O53" s="99">
        <v>286.95344996888304</v>
      </c>
      <c r="P53" s="99">
        <v>0.3132358371509289</v>
      </c>
      <c r="Q53" s="99">
        <v>127.42433855299788</v>
      </c>
      <c r="R53" s="99">
        <v>0.40484208792933496</v>
      </c>
      <c r="S53" s="99">
        <v>164.68976136965347</v>
      </c>
      <c r="T53" s="99">
        <v>7.0068473067834869E-2</v>
      </c>
      <c r="U53" s="99">
        <v>28.503854843995224</v>
      </c>
      <c r="V53" s="99">
        <v>0.99012987689728904</v>
      </c>
      <c r="W53" s="99">
        <v>402.78483392181721</v>
      </c>
      <c r="X53" s="99">
        <v>0.35481366673998055</v>
      </c>
      <c r="Y53" s="99">
        <v>144.33819962982409</v>
      </c>
      <c r="Z53" s="99">
        <v>0.39877354934571879</v>
      </c>
      <c r="AA53" s="99">
        <v>162.22107987383842</v>
      </c>
      <c r="AB53" s="99">
        <v>0.48222792882989712</v>
      </c>
      <c r="AC53" s="99">
        <v>196.17032144800214</v>
      </c>
      <c r="AD53" s="99">
        <v>0.61275555839415241</v>
      </c>
      <c r="AE53" s="99">
        <v>249.26896115474122</v>
      </c>
      <c r="AF53" s="99">
        <v>0.38140484758067256</v>
      </c>
      <c r="AG53" s="99">
        <v>155.15549199581761</v>
      </c>
      <c r="AH53" s="99">
        <v>0.36328817443252315</v>
      </c>
      <c r="AI53" s="99">
        <v>147.78562935915042</v>
      </c>
      <c r="AJ53" s="99">
        <v>2.8928010579386716E-2</v>
      </c>
      <c r="AK53" s="99">
        <v>11.767914703694517</v>
      </c>
      <c r="AL53" s="99">
        <v>0.57324668853019178</v>
      </c>
      <c r="AM53" s="99">
        <v>233.19675289408201</v>
      </c>
      <c r="AN53" s="99">
        <v>0.50216580273608891</v>
      </c>
      <c r="AO53" s="99">
        <v>204.28104855304096</v>
      </c>
      <c r="AP53" s="99">
        <v>0.45072966720290614</v>
      </c>
      <c r="AQ53" s="99">
        <v>183.35682861814223</v>
      </c>
      <c r="AR53" s="99">
        <v>0.58119026961945364</v>
      </c>
      <c r="AS53" s="99">
        <v>236.42820168119374</v>
      </c>
      <c r="AT53" s="99">
        <v>0.37471294824235973</v>
      </c>
      <c r="AU53" s="99">
        <v>152.43322734499193</v>
      </c>
      <c r="AV53" s="99">
        <v>0.26787019225749453</v>
      </c>
      <c r="AW53" s="99">
        <v>108.96959421034877</v>
      </c>
      <c r="AX53" s="99">
        <v>0.88611109828350654</v>
      </c>
      <c r="AY53" s="99">
        <v>360.46999478173046</v>
      </c>
      <c r="AZ53" s="99">
        <v>0.54907734749491388</v>
      </c>
      <c r="BA53" s="99">
        <v>223.36466496093098</v>
      </c>
      <c r="BB53" s="99">
        <v>0.53680090323854124</v>
      </c>
      <c r="BC53" s="99">
        <v>218.37060743743859</v>
      </c>
      <c r="BD53" s="99">
        <v>0.48043992267430213</v>
      </c>
      <c r="BE53" s="99">
        <v>195.44296054390611</v>
      </c>
      <c r="BF53" s="99">
        <v>0.47243653469601149</v>
      </c>
      <c r="BG53" s="99">
        <v>192.18718231433749</v>
      </c>
      <c r="BH53" s="99">
        <v>0.76531339588939185</v>
      </c>
      <c r="BI53" s="99">
        <v>311.32948944780463</v>
      </c>
      <c r="BJ53" s="99">
        <v>0.48434081496750192</v>
      </c>
      <c r="BK53" s="99">
        <v>197.02984352877979</v>
      </c>
      <c r="BL53" s="99">
        <v>0.51971129839916386</v>
      </c>
      <c r="BM53" s="99">
        <v>211.41855618877986</v>
      </c>
      <c r="BN53" s="99">
        <v>0.32596041909196721</v>
      </c>
      <c r="BO53" s="99">
        <v>132.60069848661226</v>
      </c>
      <c r="BP53" s="99">
        <v>7.4169517986609909E-2</v>
      </c>
      <c r="BQ53" s="99">
        <v>30.172159916952911</v>
      </c>
      <c r="BR53" s="99">
        <v>0.73984132425089133</v>
      </c>
      <c r="BS53" s="99">
        <v>300.96745070526259</v>
      </c>
      <c r="BT53" s="99">
        <v>2.8830800165592328E-2</v>
      </c>
      <c r="BU53" s="99">
        <v>11.728369507362959</v>
      </c>
      <c r="BV53" s="99">
        <v>0.74152869885720141</v>
      </c>
      <c r="BW53" s="99">
        <v>301.65387469510955</v>
      </c>
      <c r="BX53" s="99">
        <v>0.17770027916796172</v>
      </c>
      <c r="BY53" s="99">
        <v>72.288473565526829</v>
      </c>
      <c r="BZ53" s="99">
        <v>0.68456375838926087</v>
      </c>
      <c r="CA53" s="99">
        <v>278.48053691275135</v>
      </c>
      <c r="CB53" s="99">
        <v>7.396449704142008E-2</v>
      </c>
      <c r="CC53" s="99">
        <v>30.08875739644969</v>
      </c>
      <c r="CD53" s="99">
        <v>1.2476874244650682</v>
      </c>
      <c r="CE53" s="99">
        <v>507.55924427238978</v>
      </c>
      <c r="CF53" s="99">
        <v>0.53599826813777851</v>
      </c>
      <c r="CG53" s="99">
        <v>218.0440954784483</v>
      </c>
      <c r="CH53" s="99">
        <v>0.43001360989185006</v>
      </c>
      <c r="CI53" s="99">
        <v>174.9295365040046</v>
      </c>
      <c r="CJ53" s="99">
        <v>3.6523009495982459E-2</v>
      </c>
      <c r="CK53" s="99">
        <v>14.857560262965665</v>
      </c>
      <c r="CL53" s="99">
        <v>0.11169780666125102</v>
      </c>
      <c r="CM53" s="99">
        <v>45.43866774979692</v>
      </c>
      <c r="CN53" s="99">
        <v>0.12964563526361272</v>
      </c>
      <c r="CO53" s="99">
        <v>52.739844425237656</v>
      </c>
      <c r="CP53" s="99">
        <v>0.61319320937752619</v>
      </c>
      <c r="CQ53" s="99">
        <v>249.44699757477767</v>
      </c>
      <c r="CR53" s="99">
        <v>0.54040145675223394</v>
      </c>
      <c r="CS53" s="99">
        <v>219.83531260680877</v>
      </c>
      <c r="CT53" s="99">
        <v>0.47835990888382657</v>
      </c>
      <c r="CU53" s="99">
        <v>194.59681093394065</v>
      </c>
    </row>
    <row r="54" spans="2:99">
      <c r="C54" s="98" t="s">
        <v>219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0.51490514905149021</v>
      </c>
      <c r="K54" s="99">
        <v>172.39024390243893</v>
      </c>
      <c r="L54" s="99">
        <v>8.1214434849799108E-2</v>
      </c>
      <c r="M54" s="99">
        <v>27.190592787712742</v>
      </c>
      <c r="N54" s="99">
        <v>0.70539196157542539</v>
      </c>
      <c r="O54" s="99">
        <v>236.16522873545242</v>
      </c>
      <c r="P54" s="99">
        <v>0.3132358371509289</v>
      </c>
      <c r="Q54" s="99">
        <v>104.871358278131</v>
      </c>
      <c r="R54" s="99">
        <v>0.34700750393942997</v>
      </c>
      <c r="S54" s="99">
        <v>116.17811231892117</v>
      </c>
      <c r="T54" s="99">
        <v>6.4678590524155269E-2</v>
      </c>
      <c r="U54" s="99">
        <v>21.654392107487183</v>
      </c>
      <c r="V54" s="99">
        <v>0.93188694296215435</v>
      </c>
      <c r="W54" s="99">
        <v>311.99574850372926</v>
      </c>
      <c r="X54" s="99">
        <v>0.37698952091122928</v>
      </c>
      <c r="Y54" s="99">
        <v>126.21609160107957</v>
      </c>
      <c r="Z54" s="99">
        <v>0.42369689617982625</v>
      </c>
      <c r="AA54" s="99">
        <v>141.85372084100584</v>
      </c>
      <c r="AB54" s="99">
        <v>0.48222792882989712</v>
      </c>
      <c r="AC54" s="99">
        <v>161.44991057224956</v>
      </c>
      <c r="AD54" s="99">
        <v>0.61275555839415241</v>
      </c>
      <c r="AE54" s="99">
        <v>205.15056095036223</v>
      </c>
      <c r="AF54" s="99">
        <v>0.33372924163308854</v>
      </c>
      <c r="AG54" s="99">
        <v>111.73255009875804</v>
      </c>
      <c r="AH54" s="99">
        <v>0.4151864850657408</v>
      </c>
      <c r="AI54" s="99">
        <v>139.00443520001002</v>
      </c>
      <c r="AJ54" s="99">
        <v>3.3060583519299108E-2</v>
      </c>
      <c r="AK54" s="99">
        <v>11.068683362261341</v>
      </c>
      <c r="AL54" s="99">
        <v>0.52915078941248472</v>
      </c>
      <c r="AM54" s="99">
        <v>177.15968429529988</v>
      </c>
      <c r="AN54" s="99">
        <v>0.54079394140809578</v>
      </c>
      <c r="AO54" s="99">
        <v>181.05781158343046</v>
      </c>
      <c r="AP54" s="99">
        <v>0.47219298468875887</v>
      </c>
      <c r="AQ54" s="99">
        <v>158.09021127379648</v>
      </c>
      <c r="AR54" s="99">
        <v>0.58119026961945364</v>
      </c>
      <c r="AS54" s="99">
        <v>194.58250226859309</v>
      </c>
      <c r="AT54" s="99">
        <v>0.33724165341812373</v>
      </c>
      <c r="AU54" s="99">
        <v>112.90850556438782</v>
      </c>
      <c r="AV54" s="99">
        <v>0.30135396628968136</v>
      </c>
      <c r="AW54" s="99">
        <v>100.89330791378532</v>
      </c>
      <c r="AX54" s="99">
        <v>0.99687498556894494</v>
      </c>
      <c r="AY54" s="99">
        <v>333.75374516848279</v>
      </c>
      <c r="AZ54" s="99">
        <v>0.54907734749491388</v>
      </c>
      <c r="BA54" s="99">
        <v>183.83109594129718</v>
      </c>
      <c r="BB54" s="99">
        <v>0.56364094840046819</v>
      </c>
      <c r="BC54" s="99">
        <v>188.70698952447677</v>
      </c>
      <c r="BD54" s="99">
        <v>0.42391757883026659</v>
      </c>
      <c r="BE54" s="99">
        <v>141.92760539237327</v>
      </c>
      <c r="BF54" s="99">
        <v>0.45189581579618493</v>
      </c>
      <c r="BG54" s="99">
        <v>151.29471912856272</v>
      </c>
      <c r="BH54" s="99">
        <v>0.68878205630045275</v>
      </c>
      <c r="BI54" s="99">
        <v>230.60423244939159</v>
      </c>
      <c r="BJ54" s="99">
        <v>0.43590673347075171</v>
      </c>
      <c r="BK54" s="99">
        <v>145.94157436600767</v>
      </c>
      <c r="BL54" s="99">
        <v>0.43975571403006175</v>
      </c>
      <c r="BM54" s="99">
        <v>147.23021305726468</v>
      </c>
      <c r="BN54" s="99">
        <v>0.38028715560729509</v>
      </c>
      <c r="BO54" s="99">
        <v>127.3201396973224</v>
      </c>
      <c r="BP54" s="99">
        <v>6.9806605163868149E-2</v>
      </c>
      <c r="BQ54" s="99">
        <v>23.371251408863056</v>
      </c>
      <c r="BR54" s="99">
        <v>0.73984132425089133</v>
      </c>
      <c r="BS54" s="99">
        <v>247.69887535919844</v>
      </c>
      <c r="BT54" s="99">
        <v>3.3266307883375763E-2</v>
      </c>
      <c r="BU54" s="99">
        <v>11.137559879354207</v>
      </c>
      <c r="BV54" s="99">
        <v>0.82392077650800144</v>
      </c>
      <c r="BW54" s="99">
        <v>275.84867597487892</v>
      </c>
      <c r="BX54" s="99">
        <v>0.17770027916796172</v>
      </c>
      <c r="BY54" s="99">
        <v>59.494053465433588</v>
      </c>
      <c r="BZ54" s="99">
        <v>0.60850111856823197</v>
      </c>
      <c r="CA54" s="99">
        <v>203.72617449664406</v>
      </c>
      <c r="CB54" s="99">
        <v>7.396449704142008E-2</v>
      </c>
      <c r="CC54" s="99">
        <v>24.763313609467442</v>
      </c>
      <c r="CD54" s="99">
        <v>1.1090554884133941</v>
      </c>
      <c r="CE54" s="99">
        <v>371.31177752080436</v>
      </c>
      <c r="CF54" s="99">
        <v>0.56420870330292472</v>
      </c>
      <c r="CG54" s="99">
        <v>188.89707386581921</v>
      </c>
      <c r="CH54" s="99">
        <v>0.43001360989185006</v>
      </c>
      <c r="CI54" s="99">
        <v>143.96855659179141</v>
      </c>
      <c r="CJ54" s="99">
        <v>4.0581121662202728E-2</v>
      </c>
      <c r="CK54" s="99">
        <v>13.586559532505474</v>
      </c>
      <c r="CL54" s="99">
        <v>0.10662063363119414</v>
      </c>
      <c r="CM54" s="99">
        <v>35.696588139723801</v>
      </c>
      <c r="CN54" s="99">
        <v>0.11884183232497833</v>
      </c>
      <c r="CO54" s="99">
        <v>39.788245462402749</v>
      </c>
      <c r="CP54" s="99">
        <v>0.68132578819725131</v>
      </c>
      <c r="CQ54" s="99">
        <v>228.10787388843974</v>
      </c>
      <c r="CR54" s="99">
        <v>0.54040145675223394</v>
      </c>
      <c r="CS54" s="99">
        <v>180.92640772064794</v>
      </c>
      <c r="CT54" s="99">
        <v>0.53151100987091848</v>
      </c>
      <c r="CU54" s="99">
        <v>177.9498861047835</v>
      </c>
    </row>
    <row r="55" spans="2:99">
      <c r="C55" s="98" t="s">
        <v>220</v>
      </c>
      <c r="D55" s="99">
        <v>0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0.46070460704607019</v>
      </c>
      <c r="K55" s="99">
        <v>305.72357723577221</v>
      </c>
      <c r="L55" s="99">
        <v>8.1214434849799108E-2</v>
      </c>
      <c r="M55" s="99">
        <v>53.893898966326688</v>
      </c>
      <c r="N55" s="99">
        <v>0.61721796637849724</v>
      </c>
      <c r="O55" s="99">
        <v>409.58584248877077</v>
      </c>
      <c r="P55" s="99">
        <v>0.26848786041508194</v>
      </c>
      <c r="Q55" s="99">
        <v>178.16854417144839</v>
      </c>
      <c r="R55" s="99">
        <v>0.34700750393942997</v>
      </c>
      <c r="S55" s="99">
        <v>230.27417961420574</v>
      </c>
      <c r="T55" s="99">
        <v>6.4678590524155269E-2</v>
      </c>
      <c r="U55" s="99">
        <v>42.920712671829435</v>
      </c>
      <c r="V55" s="99">
        <v>0.93188694296215435</v>
      </c>
      <c r="W55" s="99">
        <v>618.4001753496857</v>
      </c>
      <c r="X55" s="99">
        <v>0.31046195839748297</v>
      </c>
      <c r="Y55" s="99">
        <v>206.02255559256972</v>
      </c>
      <c r="Z55" s="99">
        <v>0.42369689617982625</v>
      </c>
      <c r="AA55" s="99">
        <v>281.1652603049327</v>
      </c>
      <c r="AB55" s="99">
        <v>0.43400513594690748</v>
      </c>
      <c r="AC55" s="99">
        <v>288.00580821436779</v>
      </c>
      <c r="AD55" s="99">
        <v>0.53616111359488339</v>
      </c>
      <c r="AE55" s="99">
        <v>355.79651498156466</v>
      </c>
      <c r="AF55" s="99">
        <v>0.33372924163308854</v>
      </c>
      <c r="AG55" s="99">
        <v>221.46272474771757</v>
      </c>
      <c r="AH55" s="99">
        <v>0.36328817443252315</v>
      </c>
      <c r="AI55" s="99">
        <v>241.07803255342236</v>
      </c>
      <c r="AJ55" s="99">
        <v>2.8928010579386716E-2</v>
      </c>
      <c r="AK55" s="99">
        <v>19.196627820481027</v>
      </c>
      <c r="AL55" s="99">
        <v>0.48505489029477761</v>
      </c>
      <c r="AM55" s="99">
        <v>321.88242519961443</v>
      </c>
      <c r="AN55" s="99">
        <v>0.50216580273608891</v>
      </c>
      <c r="AO55" s="99">
        <v>333.2372266956686</v>
      </c>
      <c r="AP55" s="99">
        <v>0.40780303223120079</v>
      </c>
      <c r="AQ55" s="99">
        <v>270.61809218862487</v>
      </c>
      <c r="AR55" s="99">
        <v>0.52307124265750826</v>
      </c>
      <c r="AS55" s="99">
        <v>347.11007662752252</v>
      </c>
      <c r="AT55" s="99">
        <v>0.33724165341812373</v>
      </c>
      <c r="AU55" s="99">
        <v>223.79356120826691</v>
      </c>
      <c r="AV55" s="99">
        <v>0.23438641822530773</v>
      </c>
      <c r="AW55" s="99">
        <v>155.5388271343142</v>
      </c>
      <c r="AX55" s="99">
        <v>0.88611109828350654</v>
      </c>
      <c r="AY55" s="99">
        <v>588.02332482093493</v>
      </c>
      <c r="AZ55" s="99">
        <v>0.54907734749491388</v>
      </c>
      <c r="BA55" s="99">
        <v>364.36772779762487</v>
      </c>
      <c r="BB55" s="99">
        <v>0.53680090323854124</v>
      </c>
      <c r="BC55" s="99">
        <v>356.22107938909596</v>
      </c>
      <c r="BD55" s="99">
        <v>0.42391757883026659</v>
      </c>
      <c r="BE55" s="99">
        <v>281.31170531176491</v>
      </c>
      <c r="BF55" s="99">
        <v>0.43135509689635831</v>
      </c>
      <c r="BG55" s="99">
        <v>286.24724230042341</v>
      </c>
      <c r="BH55" s="99">
        <v>0.68878205630045275</v>
      </c>
      <c r="BI55" s="99">
        <v>457.07577256098045</v>
      </c>
      <c r="BJ55" s="99">
        <v>0.43590673347075171</v>
      </c>
      <c r="BK55" s="99">
        <v>289.26770833119082</v>
      </c>
      <c r="BL55" s="99">
        <v>0.43975571403006175</v>
      </c>
      <c r="BM55" s="99">
        <v>291.82189183034899</v>
      </c>
      <c r="BN55" s="99">
        <v>0.32596041909196721</v>
      </c>
      <c r="BO55" s="99">
        <v>216.30733410942946</v>
      </c>
      <c r="BP55" s="99">
        <v>6.5443692341126389E-2</v>
      </c>
      <c r="BQ55" s="99">
        <v>43.428434237571473</v>
      </c>
      <c r="BR55" s="99">
        <v>0.73984132425089133</v>
      </c>
      <c r="BS55" s="99">
        <v>490.95870277289151</v>
      </c>
      <c r="BT55" s="99">
        <v>2.8830800165592328E-2</v>
      </c>
      <c r="BU55" s="99">
        <v>19.132118989887068</v>
      </c>
      <c r="BV55" s="99">
        <v>0.82392077650800144</v>
      </c>
      <c r="BW55" s="99">
        <v>546.75382729070975</v>
      </c>
      <c r="BX55" s="99">
        <v>0.15795580370485485</v>
      </c>
      <c r="BY55" s="99">
        <v>104.81947133854167</v>
      </c>
      <c r="BZ55" s="99">
        <v>0.68456375838926087</v>
      </c>
      <c r="CA55" s="99">
        <v>454.27651006711352</v>
      </c>
      <c r="CB55" s="99">
        <v>8.6291913214990093E-2</v>
      </c>
      <c r="CC55" s="99">
        <v>57.263313609467424</v>
      </c>
      <c r="CD55" s="99">
        <v>1.2476874244650682</v>
      </c>
      <c r="CE55" s="99">
        <v>827.96537487501928</v>
      </c>
      <c r="CF55" s="99">
        <v>0.59241913846807093</v>
      </c>
      <c r="CG55" s="99">
        <v>393.12934028741188</v>
      </c>
      <c r="CH55" s="99">
        <v>0.48734875787743009</v>
      </c>
      <c r="CI55" s="99">
        <v>323.40463572746262</v>
      </c>
      <c r="CJ55" s="99">
        <v>3.6523009495982459E-2</v>
      </c>
      <c r="CK55" s="99">
        <v>24.236669101533959</v>
      </c>
      <c r="CL55" s="99">
        <v>0.10154346060113728</v>
      </c>
      <c r="CM55" s="99">
        <v>67.384240454914703</v>
      </c>
      <c r="CN55" s="99">
        <v>9.7234226447709543E-2</v>
      </c>
      <c r="CO55" s="99">
        <v>64.524632670700058</v>
      </c>
      <c r="CP55" s="99">
        <v>0.61319320937752619</v>
      </c>
      <c r="CQ55" s="99">
        <v>406.91501374292642</v>
      </c>
      <c r="CR55" s="99">
        <v>0.54040145675223394</v>
      </c>
      <c r="CS55" s="99">
        <v>358.61040670078245</v>
      </c>
      <c r="CT55" s="99">
        <v>0.53151100987091848</v>
      </c>
      <c r="CU55" s="99">
        <v>352.71070615034154</v>
      </c>
    </row>
    <row r="56" spans="2:99">
      <c r="C56" s="98" t="s">
        <v>221</v>
      </c>
      <c r="D56" s="99">
        <v>0</v>
      </c>
      <c r="E56" s="99">
        <v>0</v>
      </c>
      <c r="F56" s="99">
        <v>0</v>
      </c>
      <c r="G56" s="99">
        <v>0</v>
      </c>
      <c r="H56" s="99">
        <v>0</v>
      </c>
      <c r="I56" s="99">
        <v>0</v>
      </c>
      <c r="J56" s="99">
        <v>0.48572826097024396</v>
      </c>
      <c r="K56" s="99">
        <v>558.9760827245567</v>
      </c>
      <c r="L56" s="99">
        <v>0.32111593182015447</v>
      </c>
      <c r="M56" s="99">
        <v>369.54021433863375</v>
      </c>
      <c r="N56" s="99">
        <v>0.52112639469062594</v>
      </c>
      <c r="O56" s="99">
        <v>599.7122550099723</v>
      </c>
      <c r="P56" s="99">
        <v>0.32068707871732904</v>
      </c>
      <c r="Q56" s="99">
        <v>369.04669018790224</v>
      </c>
      <c r="R56" s="99">
        <v>0.29050887876942233</v>
      </c>
      <c r="S56" s="99">
        <v>334.31761768785123</v>
      </c>
      <c r="T56" s="99">
        <v>9.4638403990024933E-2</v>
      </c>
      <c r="U56" s="99">
        <v>108.90987531172068</v>
      </c>
      <c r="V56" s="99">
        <v>0.65357370060868059</v>
      </c>
      <c r="W56" s="99">
        <v>752.13261466046959</v>
      </c>
      <c r="X56" s="99">
        <v>0.49285525387289797</v>
      </c>
      <c r="Y56" s="99">
        <v>567.17782615693091</v>
      </c>
      <c r="Z56" s="99">
        <v>0.76054733271220254</v>
      </c>
      <c r="AA56" s="99">
        <v>875.23787048520262</v>
      </c>
      <c r="AB56" s="99">
        <v>1.021070128551145</v>
      </c>
      <c r="AC56" s="99">
        <v>1175.0475039366577</v>
      </c>
      <c r="AD56" s="99">
        <v>0.56797696575041323</v>
      </c>
      <c r="AE56" s="99">
        <v>653.62789218557555</v>
      </c>
      <c r="AF56" s="99">
        <v>0.21639460632614063</v>
      </c>
      <c r="AG56" s="99">
        <v>249.02691296012262</v>
      </c>
      <c r="AH56" s="99">
        <v>0.52101409589584124</v>
      </c>
      <c r="AI56" s="99">
        <v>599.58302155693411</v>
      </c>
      <c r="AJ56" s="99">
        <v>0.51920460007378633</v>
      </c>
      <c r="AK56" s="99">
        <v>597.5006537649133</v>
      </c>
      <c r="AL56" s="99">
        <v>0.22445329842542627</v>
      </c>
      <c r="AM56" s="99">
        <v>258.30085582798057</v>
      </c>
      <c r="AN56" s="99">
        <v>0.368149083040203</v>
      </c>
      <c r="AO56" s="99">
        <v>423.66596476266557</v>
      </c>
      <c r="AP56" s="99">
        <v>0.53070352908157059</v>
      </c>
      <c r="AQ56" s="99">
        <v>610.73362126707138</v>
      </c>
      <c r="AR56" s="99">
        <v>0.68957753903886332</v>
      </c>
      <c r="AS56" s="99">
        <v>793.56583192592393</v>
      </c>
      <c r="AT56" s="99">
        <v>0.43569819817000988</v>
      </c>
      <c r="AU56" s="99">
        <v>501.40148645404736</v>
      </c>
      <c r="AV56" s="99">
        <v>0.3569426604072482</v>
      </c>
      <c r="AW56" s="99">
        <v>410.7696135966612</v>
      </c>
      <c r="AX56" s="99">
        <v>0.42063246688843547</v>
      </c>
      <c r="AY56" s="99">
        <v>484.06384289521151</v>
      </c>
      <c r="AZ56" s="99">
        <v>0.18491773308957959</v>
      </c>
      <c r="BA56" s="99">
        <v>212.8033272394882</v>
      </c>
      <c r="BB56" s="99">
        <v>0.62158066707651594</v>
      </c>
      <c r="BC56" s="99">
        <v>715.31503167165454</v>
      </c>
      <c r="BD56" s="99">
        <v>0.36934168587766419</v>
      </c>
      <c r="BE56" s="99">
        <v>425.03841210801596</v>
      </c>
      <c r="BF56" s="99">
        <v>0.64467602442113614</v>
      </c>
      <c r="BG56" s="99">
        <v>741.89316890384339</v>
      </c>
      <c r="BH56" s="99">
        <v>0.43727621740391953</v>
      </c>
      <c r="BI56" s="99">
        <v>503.21747098843059</v>
      </c>
      <c r="BJ56" s="99">
        <v>0.70185055212070557</v>
      </c>
      <c r="BK56" s="99">
        <v>807.68961538050792</v>
      </c>
      <c r="BL56" s="99">
        <v>0.48869313812784998</v>
      </c>
      <c r="BM56" s="99">
        <v>562.38806335752975</v>
      </c>
      <c r="BN56" s="99">
        <v>0.29410712012585338</v>
      </c>
      <c r="BO56" s="99">
        <v>338.45847384083208</v>
      </c>
      <c r="BP56" s="99">
        <v>0.43060844974318485</v>
      </c>
      <c r="BQ56" s="99">
        <v>495.5442039644571</v>
      </c>
      <c r="BR56" s="99">
        <v>0.44870070845015431</v>
      </c>
      <c r="BS56" s="99">
        <v>516.36477528443754</v>
      </c>
      <c r="BT56" s="99">
        <v>0.59922614447228439</v>
      </c>
      <c r="BU56" s="99">
        <v>689.58944705870488</v>
      </c>
      <c r="BV56" s="99">
        <v>0.80112931127139142</v>
      </c>
      <c r="BW56" s="99">
        <v>921.9396114111172</v>
      </c>
      <c r="BX56" s="99">
        <v>0.34822243656051299</v>
      </c>
      <c r="BY56" s="99">
        <v>400.73437999383833</v>
      </c>
      <c r="BZ56" s="99">
        <v>0.5433049092135982</v>
      </c>
      <c r="CA56" s="99">
        <v>625.23528952300876</v>
      </c>
      <c r="CB56" s="99">
        <v>0.24777147628257359</v>
      </c>
      <c r="CC56" s="99">
        <v>285.13541490598567</v>
      </c>
      <c r="CD56" s="99">
        <v>0.24047999440468409</v>
      </c>
      <c r="CE56" s="99">
        <v>276.74437756091044</v>
      </c>
      <c r="CF56" s="99">
        <v>0.13504712433658667</v>
      </c>
      <c r="CG56" s="99">
        <v>155.41223068654392</v>
      </c>
      <c r="CH56" s="99">
        <v>0.58003668365111627</v>
      </c>
      <c r="CI56" s="99">
        <v>667.50621554570455</v>
      </c>
      <c r="CJ56" s="99">
        <v>0.65751263456594344</v>
      </c>
      <c r="CK56" s="99">
        <v>756.6655398584877</v>
      </c>
      <c r="CL56" s="99">
        <v>0.30276725327390425</v>
      </c>
      <c r="CM56" s="99">
        <v>348.42455506760899</v>
      </c>
      <c r="CN56" s="99">
        <v>6.8897231547592752E-2</v>
      </c>
      <c r="CO56" s="99">
        <v>79.286934064969742</v>
      </c>
      <c r="CP56" s="99">
        <v>0.14942528735632185</v>
      </c>
      <c r="CQ56" s="99">
        <v>171.95862068965519</v>
      </c>
      <c r="CR56" s="99">
        <v>0.62833163265306125</v>
      </c>
      <c r="CS56" s="99">
        <v>723.08404285714289</v>
      </c>
      <c r="CT56" s="99">
        <v>0.49627882733243761</v>
      </c>
      <c r="CU56" s="99">
        <v>571.11767449416914</v>
      </c>
    </row>
    <row r="57" spans="2:99">
      <c r="C57" s="98" t="s">
        <v>222</v>
      </c>
      <c r="D57" s="99">
        <v>0</v>
      </c>
      <c r="E57" s="99">
        <v>0</v>
      </c>
      <c r="F57" s="99">
        <v>0</v>
      </c>
      <c r="G57" s="99">
        <v>0</v>
      </c>
      <c r="H57" s="99">
        <v>0</v>
      </c>
      <c r="I57" s="99">
        <v>0</v>
      </c>
      <c r="J57" s="99">
        <v>0.46070460704607019</v>
      </c>
      <c r="K57" s="99">
        <v>650.14634146341427</v>
      </c>
      <c r="L57" s="99">
        <v>8.1214434849799108E-2</v>
      </c>
      <c r="M57" s="99">
        <v>114.6098104600365</v>
      </c>
      <c r="N57" s="99">
        <v>0.70539196157542539</v>
      </c>
      <c r="O57" s="99">
        <v>995.44913617524037</v>
      </c>
      <c r="P57" s="99">
        <v>0.3132358371509289</v>
      </c>
      <c r="Q57" s="99">
        <v>442.03841338739085</v>
      </c>
      <c r="R57" s="99">
        <v>0.40484208792933496</v>
      </c>
      <c r="S57" s="99">
        <v>571.31315448587748</v>
      </c>
      <c r="T57" s="99">
        <v>5.9288707980475662E-2</v>
      </c>
      <c r="U57" s="99">
        <v>83.668224702047254</v>
      </c>
      <c r="V57" s="99">
        <v>0.81540107509188509</v>
      </c>
      <c r="W57" s="99">
        <v>1150.6939971696684</v>
      </c>
      <c r="X57" s="99">
        <v>0.31046195839748297</v>
      </c>
      <c r="Y57" s="99">
        <v>438.12391569052801</v>
      </c>
      <c r="Z57" s="99">
        <v>0.34892685567750398</v>
      </c>
      <c r="AA57" s="99">
        <v>492.4055787320936</v>
      </c>
      <c r="AB57" s="99">
        <v>0.43400513594690748</v>
      </c>
      <c r="AC57" s="99">
        <v>612.46804784827589</v>
      </c>
      <c r="AD57" s="99">
        <v>0.45956666879561436</v>
      </c>
      <c r="AE57" s="99">
        <v>648.54048300437103</v>
      </c>
      <c r="AF57" s="99">
        <v>0.28605363568550446</v>
      </c>
      <c r="AG57" s="99">
        <v>403.67889067938393</v>
      </c>
      <c r="AH57" s="99">
        <v>0.36328817443252315</v>
      </c>
      <c r="AI57" s="99">
        <v>512.67227175917674</v>
      </c>
      <c r="AJ57" s="99">
        <v>2.8928010579386716E-2</v>
      </c>
      <c r="AK57" s="99">
        <v>40.823208529630534</v>
      </c>
      <c r="AL57" s="99">
        <v>0.48505489029477761</v>
      </c>
      <c r="AM57" s="99">
        <v>684.5094611839902</v>
      </c>
      <c r="AN57" s="99">
        <v>0.50216580273608891</v>
      </c>
      <c r="AO57" s="99">
        <v>708.65638082116868</v>
      </c>
      <c r="AP57" s="99">
        <v>0.40780303223120079</v>
      </c>
      <c r="AQ57" s="99">
        <v>575.49163908467062</v>
      </c>
      <c r="AR57" s="99">
        <v>0.52307124265750826</v>
      </c>
      <c r="AS57" s="99">
        <v>738.15813763827566</v>
      </c>
      <c r="AT57" s="99">
        <v>0.33724165341812373</v>
      </c>
      <c r="AU57" s="99">
        <v>475.91542130365622</v>
      </c>
      <c r="AV57" s="99">
        <v>0.26787019225749453</v>
      </c>
      <c r="AW57" s="99">
        <v>378.0184153137763</v>
      </c>
      <c r="AX57" s="99">
        <v>0.99687498556894494</v>
      </c>
      <c r="AY57" s="99">
        <v>1406.7899796348952</v>
      </c>
      <c r="AZ57" s="99">
        <v>0.45756445624576159</v>
      </c>
      <c r="BA57" s="99">
        <v>645.7149606540188</v>
      </c>
      <c r="BB57" s="99">
        <v>0.50996085807661407</v>
      </c>
      <c r="BC57" s="99">
        <v>719.65676291771774</v>
      </c>
      <c r="BD57" s="99">
        <v>0.39565640690824883</v>
      </c>
      <c r="BE57" s="99">
        <v>558.35032142892078</v>
      </c>
      <c r="BF57" s="99">
        <v>0.43135509689635831</v>
      </c>
      <c r="BG57" s="99">
        <v>608.72831274014084</v>
      </c>
      <c r="BH57" s="99">
        <v>0.68878205630045275</v>
      </c>
      <c r="BI57" s="99">
        <v>972.00923785119892</v>
      </c>
      <c r="BJ57" s="99">
        <v>0.43590673347075171</v>
      </c>
      <c r="BK57" s="99">
        <v>615.15158227392487</v>
      </c>
      <c r="BL57" s="99">
        <v>0.4797335062146128</v>
      </c>
      <c r="BM57" s="99">
        <v>676.99992397006156</v>
      </c>
      <c r="BN57" s="99">
        <v>0.32596041909196721</v>
      </c>
      <c r="BO57" s="99">
        <v>459.99534342258414</v>
      </c>
      <c r="BP57" s="99">
        <v>6.5443692341126389E-2</v>
      </c>
      <c r="BQ57" s="99">
        <v>92.354138631797568</v>
      </c>
      <c r="BR57" s="99">
        <v>0.73984132425089133</v>
      </c>
      <c r="BS57" s="99">
        <v>1044.0640767828579</v>
      </c>
      <c r="BT57" s="99">
        <v>2.6613046306700611E-2</v>
      </c>
      <c r="BU57" s="99">
        <v>37.556330948015905</v>
      </c>
      <c r="BV57" s="99">
        <v>0.74152869885720141</v>
      </c>
      <c r="BW57" s="99">
        <v>1046.4452998272827</v>
      </c>
      <c r="BX57" s="99">
        <v>0.15795580370485485</v>
      </c>
      <c r="BY57" s="99">
        <v>222.90723018829118</v>
      </c>
      <c r="BZ57" s="99">
        <v>0.60850111856823197</v>
      </c>
      <c r="CA57" s="99">
        <v>858.71677852348898</v>
      </c>
      <c r="CB57" s="99">
        <v>6.1637080867850073E-2</v>
      </c>
      <c r="CC57" s="99">
        <v>86.98224852071003</v>
      </c>
      <c r="CD57" s="99">
        <v>1.2476874244650682</v>
      </c>
      <c r="CE57" s="99">
        <v>1760.7364934051043</v>
      </c>
      <c r="CF57" s="99">
        <v>0.45136696264233978</v>
      </c>
      <c r="CG57" s="99">
        <v>636.96905768086992</v>
      </c>
      <c r="CH57" s="99">
        <v>0.37267846190627002</v>
      </c>
      <c r="CI57" s="99">
        <v>525.92384544212825</v>
      </c>
      <c r="CJ57" s="99">
        <v>3.8552065579092597E-2</v>
      </c>
      <c r="CK57" s="99">
        <v>54.404674945215476</v>
      </c>
      <c r="CL57" s="99">
        <v>0.10662063363119414</v>
      </c>
      <c r="CM57" s="99">
        <v>150.46303818034119</v>
      </c>
      <c r="CN57" s="99">
        <v>0.10803802938634395</v>
      </c>
      <c r="CO57" s="99">
        <v>152.46326707000858</v>
      </c>
      <c r="CP57" s="99">
        <v>0.61319320937752619</v>
      </c>
      <c r="CQ57" s="99">
        <v>865.33825707356505</v>
      </c>
      <c r="CR57" s="99">
        <v>0.54040145675223394</v>
      </c>
      <c r="CS57" s="99">
        <v>762.6145357687526</v>
      </c>
      <c r="CT57" s="99">
        <v>0.47835990888382657</v>
      </c>
      <c r="CU57" s="99">
        <v>675.06150341685611</v>
      </c>
    </row>
    <row r="58" spans="2:99">
      <c r="C58" s="98" t="s">
        <v>223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0.43295044604721844</v>
      </c>
      <c r="K58" s="99">
        <v>509.66926508678557</v>
      </c>
      <c r="L58" s="99">
        <v>0.35679547980017168</v>
      </c>
      <c r="M58" s="99">
        <v>420.01963882076211</v>
      </c>
      <c r="N58" s="99">
        <v>0.45598559535429778</v>
      </c>
      <c r="O58" s="99">
        <v>536.78624285107935</v>
      </c>
      <c r="P58" s="99">
        <v>0.32068707871732904</v>
      </c>
      <c r="Q58" s="99">
        <v>377.51282906603979</v>
      </c>
      <c r="R58" s="99">
        <v>0.28515930822987084</v>
      </c>
      <c r="S58" s="99">
        <v>335.68953764820395</v>
      </c>
      <c r="T58" s="99">
        <v>9.4638403990024933E-2</v>
      </c>
      <c r="U58" s="99">
        <v>111.40832917705735</v>
      </c>
      <c r="V58" s="99">
        <v>0.61532852168968188</v>
      </c>
      <c r="W58" s="99">
        <v>724.36473573309354</v>
      </c>
      <c r="X58" s="99">
        <v>0.56326314728331195</v>
      </c>
      <c r="Y58" s="99">
        <v>663.07337698191486</v>
      </c>
      <c r="Z58" s="99">
        <v>0.66547891612317733</v>
      </c>
      <c r="AA58" s="99">
        <v>783.40178006020437</v>
      </c>
      <c r="AB58" s="99">
        <v>0.91998177985437657</v>
      </c>
      <c r="AC58" s="99">
        <v>1083.002551244572</v>
      </c>
      <c r="AD58" s="99">
        <v>0.49539292109687116</v>
      </c>
      <c r="AE58" s="99">
        <v>583.17654671523678</v>
      </c>
      <c r="AF58" s="99">
        <v>0.21639460632614063</v>
      </c>
      <c r="AG58" s="99">
        <v>254.73973056713277</v>
      </c>
      <c r="AH58" s="99">
        <v>0.52101409589584124</v>
      </c>
      <c r="AI58" s="99">
        <v>613.33779368858438</v>
      </c>
      <c r="AJ58" s="99">
        <v>0.48211855721137303</v>
      </c>
      <c r="AK58" s="99">
        <v>567.54996554922832</v>
      </c>
      <c r="AL58" s="99">
        <v>0.20574885688997407</v>
      </c>
      <c r="AM58" s="99">
        <v>242.20755433087749</v>
      </c>
      <c r="AN58" s="99">
        <v>0.368149083040203</v>
      </c>
      <c r="AO58" s="99">
        <v>433.38510055492696</v>
      </c>
      <c r="AP58" s="99">
        <v>0.50448859378311395</v>
      </c>
      <c r="AQ58" s="99">
        <v>593.88397260148179</v>
      </c>
      <c r="AR58" s="99">
        <v>0.68957753903886332</v>
      </c>
      <c r="AS58" s="99">
        <v>811.77067895654989</v>
      </c>
      <c r="AT58" s="99">
        <v>0.43569819817000988</v>
      </c>
      <c r="AU58" s="99">
        <v>512.90391888573561</v>
      </c>
      <c r="AV58" s="99">
        <v>0.3569426604072482</v>
      </c>
      <c r="AW58" s="99">
        <v>420.1928998314126</v>
      </c>
      <c r="AX58" s="99">
        <v>0.33301973098194665</v>
      </c>
      <c r="AY58" s="99">
        <v>392.03082731194763</v>
      </c>
      <c r="AZ58" s="99">
        <v>0.17404021937842784</v>
      </c>
      <c r="BA58" s="99">
        <v>204.88014625228527</v>
      </c>
      <c r="BB58" s="99">
        <v>0.58977972337123064</v>
      </c>
      <c r="BC58" s="99">
        <v>694.28869035261278</v>
      </c>
      <c r="BD58" s="99">
        <v>0.39572323486892597</v>
      </c>
      <c r="BE58" s="99">
        <v>465.84539208769968</v>
      </c>
      <c r="BF58" s="99">
        <v>0.64467602442113614</v>
      </c>
      <c r="BG58" s="99">
        <v>758.91261594856144</v>
      </c>
      <c r="BH58" s="99">
        <v>0.54659527175489941</v>
      </c>
      <c r="BI58" s="99">
        <v>643.4519539098676</v>
      </c>
      <c r="BJ58" s="99">
        <v>0.63823826253720051</v>
      </c>
      <c r="BK58" s="99">
        <v>751.33408265879245</v>
      </c>
      <c r="BL58" s="99">
        <v>0.53756245194063501</v>
      </c>
      <c r="BM58" s="99">
        <v>632.81851842451556</v>
      </c>
      <c r="BN58" s="99">
        <v>0.25209181725073149</v>
      </c>
      <c r="BO58" s="99">
        <v>296.76248726756114</v>
      </c>
      <c r="BP58" s="99">
        <v>0.37678239352528675</v>
      </c>
      <c r="BQ58" s="99">
        <v>443.54823365796756</v>
      </c>
      <c r="BR58" s="99">
        <v>0.44870070845015431</v>
      </c>
      <c r="BS58" s="99">
        <v>528.21047398752171</v>
      </c>
      <c r="BT58" s="99">
        <v>0.51625956162464892</v>
      </c>
      <c r="BU58" s="99">
        <v>607.74075594453677</v>
      </c>
      <c r="BV58" s="99">
        <v>0.71505051143999399</v>
      </c>
      <c r="BW58" s="99">
        <v>841.75746206716099</v>
      </c>
      <c r="BX58" s="99">
        <v>0.34822243656051299</v>
      </c>
      <c r="BY58" s="99">
        <v>409.92745231903592</v>
      </c>
      <c r="BZ58" s="99">
        <v>0.5433049092135982</v>
      </c>
      <c r="CA58" s="99">
        <v>639.57853912624785</v>
      </c>
      <c r="CB58" s="99">
        <v>0.29732577153908829</v>
      </c>
      <c r="CC58" s="99">
        <v>350.01189825581474</v>
      </c>
      <c r="CD58" s="99">
        <v>0.27228349299318116</v>
      </c>
      <c r="CE58" s="99">
        <v>320.53212795157287</v>
      </c>
      <c r="CF58" s="99">
        <v>0.12004188829918817</v>
      </c>
      <c r="CG58" s="99">
        <v>141.31331090580431</v>
      </c>
      <c r="CH58" s="99">
        <v>0.58003668365111627</v>
      </c>
      <c r="CI58" s="99">
        <v>682.81918399409415</v>
      </c>
      <c r="CJ58" s="99">
        <v>0.65751263456594344</v>
      </c>
      <c r="CK58" s="99">
        <v>774.0238734110286</v>
      </c>
      <c r="CL58" s="99">
        <v>0.28952749852264886</v>
      </c>
      <c r="CM58" s="99">
        <v>340.83177126086224</v>
      </c>
      <c r="CN58" s="99">
        <v>5.7655811999845256E-2</v>
      </c>
      <c r="CO58" s="99">
        <v>67.872421886217836</v>
      </c>
      <c r="CP58" s="99">
        <v>0.13448275862068965</v>
      </c>
      <c r="CQ58" s="99">
        <v>158.31310344827585</v>
      </c>
      <c r="CR58" s="99">
        <v>0.69814625850340128</v>
      </c>
      <c r="CS58" s="99">
        <v>821.85777551020408</v>
      </c>
      <c r="CT58" s="99">
        <v>0.55831368074899235</v>
      </c>
      <c r="CU58" s="99">
        <v>657.24686497771381</v>
      </c>
    </row>
    <row r="59" spans="2:99">
      <c r="C59" s="98" t="s">
        <v>224</v>
      </c>
      <c r="D59" s="99">
        <v>0</v>
      </c>
      <c r="E59" s="99">
        <v>0</v>
      </c>
      <c r="F59" s="99">
        <v>0</v>
      </c>
      <c r="G59" s="99">
        <v>0</v>
      </c>
      <c r="H59" s="99">
        <v>0</v>
      </c>
      <c r="I59" s="99">
        <v>0</v>
      </c>
      <c r="J59" s="99">
        <v>0.51490514905149021</v>
      </c>
      <c r="K59" s="99">
        <v>156.32520325203242</v>
      </c>
      <c r="L59" s="99">
        <v>8.1214434849799108E-2</v>
      </c>
      <c r="M59" s="99">
        <v>24.656702420399007</v>
      </c>
      <c r="N59" s="99">
        <v>0.61721796637849724</v>
      </c>
      <c r="O59" s="99">
        <v>187.38737459251175</v>
      </c>
      <c r="P59" s="99">
        <v>0.26848786041508194</v>
      </c>
      <c r="Q59" s="99">
        <v>81.512914422018866</v>
      </c>
      <c r="R59" s="99">
        <v>0.40484208792933496</v>
      </c>
      <c r="S59" s="99">
        <v>122.91005789534609</v>
      </c>
      <c r="T59" s="99">
        <v>7.0068473067834869E-2</v>
      </c>
      <c r="U59" s="99">
        <v>21.272788423394665</v>
      </c>
      <c r="V59" s="99">
        <v>0.87364400902701966</v>
      </c>
      <c r="W59" s="99">
        <v>265.23832114060315</v>
      </c>
      <c r="X59" s="99">
        <v>0.31046195839748297</v>
      </c>
      <c r="Y59" s="99">
        <v>94.256250569475824</v>
      </c>
      <c r="Z59" s="99">
        <v>0.39877354934571879</v>
      </c>
      <c r="AA59" s="99">
        <v>121.06764958136021</v>
      </c>
      <c r="AB59" s="99">
        <v>0.48222792882989712</v>
      </c>
      <c r="AC59" s="99">
        <v>146.40439919275676</v>
      </c>
      <c r="AD59" s="99">
        <v>0.53616111359488339</v>
      </c>
      <c r="AE59" s="99">
        <v>162.77851408740659</v>
      </c>
      <c r="AF59" s="99">
        <v>0.38140484758067256</v>
      </c>
      <c r="AG59" s="99">
        <v>115.79451172549217</v>
      </c>
      <c r="AH59" s="99">
        <v>0.36328817443252315</v>
      </c>
      <c r="AI59" s="99">
        <v>110.29428975771401</v>
      </c>
      <c r="AJ59" s="99">
        <v>3.3060583519299108E-2</v>
      </c>
      <c r="AK59" s="99">
        <v>10.037193156459209</v>
      </c>
      <c r="AL59" s="99">
        <v>0.57324668853019178</v>
      </c>
      <c r="AM59" s="99">
        <v>174.03769463776621</v>
      </c>
      <c r="AN59" s="99">
        <v>0.54079394140809578</v>
      </c>
      <c r="AO59" s="99">
        <v>164.18504061149787</v>
      </c>
      <c r="AP59" s="99">
        <v>0.47219298468875887</v>
      </c>
      <c r="AQ59" s="99">
        <v>143.35779015150717</v>
      </c>
      <c r="AR59" s="99">
        <v>0.58119026961945364</v>
      </c>
      <c r="AS59" s="99">
        <v>176.4493658564661</v>
      </c>
      <c r="AT59" s="99">
        <v>0.33724165341812373</v>
      </c>
      <c r="AU59" s="99">
        <v>102.38656597774235</v>
      </c>
      <c r="AV59" s="99">
        <v>0.23438641822530773</v>
      </c>
      <c r="AW59" s="99">
        <v>71.159716573203426</v>
      </c>
      <c r="AX59" s="99">
        <v>0.88611109828350654</v>
      </c>
      <c r="AY59" s="99">
        <v>269.02332943887257</v>
      </c>
      <c r="AZ59" s="99">
        <v>0.54907734749491388</v>
      </c>
      <c r="BA59" s="99">
        <v>166.69988269945583</v>
      </c>
      <c r="BB59" s="99">
        <v>0.50996085807661407</v>
      </c>
      <c r="BC59" s="99">
        <v>154.82411651206002</v>
      </c>
      <c r="BD59" s="99">
        <v>0.42391757883026659</v>
      </c>
      <c r="BE59" s="99">
        <v>128.70137693286892</v>
      </c>
      <c r="BF59" s="99">
        <v>0.45189581579618493</v>
      </c>
      <c r="BG59" s="99">
        <v>137.19556967572174</v>
      </c>
      <c r="BH59" s="99">
        <v>0.68878205630045275</v>
      </c>
      <c r="BI59" s="99">
        <v>209.11423229281743</v>
      </c>
      <c r="BJ59" s="99">
        <v>0.48434081496750192</v>
      </c>
      <c r="BK59" s="99">
        <v>147.04587142413357</v>
      </c>
      <c r="BL59" s="99">
        <v>0.43975571403006175</v>
      </c>
      <c r="BM59" s="99">
        <v>133.50983477952673</v>
      </c>
      <c r="BN59" s="99">
        <v>0.38028715560729509</v>
      </c>
      <c r="BO59" s="99">
        <v>115.45518044237478</v>
      </c>
      <c r="BP59" s="99">
        <v>7.4169517986609909E-2</v>
      </c>
      <c r="BQ59" s="99">
        <v>22.517865660734767</v>
      </c>
      <c r="BR59" s="99">
        <v>0.73984132425089133</v>
      </c>
      <c r="BS59" s="99">
        <v>224.61582604257057</v>
      </c>
      <c r="BT59" s="99">
        <v>2.6613046306700611E-2</v>
      </c>
      <c r="BU59" s="99">
        <v>8.079720858714305</v>
      </c>
      <c r="BV59" s="99">
        <v>0.82392077650800144</v>
      </c>
      <c r="BW59" s="99">
        <v>250.14234774782921</v>
      </c>
      <c r="BX59" s="99">
        <v>0.15795580370485485</v>
      </c>
      <c r="BY59" s="99">
        <v>47.955382004793925</v>
      </c>
      <c r="BZ59" s="99">
        <v>0.68456375838926087</v>
      </c>
      <c r="CA59" s="99">
        <v>207.83355704697956</v>
      </c>
      <c r="CB59" s="99">
        <v>8.6291913214990093E-2</v>
      </c>
      <c r="CC59" s="99">
        <v>26.198224852070989</v>
      </c>
      <c r="CD59" s="99">
        <v>1.2476874244650682</v>
      </c>
      <c r="CE59" s="99">
        <v>378.79790206759463</v>
      </c>
      <c r="CF59" s="99">
        <v>0.59241913846807093</v>
      </c>
      <c r="CG59" s="99">
        <v>179.85845043890632</v>
      </c>
      <c r="CH59" s="99">
        <v>0.45868118388464008</v>
      </c>
      <c r="CI59" s="99">
        <v>139.2556074273767</v>
      </c>
      <c r="CJ59" s="99">
        <v>3.6523009495982459E-2</v>
      </c>
      <c r="CK59" s="99">
        <v>11.088385682980274</v>
      </c>
      <c r="CL59" s="99">
        <v>0.10662063363119414</v>
      </c>
      <c r="CM59" s="99">
        <v>32.370024370430542</v>
      </c>
      <c r="CN59" s="99">
        <v>0.11884183232497833</v>
      </c>
      <c r="CO59" s="99">
        <v>36.080380293863413</v>
      </c>
      <c r="CP59" s="99">
        <v>0.68132578819725131</v>
      </c>
      <c r="CQ59" s="99">
        <v>206.85050929668549</v>
      </c>
      <c r="CR59" s="99">
        <v>0.64848174810268067</v>
      </c>
      <c r="CS59" s="99">
        <v>196.87905872397383</v>
      </c>
      <c r="CT59" s="99">
        <v>0.47835990888382657</v>
      </c>
      <c r="CU59" s="99">
        <v>145.23006833712972</v>
      </c>
    </row>
    <row r="60" spans="2:99">
      <c r="C60" s="98" t="s">
        <v>225</v>
      </c>
      <c r="D60" s="99">
        <v>0</v>
      </c>
      <c r="E60" s="99">
        <v>0</v>
      </c>
      <c r="F60" s="99">
        <v>0</v>
      </c>
      <c r="G60" s="99">
        <v>0</v>
      </c>
      <c r="H60" s="99">
        <v>0</v>
      </c>
      <c r="I60" s="99">
        <v>0</v>
      </c>
      <c r="J60" s="99">
        <v>0.46070460704607019</v>
      </c>
      <c r="K60" s="99">
        <v>300.19512195121933</v>
      </c>
      <c r="L60" s="99">
        <v>8.1214434849799108E-2</v>
      </c>
      <c r="M60" s="99">
        <v>52.919325748129104</v>
      </c>
      <c r="N60" s="99">
        <v>0.70539196157542539</v>
      </c>
      <c r="O60" s="99">
        <v>459.63340216254721</v>
      </c>
      <c r="P60" s="99">
        <v>0.3132358371509289</v>
      </c>
      <c r="Q60" s="99">
        <v>204.10447148754528</v>
      </c>
      <c r="R60" s="99">
        <v>0.40484208792933496</v>
      </c>
      <c r="S60" s="99">
        <v>263.7951044947547</v>
      </c>
      <c r="T60" s="99">
        <v>6.4678590524155269E-2</v>
      </c>
      <c r="U60" s="99">
        <v>42.144569585539571</v>
      </c>
      <c r="V60" s="99">
        <v>0.87364400902701966</v>
      </c>
      <c r="W60" s="99">
        <v>569.266436282006</v>
      </c>
      <c r="X60" s="99">
        <v>0.35481366673998055</v>
      </c>
      <c r="Y60" s="99">
        <v>231.19658524777134</v>
      </c>
      <c r="Z60" s="99">
        <v>0.42369689617982625</v>
      </c>
      <c r="AA60" s="99">
        <v>276.08089755077481</v>
      </c>
      <c r="AB60" s="99">
        <v>0.43400513594690748</v>
      </c>
      <c r="AC60" s="99">
        <v>282.79774658300494</v>
      </c>
      <c r="AD60" s="99">
        <v>0.53616111359488339</v>
      </c>
      <c r="AE60" s="99">
        <v>349.36258161842602</v>
      </c>
      <c r="AF60" s="99">
        <v>0.33372924163308854</v>
      </c>
      <c r="AG60" s="99">
        <v>217.4579738481205</v>
      </c>
      <c r="AH60" s="99">
        <v>0.36328817443252315</v>
      </c>
      <c r="AI60" s="99">
        <v>236.71857446023211</v>
      </c>
      <c r="AJ60" s="99">
        <v>3.3060583519299108E-2</v>
      </c>
      <c r="AK60" s="99">
        <v>21.5422762211753</v>
      </c>
      <c r="AL60" s="99">
        <v>0.52915078941248472</v>
      </c>
      <c r="AM60" s="99">
        <v>344.79465438117506</v>
      </c>
      <c r="AN60" s="99">
        <v>0.46353766406408209</v>
      </c>
      <c r="AO60" s="99">
        <v>302.04114190415589</v>
      </c>
      <c r="AP60" s="99">
        <v>0.45072966720290614</v>
      </c>
      <c r="AQ60" s="99">
        <v>293.69545114941366</v>
      </c>
      <c r="AR60" s="99">
        <v>0.63930929658139901</v>
      </c>
      <c r="AS60" s="99">
        <v>416.57393765243961</v>
      </c>
      <c r="AT60" s="99">
        <v>0.29977035859388779</v>
      </c>
      <c r="AU60" s="99">
        <v>195.3303656597773</v>
      </c>
      <c r="AV60" s="99">
        <v>0.30135396628968136</v>
      </c>
      <c r="AW60" s="99">
        <v>196.36224443435637</v>
      </c>
      <c r="AX60" s="99">
        <v>0.88611109828350654</v>
      </c>
      <c r="AY60" s="99">
        <v>577.3899916415329</v>
      </c>
      <c r="AZ60" s="99">
        <v>0.51857305041186308</v>
      </c>
      <c r="BA60" s="99">
        <v>337.90219964837001</v>
      </c>
      <c r="BB60" s="99">
        <v>0.483120812914687</v>
      </c>
      <c r="BC60" s="99">
        <v>314.80152169521006</v>
      </c>
      <c r="BD60" s="99">
        <v>0.39565640690824883</v>
      </c>
      <c r="BE60" s="99">
        <v>257.80971474141495</v>
      </c>
      <c r="BF60" s="99">
        <v>0.49297725359583811</v>
      </c>
      <c r="BG60" s="99">
        <v>321.22397844304811</v>
      </c>
      <c r="BH60" s="99">
        <v>0.76531339588939185</v>
      </c>
      <c r="BI60" s="99">
        <v>498.67820876152774</v>
      </c>
      <c r="BJ60" s="99">
        <v>0.43590673347075171</v>
      </c>
      <c r="BK60" s="99">
        <v>284.03682752954182</v>
      </c>
      <c r="BL60" s="99">
        <v>0.43975571403006175</v>
      </c>
      <c r="BM60" s="99">
        <v>286.54482326198826</v>
      </c>
      <c r="BN60" s="99">
        <v>0.32596041909196721</v>
      </c>
      <c r="BO60" s="99">
        <v>212.39580908032585</v>
      </c>
      <c r="BP60" s="99">
        <v>6.5443692341126389E-2</v>
      </c>
      <c r="BQ60" s="99">
        <v>42.643109929477959</v>
      </c>
      <c r="BR60" s="99">
        <v>0.73984132425089133</v>
      </c>
      <c r="BS60" s="99">
        <v>482.08060688188078</v>
      </c>
      <c r="BT60" s="99">
        <v>3.1048554024484046E-2</v>
      </c>
      <c r="BU60" s="99">
        <v>20.231237802353807</v>
      </c>
      <c r="BV60" s="99">
        <v>0.82392077650800144</v>
      </c>
      <c r="BW60" s="99">
        <v>536.8667779726137</v>
      </c>
      <c r="BX60" s="99">
        <v>0.17770027916796172</v>
      </c>
      <c r="BY60" s="99">
        <v>115.78950190584386</v>
      </c>
      <c r="BZ60" s="99">
        <v>0.60850111856823197</v>
      </c>
      <c r="CA60" s="99">
        <v>396.49932885905997</v>
      </c>
      <c r="CB60" s="99">
        <v>7.396449704142008E-2</v>
      </c>
      <c r="CC60" s="99">
        <v>48.195266272189329</v>
      </c>
      <c r="CD60" s="99">
        <v>1.1090554884133941</v>
      </c>
      <c r="CE60" s="99">
        <v>722.66055625016759</v>
      </c>
      <c r="CF60" s="99">
        <v>0.59241913846807093</v>
      </c>
      <c r="CG60" s="99">
        <v>386.02031062579505</v>
      </c>
      <c r="CH60" s="99">
        <v>0.43001360989185006</v>
      </c>
      <c r="CI60" s="99">
        <v>280.19686820552948</v>
      </c>
      <c r="CJ60" s="99">
        <v>3.8552065579092597E-2</v>
      </c>
      <c r="CK60" s="99">
        <v>25.120525931336736</v>
      </c>
      <c r="CL60" s="99">
        <v>0.10662063363119414</v>
      </c>
      <c r="CM60" s="99">
        <v>69.474004874086106</v>
      </c>
      <c r="CN60" s="99">
        <v>0.10803802938634395</v>
      </c>
      <c r="CO60" s="99">
        <v>70.397579948141725</v>
      </c>
      <c r="CP60" s="99">
        <v>0.61319320937752619</v>
      </c>
      <c r="CQ60" s="99">
        <v>399.55669523039609</v>
      </c>
      <c r="CR60" s="99">
        <v>0.59444160242745725</v>
      </c>
      <c r="CS60" s="99">
        <v>387.33814814173115</v>
      </c>
      <c r="CT60" s="99">
        <v>0.47835990888382657</v>
      </c>
      <c r="CU60" s="99">
        <v>311.69931662870141</v>
      </c>
    </row>
    <row r="61" spans="2:99">
      <c r="C61" s="98" t="s">
        <v>226</v>
      </c>
      <c r="D61" s="99">
        <v>0</v>
      </c>
      <c r="E61" s="99">
        <v>0</v>
      </c>
      <c r="F61" s="99">
        <v>0</v>
      </c>
      <c r="G61" s="99">
        <v>0</v>
      </c>
      <c r="H61" s="99">
        <v>0</v>
      </c>
      <c r="I61" s="99">
        <v>0</v>
      </c>
      <c r="J61" s="99">
        <v>0.46070460704607019</v>
      </c>
      <c r="K61" s="99">
        <v>438.40650406504034</v>
      </c>
      <c r="L61" s="99">
        <v>8.1214434849799108E-2</v>
      </c>
      <c r="M61" s="99">
        <v>77.28365620306883</v>
      </c>
      <c r="N61" s="99">
        <v>0.61721796637849724</v>
      </c>
      <c r="O61" s="99">
        <v>587.34461680577795</v>
      </c>
      <c r="P61" s="99">
        <v>0.3132358371509289</v>
      </c>
      <c r="Q61" s="99">
        <v>298.07522263282391</v>
      </c>
      <c r="R61" s="99">
        <v>0.34700750393942997</v>
      </c>
      <c r="S61" s="99">
        <v>330.21234074876151</v>
      </c>
      <c r="T61" s="99">
        <v>5.9288707980475662E-2</v>
      </c>
      <c r="U61" s="99">
        <v>56.419134514220637</v>
      </c>
      <c r="V61" s="99">
        <v>0.87364400902701966</v>
      </c>
      <c r="W61" s="99">
        <v>831.35963899011188</v>
      </c>
      <c r="X61" s="99">
        <v>0.33263781256873176</v>
      </c>
      <c r="Y61" s="99">
        <v>316.53814244040512</v>
      </c>
      <c r="Z61" s="99">
        <v>0.39877354934571879</v>
      </c>
      <c r="AA61" s="99">
        <v>379.47290955738595</v>
      </c>
      <c r="AB61" s="99">
        <v>0.38578234306391773</v>
      </c>
      <c r="AC61" s="99">
        <v>367.11047765962405</v>
      </c>
      <c r="AD61" s="99">
        <v>0.53616111359488339</v>
      </c>
      <c r="AE61" s="99">
        <v>510.21091569689099</v>
      </c>
      <c r="AF61" s="99">
        <v>0.33372924163308854</v>
      </c>
      <c r="AG61" s="99">
        <v>317.57674633804703</v>
      </c>
      <c r="AH61" s="99">
        <v>0.31138986379930556</v>
      </c>
      <c r="AI61" s="99">
        <v>296.31859439141914</v>
      </c>
      <c r="AJ61" s="99">
        <v>2.8928010579386716E-2</v>
      </c>
      <c r="AK61" s="99">
        <v>27.527894867344397</v>
      </c>
      <c r="AL61" s="99">
        <v>0.57324668853019178</v>
      </c>
      <c r="AM61" s="99">
        <v>545.50154880533046</v>
      </c>
      <c r="AN61" s="99">
        <v>0.50216580273608891</v>
      </c>
      <c r="AO61" s="99">
        <v>477.86097788366214</v>
      </c>
      <c r="AP61" s="99">
        <v>0.36487639725949544</v>
      </c>
      <c r="AQ61" s="99">
        <v>347.21637963213584</v>
      </c>
      <c r="AR61" s="99">
        <v>0.52307124265750826</v>
      </c>
      <c r="AS61" s="99">
        <v>497.75459451288481</v>
      </c>
      <c r="AT61" s="99">
        <v>0.33724165341812373</v>
      </c>
      <c r="AU61" s="99">
        <v>320.91915739268649</v>
      </c>
      <c r="AV61" s="99">
        <v>0.26787019225749453</v>
      </c>
      <c r="AW61" s="99">
        <v>254.90527495223176</v>
      </c>
      <c r="AX61" s="99">
        <v>0.99687498556894494</v>
      </c>
      <c r="AY61" s="99">
        <v>948.62623626740788</v>
      </c>
      <c r="AZ61" s="99">
        <v>0.48806875332881233</v>
      </c>
      <c r="BA61" s="99">
        <v>464.44622566769777</v>
      </c>
      <c r="BB61" s="99">
        <v>0.53680090323854124</v>
      </c>
      <c r="BC61" s="99">
        <v>510.81973952179578</v>
      </c>
      <c r="BD61" s="99">
        <v>0.39565640690824883</v>
      </c>
      <c r="BE61" s="99">
        <v>376.50663681388954</v>
      </c>
      <c r="BF61" s="99">
        <v>0.43135509689635831</v>
      </c>
      <c r="BG61" s="99">
        <v>410.47751020657455</v>
      </c>
      <c r="BH61" s="99">
        <v>0.61225071671151354</v>
      </c>
      <c r="BI61" s="99">
        <v>582.61778202267624</v>
      </c>
      <c r="BJ61" s="99">
        <v>0.43590673347075171</v>
      </c>
      <c r="BK61" s="99">
        <v>414.80884757076728</v>
      </c>
      <c r="BL61" s="99">
        <v>0.4797335062146128</v>
      </c>
      <c r="BM61" s="99">
        <v>456.51440451382553</v>
      </c>
      <c r="BN61" s="99">
        <v>0.38028715560729509</v>
      </c>
      <c r="BO61" s="99">
        <v>361.88125727590199</v>
      </c>
      <c r="BP61" s="99">
        <v>6.5443692341126389E-2</v>
      </c>
      <c r="BQ61" s="99">
        <v>62.276217631815868</v>
      </c>
      <c r="BR61" s="99">
        <v>0.6869955153758277</v>
      </c>
      <c r="BS61" s="99">
        <v>653.74493243163761</v>
      </c>
      <c r="BT61" s="99">
        <v>2.6613046306700611E-2</v>
      </c>
      <c r="BU61" s="99">
        <v>25.324974865456298</v>
      </c>
      <c r="BV61" s="99">
        <v>0.70033266003180128</v>
      </c>
      <c r="BW61" s="99">
        <v>666.43655928626208</v>
      </c>
      <c r="BX61" s="99">
        <v>0.15795580370485485</v>
      </c>
      <c r="BY61" s="99">
        <v>150.31074280553986</v>
      </c>
      <c r="BZ61" s="99">
        <v>0.60850111856823197</v>
      </c>
      <c r="CA61" s="99">
        <v>579.04966442952946</v>
      </c>
      <c r="CB61" s="99">
        <v>6.1637080867850073E-2</v>
      </c>
      <c r="CC61" s="99">
        <v>58.653846153846125</v>
      </c>
      <c r="CD61" s="99">
        <v>1.1090554884133941</v>
      </c>
      <c r="CE61" s="99">
        <v>1055.3772027741857</v>
      </c>
      <c r="CF61" s="99">
        <v>0.56420870330292472</v>
      </c>
      <c r="CG61" s="99">
        <v>536.90100206306306</v>
      </c>
      <c r="CH61" s="99">
        <v>0.43001360989185006</v>
      </c>
      <c r="CI61" s="99">
        <v>409.20095117308449</v>
      </c>
      <c r="CJ61" s="99">
        <v>3.8552065579092597E-2</v>
      </c>
      <c r="CK61" s="99">
        <v>36.68614560506451</v>
      </c>
      <c r="CL61" s="99">
        <v>0.10662063363119414</v>
      </c>
      <c r="CM61" s="99">
        <v>101.46019496344434</v>
      </c>
      <c r="CN61" s="99">
        <v>0.11884183232497833</v>
      </c>
      <c r="CO61" s="99">
        <v>113.08988764044936</v>
      </c>
      <c r="CP61" s="99">
        <v>0.61319320937752619</v>
      </c>
      <c r="CQ61" s="99">
        <v>583.51465804365387</v>
      </c>
      <c r="CR61" s="99">
        <v>0.54040145675223394</v>
      </c>
      <c r="CS61" s="99">
        <v>514.24602624542581</v>
      </c>
      <c r="CT61" s="99">
        <v>0.53151100987091848</v>
      </c>
      <c r="CU61" s="99">
        <v>505.78587699316597</v>
      </c>
    </row>
    <row r="62" spans="2:99">
      <c r="C62" s="98" t="s">
        <v>227</v>
      </c>
      <c r="D62" s="99">
        <v>0</v>
      </c>
      <c r="E62" s="99">
        <v>0</v>
      </c>
      <c r="F62" s="99">
        <v>0</v>
      </c>
      <c r="G62" s="99">
        <v>0</v>
      </c>
      <c r="H62" s="99">
        <v>0</v>
      </c>
      <c r="I62" s="99">
        <v>0</v>
      </c>
      <c r="J62" s="99">
        <v>0.43360433604336013</v>
      </c>
      <c r="K62" s="99">
        <v>739.38211382113775</v>
      </c>
      <c r="L62" s="99">
        <v>7.2190608755376987E-2</v>
      </c>
      <c r="M62" s="99">
        <v>123.09942604966884</v>
      </c>
      <c r="N62" s="99">
        <v>0.61721796637849724</v>
      </c>
      <c r="O62" s="99">
        <v>1052.4800762686136</v>
      </c>
      <c r="P62" s="99">
        <v>0.3132358371509289</v>
      </c>
      <c r="Q62" s="99">
        <v>534.129749509764</v>
      </c>
      <c r="R62" s="99">
        <v>0.34700750393942997</v>
      </c>
      <c r="S62" s="99">
        <v>591.71719571751601</v>
      </c>
      <c r="T62" s="99">
        <v>6.4678590524155269E-2</v>
      </c>
      <c r="U62" s="99">
        <v>110.28993256178957</v>
      </c>
      <c r="V62" s="99">
        <v>0.87364400902701966</v>
      </c>
      <c r="W62" s="99">
        <v>1489.737764192874</v>
      </c>
      <c r="X62" s="99">
        <v>0.28828610422623419</v>
      </c>
      <c r="Y62" s="99">
        <v>491.58546492657456</v>
      </c>
      <c r="Z62" s="99">
        <v>0.39877354934571879</v>
      </c>
      <c r="AA62" s="99">
        <v>679.98865634431968</v>
      </c>
      <c r="AB62" s="99">
        <v>0.43400513594690748</v>
      </c>
      <c r="AC62" s="99">
        <v>740.06555781666668</v>
      </c>
      <c r="AD62" s="99">
        <v>0.53616111359488339</v>
      </c>
      <c r="AE62" s="99">
        <v>914.26193090199513</v>
      </c>
      <c r="AF62" s="99">
        <v>0.28605363568550446</v>
      </c>
      <c r="AG62" s="99">
        <v>487.77865957092223</v>
      </c>
      <c r="AH62" s="99">
        <v>0.36328817443252315</v>
      </c>
      <c r="AI62" s="99">
        <v>619.47899504233851</v>
      </c>
      <c r="AJ62" s="99">
        <v>2.8928010579386716E-2</v>
      </c>
      <c r="AK62" s="99">
        <v>49.328043639970232</v>
      </c>
      <c r="AL62" s="99">
        <v>0.44095899117707055</v>
      </c>
      <c r="AM62" s="99">
        <v>751.92327175514072</v>
      </c>
      <c r="AN62" s="99">
        <v>0.46353766406408209</v>
      </c>
      <c r="AO62" s="99">
        <v>790.42442476207282</v>
      </c>
      <c r="AP62" s="99">
        <v>0.36487639725949544</v>
      </c>
      <c r="AQ62" s="99">
        <v>622.1872326068916</v>
      </c>
      <c r="AR62" s="99">
        <v>0.58119026961945364</v>
      </c>
      <c r="AS62" s="99">
        <v>991.04564775509232</v>
      </c>
      <c r="AT62" s="99">
        <v>0.33724165341812373</v>
      </c>
      <c r="AU62" s="99">
        <v>575.06446740858462</v>
      </c>
      <c r="AV62" s="99">
        <v>0.26787019225749453</v>
      </c>
      <c r="AW62" s="99">
        <v>456.7722518374797</v>
      </c>
      <c r="AX62" s="99">
        <v>0.88611109828350654</v>
      </c>
      <c r="AY62" s="99">
        <v>1510.9966447930353</v>
      </c>
      <c r="AZ62" s="99">
        <v>0.51857305041186308</v>
      </c>
      <c r="BA62" s="99">
        <v>884.27076556230895</v>
      </c>
      <c r="BB62" s="99">
        <v>0.42944072259083294</v>
      </c>
      <c r="BC62" s="99">
        <v>732.28232016188838</v>
      </c>
      <c r="BD62" s="99">
        <v>0.39565640690824883</v>
      </c>
      <c r="BE62" s="99">
        <v>674.67330505994596</v>
      </c>
      <c r="BF62" s="99">
        <v>0.41081437799653181</v>
      </c>
      <c r="BG62" s="99">
        <v>700.52067735968603</v>
      </c>
      <c r="BH62" s="99">
        <v>0.61225071671151354</v>
      </c>
      <c r="BI62" s="99">
        <v>1044.0099221364728</v>
      </c>
      <c r="BJ62" s="99">
        <v>0.43590673347075171</v>
      </c>
      <c r="BK62" s="99">
        <v>743.30816191432586</v>
      </c>
      <c r="BL62" s="99">
        <v>0.4797335062146128</v>
      </c>
      <c r="BM62" s="99">
        <v>818.04157479715775</v>
      </c>
      <c r="BN62" s="99">
        <v>0.32596041909196721</v>
      </c>
      <c r="BO62" s="99">
        <v>555.82770663562246</v>
      </c>
      <c r="BP62" s="99">
        <v>6.5443692341126389E-2</v>
      </c>
      <c r="BQ62" s="99">
        <v>111.59458418008872</v>
      </c>
      <c r="BR62" s="99">
        <v>0.6869955153758277</v>
      </c>
      <c r="BS62" s="99">
        <v>1171.4647528188614</v>
      </c>
      <c r="BT62" s="99">
        <v>2.6613046306700611E-2</v>
      </c>
      <c r="BU62" s="99">
        <v>45.380566562185884</v>
      </c>
      <c r="BV62" s="99">
        <v>0.65913662120640115</v>
      </c>
      <c r="BW62" s="99">
        <v>1123.9597664811554</v>
      </c>
      <c r="BX62" s="99">
        <v>0.15795580370485485</v>
      </c>
      <c r="BY62" s="99">
        <v>269.34623647751852</v>
      </c>
      <c r="BZ62" s="99">
        <v>0.60850111856823197</v>
      </c>
      <c r="CA62" s="99">
        <v>1037.6161073825492</v>
      </c>
      <c r="CB62" s="99">
        <v>6.1637080867850073E-2</v>
      </c>
      <c r="CC62" s="99">
        <v>105.10355029585794</v>
      </c>
      <c r="CD62" s="99">
        <v>0.97042355236171984</v>
      </c>
      <c r="CE62" s="99">
        <v>1654.7662414872048</v>
      </c>
      <c r="CF62" s="99">
        <v>0.45136696264233978</v>
      </c>
      <c r="CG62" s="99">
        <v>769.6709446977178</v>
      </c>
      <c r="CH62" s="99">
        <v>0.40134603589906004</v>
      </c>
      <c r="CI62" s="99">
        <v>684.37526041507715</v>
      </c>
      <c r="CJ62" s="99">
        <v>3.6523009495982459E-2</v>
      </c>
      <c r="CK62" s="99">
        <v>62.279035792549287</v>
      </c>
      <c r="CL62" s="99">
        <v>9.6466287571080431E-2</v>
      </c>
      <c r="CM62" s="99">
        <v>164.49431356620636</v>
      </c>
      <c r="CN62" s="99">
        <v>0.10803802938634395</v>
      </c>
      <c r="CO62" s="99">
        <v>184.22644770959371</v>
      </c>
      <c r="CP62" s="99">
        <v>0.54506063055780107</v>
      </c>
      <c r="CQ62" s="99">
        <v>929.43738722716239</v>
      </c>
      <c r="CR62" s="99">
        <v>0.54040145675223394</v>
      </c>
      <c r="CS62" s="99">
        <v>921.49256405390929</v>
      </c>
      <c r="CT62" s="99">
        <v>0.42520880789673471</v>
      </c>
      <c r="CU62" s="99">
        <v>725.06605922551205</v>
      </c>
    </row>
    <row r="63" spans="2:99">
      <c r="C63" s="98" t="s">
        <v>228</v>
      </c>
      <c r="D63" s="99">
        <v>0</v>
      </c>
      <c r="E63" s="99">
        <v>0</v>
      </c>
      <c r="F63" s="99">
        <v>0</v>
      </c>
      <c r="G63" s="99">
        <v>0</v>
      </c>
      <c r="H63" s="99">
        <v>0</v>
      </c>
      <c r="I63" s="99">
        <v>0</v>
      </c>
      <c r="J63" s="99">
        <v>0.46070460704607019</v>
      </c>
      <c r="K63" s="99">
        <v>366.53658536585345</v>
      </c>
      <c r="L63" s="99">
        <v>8.1214434849799108E-2</v>
      </c>
      <c r="M63" s="99">
        <v>64.614204366500175</v>
      </c>
      <c r="N63" s="99">
        <v>0.61721796637849724</v>
      </c>
      <c r="O63" s="99">
        <v>491.05861405073244</v>
      </c>
      <c r="P63" s="99">
        <v>0.26848786041508194</v>
      </c>
      <c r="Q63" s="99">
        <v>213.6089417462392</v>
      </c>
      <c r="R63" s="99">
        <v>0.40484208792933496</v>
      </c>
      <c r="S63" s="99">
        <v>322.09236515657892</v>
      </c>
      <c r="T63" s="99">
        <v>7.0068473067834869E-2</v>
      </c>
      <c r="U63" s="99">
        <v>55.746477172769424</v>
      </c>
      <c r="V63" s="99">
        <v>0.93188694296215435</v>
      </c>
      <c r="W63" s="99">
        <v>741.40925182068997</v>
      </c>
      <c r="X63" s="99">
        <v>0.35481366673998055</v>
      </c>
      <c r="Y63" s="99">
        <v>282.28975325832852</v>
      </c>
      <c r="Z63" s="99">
        <v>0.37385020251161138</v>
      </c>
      <c r="AA63" s="99">
        <v>297.43522111823802</v>
      </c>
      <c r="AB63" s="99">
        <v>0.43400513594690748</v>
      </c>
      <c r="AC63" s="99">
        <v>345.29448615935962</v>
      </c>
      <c r="AD63" s="99">
        <v>0.53616111359488339</v>
      </c>
      <c r="AE63" s="99">
        <v>426.56978197608925</v>
      </c>
      <c r="AF63" s="99">
        <v>0.33372924163308854</v>
      </c>
      <c r="AG63" s="99">
        <v>265.51498464328523</v>
      </c>
      <c r="AH63" s="99">
        <v>0.36328817443252315</v>
      </c>
      <c r="AI63" s="99">
        <v>289.0320715785154</v>
      </c>
      <c r="AJ63" s="99">
        <v>2.686172410943052E-2</v>
      </c>
      <c r="AK63" s="99">
        <v>21.371187701462922</v>
      </c>
      <c r="AL63" s="99">
        <v>0.52915078941248472</v>
      </c>
      <c r="AM63" s="99">
        <v>420.99236805657284</v>
      </c>
      <c r="AN63" s="99">
        <v>0.54079394140809578</v>
      </c>
      <c r="AO63" s="99">
        <v>430.25565978428102</v>
      </c>
      <c r="AP63" s="99">
        <v>0.38633971474534817</v>
      </c>
      <c r="AQ63" s="99">
        <v>307.371877051399</v>
      </c>
      <c r="AR63" s="99">
        <v>0.52307124265750826</v>
      </c>
      <c r="AS63" s="99">
        <v>416.15548065831359</v>
      </c>
      <c r="AT63" s="99">
        <v>0.33724165341812373</v>
      </c>
      <c r="AU63" s="99">
        <v>268.30945945945928</v>
      </c>
      <c r="AV63" s="99">
        <v>0.23438641822530773</v>
      </c>
      <c r="AW63" s="99">
        <v>186.47783434005484</v>
      </c>
      <c r="AX63" s="99">
        <v>0.99687498556894494</v>
      </c>
      <c r="AY63" s="99">
        <v>793.11373851865267</v>
      </c>
      <c r="AZ63" s="99">
        <v>0.54907734749491388</v>
      </c>
      <c r="BA63" s="99">
        <v>436.84593766695349</v>
      </c>
      <c r="BB63" s="99">
        <v>0.50996085807661407</v>
      </c>
      <c r="BC63" s="99">
        <v>405.72485868575416</v>
      </c>
      <c r="BD63" s="99">
        <v>0.42391757883026659</v>
      </c>
      <c r="BE63" s="99">
        <v>337.26882571736013</v>
      </c>
      <c r="BF63" s="99">
        <v>0.45189581579618493</v>
      </c>
      <c r="BG63" s="99">
        <v>359.52831104744473</v>
      </c>
      <c r="BH63" s="99">
        <v>0.68878205630045275</v>
      </c>
      <c r="BI63" s="99">
        <v>547.99500399264025</v>
      </c>
      <c r="BJ63" s="99">
        <v>0.43590673347075171</v>
      </c>
      <c r="BK63" s="99">
        <v>346.80739714933009</v>
      </c>
      <c r="BL63" s="99">
        <v>0.4797335062146128</v>
      </c>
      <c r="BM63" s="99">
        <v>381.67597754434598</v>
      </c>
      <c r="BN63" s="99">
        <v>0.38028715560729509</v>
      </c>
      <c r="BO63" s="99">
        <v>302.556461001164</v>
      </c>
      <c r="BP63" s="99">
        <v>6.9806605163868149E-2</v>
      </c>
      <c r="BQ63" s="99">
        <v>55.538135068373499</v>
      </c>
      <c r="BR63" s="99">
        <v>0.6869955153758277</v>
      </c>
      <c r="BS63" s="99">
        <v>546.57363203300849</v>
      </c>
      <c r="BT63" s="99">
        <v>3.1048554024484046E-2</v>
      </c>
      <c r="BU63" s="99">
        <v>24.702229581879507</v>
      </c>
      <c r="BV63" s="99">
        <v>0.70033266003180128</v>
      </c>
      <c r="BW63" s="99">
        <v>557.18466432130117</v>
      </c>
      <c r="BX63" s="99">
        <v>0.13821132824174798</v>
      </c>
      <c r="BY63" s="99">
        <v>109.9609327491347</v>
      </c>
      <c r="BZ63" s="99">
        <v>0.60850111856823197</v>
      </c>
      <c r="CA63" s="99">
        <v>484.12348993288538</v>
      </c>
      <c r="CB63" s="99">
        <v>7.396449704142008E-2</v>
      </c>
      <c r="CC63" s="99">
        <v>58.846153846153818</v>
      </c>
      <c r="CD63" s="99">
        <v>1.2476874244650682</v>
      </c>
      <c r="CE63" s="99">
        <v>992.66011490440826</v>
      </c>
      <c r="CF63" s="99">
        <v>0.5077878329726323</v>
      </c>
      <c r="CG63" s="99">
        <v>403.99599991302625</v>
      </c>
      <c r="CH63" s="99">
        <v>0.40134603589906004</v>
      </c>
      <c r="CI63" s="99">
        <v>319.31090616129217</v>
      </c>
      <c r="CJ63" s="99">
        <v>4.0581121662202728E-2</v>
      </c>
      <c r="CK63" s="99">
        <v>32.286340394448494</v>
      </c>
      <c r="CL63" s="99">
        <v>0.10662063363119414</v>
      </c>
      <c r="CM63" s="99">
        <v>84.827376116978058</v>
      </c>
      <c r="CN63" s="99">
        <v>0.10803802938634395</v>
      </c>
      <c r="CO63" s="99">
        <v>85.955056179775255</v>
      </c>
      <c r="CP63" s="99">
        <v>0.61319320937752619</v>
      </c>
      <c r="CQ63" s="99">
        <v>487.85651738075984</v>
      </c>
      <c r="CR63" s="99">
        <v>0.59444160242745725</v>
      </c>
      <c r="CS63" s="99">
        <v>472.93773889128499</v>
      </c>
      <c r="CT63" s="99">
        <v>0.42520880789673471</v>
      </c>
      <c r="CU63" s="99">
        <v>338.29612756264214</v>
      </c>
    </row>
    <row r="64" spans="2:99">
      <c r="C64" s="98" t="s">
        <v>229</v>
      </c>
      <c r="D64" s="99">
        <v>0</v>
      </c>
      <c r="E64" s="99">
        <v>0</v>
      </c>
      <c r="F64" s="99">
        <v>0</v>
      </c>
      <c r="G64" s="99">
        <v>0</v>
      </c>
      <c r="H64" s="99">
        <v>0</v>
      </c>
      <c r="I64" s="99">
        <v>0</v>
      </c>
      <c r="J64" s="99">
        <v>0.43360433604336013</v>
      </c>
      <c r="K64" s="99">
        <v>437.59349593495898</v>
      </c>
      <c r="L64" s="99">
        <v>8.1214434849799108E-2</v>
      </c>
      <c r="M64" s="99">
        <v>81.96160765041725</v>
      </c>
      <c r="N64" s="99">
        <v>0.61721796637849724</v>
      </c>
      <c r="O64" s="99">
        <v>622.8963716691793</v>
      </c>
      <c r="P64" s="99">
        <v>0.3132358371509289</v>
      </c>
      <c r="Q64" s="99">
        <v>316.11760685271736</v>
      </c>
      <c r="R64" s="99">
        <v>0.34700750393942997</v>
      </c>
      <c r="S64" s="99">
        <v>350.19997297567267</v>
      </c>
      <c r="T64" s="99">
        <v>7.0068473067834869E-2</v>
      </c>
      <c r="U64" s="99">
        <v>70.713103020058938</v>
      </c>
      <c r="V64" s="99">
        <v>0.81540107509188509</v>
      </c>
      <c r="W64" s="99">
        <v>822.90276498273033</v>
      </c>
      <c r="X64" s="99">
        <v>0.31046195839748297</v>
      </c>
      <c r="Y64" s="99">
        <v>313.31820841473979</v>
      </c>
      <c r="Z64" s="99">
        <v>0.39877354934571879</v>
      </c>
      <c r="AA64" s="99">
        <v>402.44226599969932</v>
      </c>
      <c r="AB64" s="99">
        <v>0.48222792882989712</v>
      </c>
      <c r="AC64" s="99">
        <v>486.66442577513209</v>
      </c>
      <c r="AD64" s="99">
        <v>0.45956666879561436</v>
      </c>
      <c r="AE64" s="99">
        <v>463.79468214853392</v>
      </c>
      <c r="AF64" s="99">
        <v>0.33372924163308854</v>
      </c>
      <c r="AG64" s="99">
        <v>336.7995506561129</v>
      </c>
      <c r="AH64" s="99">
        <v>0.36328817443252315</v>
      </c>
      <c r="AI64" s="99">
        <v>366.63042563730227</v>
      </c>
      <c r="AJ64" s="99">
        <v>2.8928010579386716E-2</v>
      </c>
      <c r="AK64" s="99">
        <v>29.194148276717069</v>
      </c>
      <c r="AL64" s="99">
        <v>0.48505489029477761</v>
      </c>
      <c r="AM64" s="99">
        <v>489.5173952854895</v>
      </c>
      <c r="AN64" s="99">
        <v>0.50216580273608891</v>
      </c>
      <c r="AO64" s="99">
        <v>506.78572812126083</v>
      </c>
      <c r="AP64" s="99">
        <v>0.38633971474534817</v>
      </c>
      <c r="AQ64" s="99">
        <v>389.89404012100533</v>
      </c>
      <c r="AR64" s="99">
        <v>0.58119026961945364</v>
      </c>
      <c r="AS64" s="99">
        <v>586.53722009995249</v>
      </c>
      <c r="AT64" s="99">
        <v>0.29977035859388779</v>
      </c>
      <c r="AU64" s="99">
        <v>302.52824589295147</v>
      </c>
      <c r="AV64" s="99">
        <v>0.23438641822530773</v>
      </c>
      <c r="AW64" s="99">
        <v>236.54277327298053</v>
      </c>
      <c r="AX64" s="99">
        <v>0.88611109828350654</v>
      </c>
      <c r="AY64" s="99">
        <v>894.26332038771466</v>
      </c>
      <c r="AZ64" s="99">
        <v>0.54907734749491388</v>
      </c>
      <c r="BA64" s="99">
        <v>554.12885909186696</v>
      </c>
      <c r="BB64" s="99">
        <v>0.50996085807661407</v>
      </c>
      <c r="BC64" s="99">
        <v>514.65249797091883</v>
      </c>
      <c r="BD64" s="99">
        <v>0.48043992267430213</v>
      </c>
      <c r="BE64" s="99">
        <v>484.85996996290561</v>
      </c>
      <c r="BF64" s="99">
        <v>0.47243653469601149</v>
      </c>
      <c r="BG64" s="99">
        <v>476.78295081521469</v>
      </c>
      <c r="BH64" s="99">
        <v>0.61225071671151354</v>
      </c>
      <c r="BI64" s="99">
        <v>617.88342330525938</v>
      </c>
      <c r="BJ64" s="99">
        <v>0.43590673347075171</v>
      </c>
      <c r="BK64" s="99">
        <v>439.91707541868254</v>
      </c>
      <c r="BL64" s="99">
        <v>0.51971129839916386</v>
      </c>
      <c r="BM64" s="99">
        <v>524.49264234443604</v>
      </c>
      <c r="BN64" s="99">
        <v>0.32596041909196721</v>
      </c>
      <c r="BO64" s="99">
        <v>328.95925494761326</v>
      </c>
      <c r="BP64" s="99">
        <v>6.1080779518384629E-2</v>
      </c>
      <c r="BQ64" s="99">
        <v>61.642722689953757</v>
      </c>
      <c r="BR64" s="99">
        <v>0.73984132425089133</v>
      </c>
      <c r="BS64" s="99">
        <v>746.64786443399942</v>
      </c>
      <c r="BT64" s="99">
        <v>2.6613046306700611E-2</v>
      </c>
      <c r="BU64" s="99">
        <v>26.857886332722252</v>
      </c>
      <c r="BV64" s="99">
        <v>0.78272473768260131</v>
      </c>
      <c r="BW64" s="99">
        <v>789.92580526928111</v>
      </c>
      <c r="BX64" s="99">
        <v>0.17770027916796172</v>
      </c>
      <c r="BY64" s="99">
        <v>179.33512173630695</v>
      </c>
      <c r="BZ64" s="99">
        <v>0.60850111856823197</v>
      </c>
      <c r="CA64" s="99">
        <v>614.0993288590596</v>
      </c>
      <c r="CB64" s="99">
        <v>7.396449704142008E-2</v>
      </c>
      <c r="CC64" s="99">
        <v>74.644970414201126</v>
      </c>
      <c r="CD64" s="99">
        <v>1.1090554884133941</v>
      </c>
      <c r="CE64" s="99">
        <v>1119.2587989067972</v>
      </c>
      <c r="CF64" s="99">
        <v>0.53599826813777851</v>
      </c>
      <c r="CG64" s="99">
        <v>540.92945220464594</v>
      </c>
      <c r="CH64" s="99">
        <v>0.45868118388464008</v>
      </c>
      <c r="CI64" s="99">
        <v>462.90105077637867</v>
      </c>
      <c r="CJ64" s="99">
        <v>3.8552065579092597E-2</v>
      </c>
      <c r="CK64" s="99">
        <v>38.906744582420245</v>
      </c>
      <c r="CL64" s="99">
        <v>0.10154346060113728</v>
      </c>
      <c r="CM64" s="99">
        <v>102.47766043866773</v>
      </c>
      <c r="CN64" s="99">
        <v>0.11884183232497833</v>
      </c>
      <c r="CO64" s="99">
        <v>119.93517718236811</v>
      </c>
      <c r="CP64" s="99">
        <v>0.68132578819725131</v>
      </c>
      <c r="CQ64" s="99">
        <v>687.59398544866588</v>
      </c>
      <c r="CR64" s="99">
        <v>0.54040145675223394</v>
      </c>
      <c r="CS64" s="99">
        <v>545.37315015435445</v>
      </c>
      <c r="CT64" s="99">
        <v>0.47835990888382657</v>
      </c>
      <c r="CU64" s="99">
        <v>482.76082004555769</v>
      </c>
    </row>
    <row r="65" spans="2:99">
      <c r="C65" s="98" t="s">
        <v>230</v>
      </c>
      <c r="D65" s="99">
        <v>0</v>
      </c>
      <c r="E65" s="99">
        <v>0</v>
      </c>
      <c r="F65" s="99">
        <v>0</v>
      </c>
      <c r="G65" s="99">
        <v>0</v>
      </c>
      <c r="H65" s="99">
        <v>0</v>
      </c>
      <c r="I65" s="99">
        <v>0</v>
      </c>
      <c r="J65" s="99">
        <v>0.43360433604336013</v>
      </c>
      <c r="K65" s="99">
        <v>444.87804878048752</v>
      </c>
      <c r="L65" s="99">
        <v>7.2190608755376987E-2</v>
      </c>
      <c r="M65" s="99">
        <v>74.067564583016789</v>
      </c>
      <c r="N65" s="99">
        <v>0.61721796637849724</v>
      </c>
      <c r="O65" s="99">
        <v>633.26563350433821</v>
      </c>
      <c r="P65" s="99">
        <v>0.26848786041508194</v>
      </c>
      <c r="Q65" s="99">
        <v>275.46854478587409</v>
      </c>
      <c r="R65" s="99">
        <v>0.40484208792933496</v>
      </c>
      <c r="S65" s="99">
        <v>415.36798221549765</v>
      </c>
      <c r="T65" s="99">
        <v>7.0068473067834869E-2</v>
      </c>
      <c r="U65" s="99">
        <v>71.890253367598575</v>
      </c>
      <c r="V65" s="99">
        <v>0.81540107509188509</v>
      </c>
      <c r="W65" s="99">
        <v>836.60150304427407</v>
      </c>
      <c r="X65" s="99">
        <v>0.31046195839748297</v>
      </c>
      <c r="Y65" s="99">
        <v>318.53396931581756</v>
      </c>
      <c r="Z65" s="99">
        <v>0.39877354934571879</v>
      </c>
      <c r="AA65" s="99">
        <v>409.14166162870748</v>
      </c>
      <c r="AB65" s="99">
        <v>0.43400513594690748</v>
      </c>
      <c r="AC65" s="99">
        <v>445.28926948152707</v>
      </c>
      <c r="AD65" s="99">
        <v>0.53616111359488339</v>
      </c>
      <c r="AE65" s="99">
        <v>550.1013025483503</v>
      </c>
      <c r="AF65" s="99">
        <v>0.38140484758067256</v>
      </c>
      <c r="AG65" s="99">
        <v>391.32137361777006</v>
      </c>
      <c r="AH65" s="99">
        <v>0.36328817443252315</v>
      </c>
      <c r="AI65" s="99">
        <v>372.73366696776873</v>
      </c>
      <c r="AJ65" s="99">
        <v>2.8928010579386716E-2</v>
      </c>
      <c r="AK65" s="99">
        <v>29.680138854450771</v>
      </c>
      <c r="AL65" s="99">
        <v>0.52915078941248472</v>
      </c>
      <c r="AM65" s="99">
        <v>542.90870993720932</v>
      </c>
      <c r="AN65" s="99">
        <v>0.50216580273608891</v>
      </c>
      <c r="AO65" s="99">
        <v>515.22211360722724</v>
      </c>
      <c r="AP65" s="99">
        <v>0.38633971474534817</v>
      </c>
      <c r="AQ65" s="99">
        <v>396.38454732872725</v>
      </c>
      <c r="AR65" s="99">
        <v>0.58119026961945364</v>
      </c>
      <c r="AS65" s="99">
        <v>596.30121662955946</v>
      </c>
      <c r="AT65" s="99">
        <v>0.29977035859388779</v>
      </c>
      <c r="AU65" s="99">
        <v>307.56438791732887</v>
      </c>
      <c r="AV65" s="99">
        <v>0.26787019225749453</v>
      </c>
      <c r="AW65" s="99">
        <v>274.83481725618941</v>
      </c>
      <c r="AX65" s="99">
        <v>0.99687498556894494</v>
      </c>
      <c r="AY65" s="99">
        <v>1022.7937351937375</v>
      </c>
      <c r="AZ65" s="99">
        <v>0.51857305041186308</v>
      </c>
      <c r="BA65" s="99">
        <v>532.05594972257154</v>
      </c>
      <c r="BB65" s="99">
        <v>0.50996085807661407</v>
      </c>
      <c r="BC65" s="99">
        <v>523.21984038660605</v>
      </c>
      <c r="BD65" s="99">
        <v>0.45217875075228431</v>
      </c>
      <c r="BE65" s="99">
        <v>463.93539827184372</v>
      </c>
      <c r="BF65" s="99">
        <v>0.45189581579618493</v>
      </c>
      <c r="BG65" s="99">
        <v>463.64510700688572</v>
      </c>
      <c r="BH65" s="99">
        <v>0.61225071671151354</v>
      </c>
      <c r="BI65" s="99">
        <v>628.1692353460129</v>
      </c>
      <c r="BJ65" s="99">
        <v>0.38747265197400149</v>
      </c>
      <c r="BK65" s="99">
        <v>397.54694092532554</v>
      </c>
      <c r="BL65" s="99">
        <v>0.51971129839916386</v>
      </c>
      <c r="BM65" s="99">
        <v>533.22379215754211</v>
      </c>
      <c r="BN65" s="99">
        <v>0.32596041909196721</v>
      </c>
      <c r="BO65" s="99">
        <v>334.43538998835834</v>
      </c>
      <c r="BP65" s="99">
        <v>6.5443692341126389E-2</v>
      </c>
      <c r="BQ65" s="99">
        <v>67.145228341995676</v>
      </c>
      <c r="BR65" s="99">
        <v>0.63414970650076397</v>
      </c>
      <c r="BS65" s="99">
        <v>650.6375988697838</v>
      </c>
      <c r="BT65" s="99">
        <v>3.1048554024484046E-2</v>
      </c>
      <c r="BU65" s="99">
        <v>31.85581642912063</v>
      </c>
      <c r="BV65" s="99">
        <v>0.70033266003180128</v>
      </c>
      <c r="BW65" s="99">
        <v>718.54130919262809</v>
      </c>
      <c r="BX65" s="99">
        <v>0.15795580370485485</v>
      </c>
      <c r="BY65" s="99">
        <v>162.06265460118107</v>
      </c>
      <c r="BZ65" s="99">
        <v>0.60850111856823197</v>
      </c>
      <c r="CA65" s="99">
        <v>624.32214765100605</v>
      </c>
      <c r="CB65" s="99">
        <v>6.1637080867850073E-2</v>
      </c>
      <c r="CC65" s="99">
        <v>63.239644970414176</v>
      </c>
      <c r="CD65" s="99">
        <v>1.1090554884133941</v>
      </c>
      <c r="CE65" s="99">
        <v>1137.8909311121424</v>
      </c>
      <c r="CF65" s="99">
        <v>0.53599826813777851</v>
      </c>
      <c r="CG65" s="99">
        <v>549.9342231093608</v>
      </c>
      <c r="CH65" s="99">
        <v>0.43001360989185006</v>
      </c>
      <c r="CI65" s="99">
        <v>441.19396374903818</v>
      </c>
      <c r="CJ65" s="99">
        <v>3.8552065579092597E-2</v>
      </c>
      <c r="CK65" s="99">
        <v>39.554419284149006</v>
      </c>
      <c r="CL65" s="99">
        <v>0.10154346060113728</v>
      </c>
      <c r="CM65" s="99">
        <v>104.18359057676685</v>
      </c>
      <c r="CN65" s="99">
        <v>9.7234226447709543E-2</v>
      </c>
      <c r="CO65" s="99">
        <v>99.762316335349993</v>
      </c>
      <c r="CP65" s="99">
        <v>0.68132578819725131</v>
      </c>
      <c r="CQ65" s="99">
        <v>699.0402586903798</v>
      </c>
      <c r="CR65" s="99">
        <v>0.59444160242745725</v>
      </c>
      <c r="CS65" s="99">
        <v>609.89708409057118</v>
      </c>
      <c r="CT65" s="99">
        <v>0.53151100987091848</v>
      </c>
      <c r="CU65" s="99">
        <v>545.33029612756241</v>
      </c>
    </row>
    <row r="66" spans="2:99">
      <c r="C66" s="98" t="s">
        <v>231</v>
      </c>
      <c r="D66" s="99">
        <v>0</v>
      </c>
      <c r="E66" s="99">
        <v>0</v>
      </c>
      <c r="F66" s="99">
        <v>0</v>
      </c>
      <c r="G66" s="99">
        <v>0</v>
      </c>
      <c r="H66" s="99">
        <v>0</v>
      </c>
      <c r="I66" s="99">
        <v>0</v>
      </c>
      <c r="J66" s="99">
        <v>0.43360433604336013</v>
      </c>
      <c r="K66" s="99">
        <v>516.16260162601588</v>
      </c>
      <c r="L66" s="99">
        <v>8.1214434849799108E-2</v>
      </c>
      <c r="M66" s="99">
        <v>96.677663245200847</v>
      </c>
      <c r="N66" s="99">
        <v>0.70539196157542539</v>
      </c>
      <c r="O66" s="99">
        <v>839.69859105938633</v>
      </c>
      <c r="P66" s="99">
        <v>0.3132358371509289</v>
      </c>
      <c r="Q66" s="99">
        <v>372.87594054446572</v>
      </c>
      <c r="R66" s="99">
        <v>0.34700750393942997</v>
      </c>
      <c r="S66" s="99">
        <v>413.0777326894974</v>
      </c>
      <c r="T66" s="99">
        <v>6.4678590524155269E-2</v>
      </c>
      <c r="U66" s="99">
        <v>76.99339415995442</v>
      </c>
      <c r="V66" s="99">
        <v>0.81540107509188509</v>
      </c>
      <c r="W66" s="99">
        <v>970.65343978937995</v>
      </c>
      <c r="X66" s="99">
        <v>0.35481366673998055</v>
      </c>
      <c r="Y66" s="99">
        <v>422.37018888727277</v>
      </c>
      <c r="Z66" s="99">
        <v>0.37385020251161138</v>
      </c>
      <c r="AA66" s="99">
        <v>445.03128106982211</v>
      </c>
      <c r="AB66" s="99">
        <v>0.43400513594690748</v>
      </c>
      <c r="AC66" s="99">
        <v>516.63971383119861</v>
      </c>
      <c r="AD66" s="99">
        <v>0.45956666879561436</v>
      </c>
      <c r="AE66" s="99">
        <v>547.06816253429929</v>
      </c>
      <c r="AF66" s="99">
        <v>0.33372924163308854</v>
      </c>
      <c r="AG66" s="99">
        <v>397.27128924002852</v>
      </c>
      <c r="AH66" s="99">
        <v>0.36328817443252315</v>
      </c>
      <c r="AI66" s="99">
        <v>432.45824284447548</v>
      </c>
      <c r="AJ66" s="99">
        <v>3.0994297049342909E-2</v>
      </c>
      <c r="AK66" s="99">
        <v>36.895611207537797</v>
      </c>
      <c r="AL66" s="99">
        <v>0.48505489029477761</v>
      </c>
      <c r="AM66" s="99">
        <v>577.4093414069032</v>
      </c>
      <c r="AN66" s="99">
        <v>0.54079394140809578</v>
      </c>
      <c r="AO66" s="99">
        <v>643.76110785219714</v>
      </c>
      <c r="AP66" s="99">
        <v>0.38633971474534817</v>
      </c>
      <c r="AQ66" s="99">
        <v>459.89879643286241</v>
      </c>
      <c r="AR66" s="99">
        <v>0.58119026961945364</v>
      </c>
      <c r="AS66" s="99">
        <v>691.84889695499749</v>
      </c>
      <c r="AT66" s="99">
        <v>0.33724165341812373</v>
      </c>
      <c r="AU66" s="99">
        <v>401.45246422893445</v>
      </c>
      <c r="AV66" s="99">
        <v>0.26787019225749453</v>
      </c>
      <c r="AW66" s="99">
        <v>318.87267686332143</v>
      </c>
      <c r="AX66" s="99">
        <v>0.88611109828350654</v>
      </c>
      <c r="AY66" s="99">
        <v>1054.826651396686</v>
      </c>
      <c r="AZ66" s="99">
        <v>0.48806875332881233</v>
      </c>
      <c r="BA66" s="99">
        <v>580.99704396261814</v>
      </c>
      <c r="BB66" s="99">
        <v>0.50996085807661407</v>
      </c>
      <c r="BC66" s="99">
        <v>607.05740545440131</v>
      </c>
      <c r="BD66" s="99">
        <v>0.42391757883026659</v>
      </c>
      <c r="BE66" s="99">
        <v>504.63148583954927</v>
      </c>
      <c r="BF66" s="99">
        <v>0.45189581579618493</v>
      </c>
      <c r="BG66" s="99">
        <v>537.93677912377848</v>
      </c>
      <c r="BH66" s="99">
        <v>0.76531339588939185</v>
      </c>
      <c r="BI66" s="99">
        <v>911.02906646673193</v>
      </c>
      <c r="BJ66" s="99">
        <v>0.43590673347075171</v>
      </c>
      <c r="BK66" s="99">
        <v>518.90337552358278</v>
      </c>
      <c r="BL66" s="99">
        <v>0.4797335062146128</v>
      </c>
      <c r="BM66" s="99">
        <v>571.07476579787499</v>
      </c>
      <c r="BN66" s="99">
        <v>0.38028715560729509</v>
      </c>
      <c r="BO66" s="99">
        <v>452.69383003492402</v>
      </c>
      <c r="BP66" s="99">
        <v>6.9806605163868149E-2</v>
      </c>
      <c r="BQ66" s="99">
        <v>83.097782787068638</v>
      </c>
      <c r="BR66" s="99">
        <v>0.73984132425089133</v>
      </c>
      <c r="BS66" s="99">
        <v>880.70711238826095</v>
      </c>
      <c r="BT66" s="99">
        <v>2.6613046306700611E-2</v>
      </c>
      <c r="BU66" s="99">
        <v>31.680170323496402</v>
      </c>
      <c r="BV66" s="99">
        <v>0.70033266003180128</v>
      </c>
      <c r="BW66" s="99">
        <v>833.67599850185616</v>
      </c>
      <c r="BX66" s="99">
        <v>0.15795580370485485</v>
      </c>
      <c r="BY66" s="99">
        <v>188.03058873025918</v>
      </c>
      <c r="BZ66" s="99">
        <v>0.68456375838926087</v>
      </c>
      <c r="CA66" s="99">
        <v>814.90469798657602</v>
      </c>
      <c r="CB66" s="99">
        <v>7.396449704142008E-2</v>
      </c>
      <c r="CC66" s="99">
        <v>88.047337278106454</v>
      </c>
      <c r="CD66" s="99">
        <v>1.1090554884133941</v>
      </c>
      <c r="CE66" s="99">
        <v>1320.2196534073041</v>
      </c>
      <c r="CF66" s="99">
        <v>0.5077878329726323</v>
      </c>
      <c r="CG66" s="99">
        <v>604.47063637062138</v>
      </c>
      <c r="CH66" s="99">
        <v>0.43001360989185006</v>
      </c>
      <c r="CI66" s="99">
        <v>511.88820121525828</v>
      </c>
      <c r="CJ66" s="99">
        <v>4.0581121662202728E-2</v>
      </c>
      <c r="CK66" s="99">
        <v>48.307767226686124</v>
      </c>
      <c r="CL66" s="99">
        <v>0.10662063363119414</v>
      </c>
      <c r="CM66" s="99">
        <v>126.9212022745735</v>
      </c>
      <c r="CN66" s="99">
        <v>0.10803802938634395</v>
      </c>
      <c r="CO66" s="99">
        <v>128.60847018150383</v>
      </c>
      <c r="CP66" s="99">
        <v>0.54506063055780107</v>
      </c>
      <c r="CQ66" s="99">
        <v>648.84017461600638</v>
      </c>
      <c r="CR66" s="99">
        <v>0.59444160242745725</v>
      </c>
      <c r="CS66" s="99">
        <v>707.62328352964505</v>
      </c>
      <c r="CT66" s="99">
        <v>0.42520880789673471</v>
      </c>
      <c r="CU66" s="99">
        <v>506.16856492027296</v>
      </c>
    </row>
    <row r="67" spans="2:99">
      <c r="C67" s="98" t="s">
        <v>232</v>
      </c>
      <c r="D67" s="99">
        <v>0</v>
      </c>
      <c r="E67" s="99">
        <v>0</v>
      </c>
      <c r="F67" s="99">
        <v>0</v>
      </c>
      <c r="G67" s="99">
        <v>0</v>
      </c>
      <c r="H67" s="99">
        <v>0</v>
      </c>
      <c r="I67" s="99">
        <v>0</v>
      </c>
      <c r="J67" s="99">
        <v>0.43360433604336013</v>
      </c>
      <c r="K67" s="99">
        <v>487.02439024390213</v>
      </c>
      <c r="L67" s="99">
        <v>9.023826094422123E-2</v>
      </c>
      <c r="M67" s="99">
        <v>101.3556146925493</v>
      </c>
      <c r="N67" s="99">
        <v>0.70539196157542539</v>
      </c>
      <c r="O67" s="99">
        <v>792.29625124151778</v>
      </c>
      <c r="P67" s="99">
        <v>0.3132358371509289</v>
      </c>
      <c r="Q67" s="99">
        <v>351.82649228792337</v>
      </c>
      <c r="R67" s="99">
        <v>0.34700750393942997</v>
      </c>
      <c r="S67" s="99">
        <v>389.75882842476778</v>
      </c>
      <c r="T67" s="99">
        <v>5.9288707980475662E-2</v>
      </c>
      <c r="U67" s="99">
        <v>66.593076803670272</v>
      </c>
      <c r="V67" s="99">
        <v>0.81540107509188509</v>
      </c>
      <c r="W67" s="99">
        <v>915.85848754320534</v>
      </c>
      <c r="X67" s="99">
        <v>0.35481366673998055</v>
      </c>
      <c r="Y67" s="99">
        <v>398.52671048234618</v>
      </c>
      <c r="Z67" s="99">
        <v>0.37385020251161138</v>
      </c>
      <c r="AA67" s="99">
        <v>419.90854746104191</v>
      </c>
      <c r="AB67" s="99">
        <v>0.38578234306391773</v>
      </c>
      <c r="AC67" s="99">
        <v>433.3107277293924</v>
      </c>
      <c r="AD67" s="99">
        <v>0.53616111359488339</v>
      </c>
      <c r="AE67" s="99">
        <v>602.21616278977308</v>
      </c>
      <c r="AF67" s="99">
        <v>0.38140484758067256</v>
      </c>
      <c r="AG67" s="99">
        <v>428.39392480261142</v>
      </c>
      <c r="AH67" s="99">
        <v>0.36328817443252315</v>
      </c>
      <c r="AI67" s="99">
        <v>408.04527752261004</v>
      </c>
      <c r="AJ67" s="99">
        <v>2.8928010579386716E-2</v>
      </c>
      <c r="AK67" s="99">
        <v>32.49194148276716</v>
      </c>
      <c r="AL67" s="99">
        <v>0.48505489029477761</v>
      </c>
      <c r="AM67" s="99">
        <v>544.81365277909424</v>
      </c>
      <c r="AN67" s="99">
        <v>0.46353766406408209</v>
      </c>
      <c r="AO67" s="99">
        <v>520.64550427677705</v>
      </c>
      <c r="AP67" s="99">
        <v>0.38633971474534817</v>
      </c>
      <c r="AQ67" s="99">
        <v>433.93676760197508</v>
      </c>
      <c r="AR67" s="99">
        <v>0.58119026961945364</v>
      </c>
      <c r="AS67" s="99">
        <v>652.7929108365704</v>
      </c>
      <c r="AT67" s="99">
        <v>0.33724165341812373</v>
      </c>
      <c r="AU67" s="99">
        <v>378.78982511923658</v>
      </c>
      <c r="AV67" s="99">
        <v>0.26787019225749453</v>
      </c>
      <c r="AW67" s="99">
        <v>300.87179994361787</v>
      </c>
      <c r="AX67" s="99">
        <v>0.88611109828350654</v>
      </c>
      <c r="AY67" s="99">
        <v>995.27998559203456</v>
      </c>
      <c r="AZ67" s="99">
        <v>0.51857305041186308</v>
      </c>
      <c r="BA67" s="99">
        <v>582.46125022260469</v>
      </c>
      <c r="BB67" s="99">
        <v>0.53680090323854124</v>
      </c>
      <c r="BC67" s="99">
        <v>602.93477451752949</v>
      </c>
      <c r="BD67" s="99">
        <v>0.45217875075228431</v>
      </c>
      <c r="BE67" s="99">
        <v>507.88717284496573</v>
      </c>
      <c r="BF67" s="99">
        <v>0.41081437799653181</v>
      </c>
      <c r="BG67" s="99">
        <v>461.42670936570454</v>
      </c>
      <c r="BH67" s="99">
        <v>0.76531339588939185</v>
      </c>
      <c r="BI67" s="99">
        <v>859.60000626296494</v>
      </c>
      <c r="BJ67" s="99">
        <v>0.43590673347075171</v>
      </c>
      <c r="BK67" s="99">
        <v>489.61044303434835</v>
      </c>
      <c r="BL67" s="99">
        <v>0.4797335062146128</v>
      </c>
      <c r="BM67" s="99">
        <v>538.83667418025311</v>
      </c>
      <c r="BN67" s="99">
        <v>0.32596041909196721</v>
      </c>
      <c r="BO67" s="99">
        <v>366.11874272409761</v>
      </c>
      <c r="BP67" s="99">
        <v>6.5443692341126389E-2</v>
      </c>
      <c r="BQ67" s="99">
        <v>73.506355237553166</v>
      </c>
      <c r="BR67" s="99">
        <v>0.6869955153758277</v>
      </c>
      <c r="BS67" s="99">
        <v>771.63336287012976</v>
      </c>
      <c r="BT67" s="99">
        <v>3.1048554024484046E-2</v>
      </c>
      <c r="BU67" s="99">
        <v>34.87373588030048</v>
      </c>
      <c r="BV67" s="99">
        <v>0.70033266003180128</v>
      </c>
      <c r="BW67" s="99">
        <v>786.61364374771927</v>
      </c>
      <c r="BX67" s="99">
        <v>0.13821132824174798</v>
      </c>
      <c r="BY67" s="99">
        <v>155.23896388113133</v>
      </c>
      <c r="BZ67" s="99">
        <v>0.60850111856823197</v>
      </c>
      <c r="CA67" s="99">
        <v>683.46845637583817</v>
      </c>
      <c r="CB67" s="99">
        <v>7.396449704142008E-2</v>
      </c>
      <c r="CC67" s="99">
        <v>83.076923076923038</v>
      </c>
      <c r="CD67" s="99">
        <v>1.1090554884133941</v>
      </c>
      <c r="CE67" s="99">
        <v>1245.6911245859242</v>
      </c>
      <c r="CF67" s="99">
        <v>0.5077878329726323</v>
      </c>
      <c r="CG67" s="99">
        <v>570.34729399486059</v>
      </c>
      <c r="CH67" s="99">
        <v>0.43001360989185006</v>
      </c>
      <c r="CI67" s="99">
        <v>482.99128663052602</v>
      </c>
      <c r="CJ67" s="99">
        <v>3.6523009495982459E-2</v>
      </c>
      <c r="CK67" s="99">
        <v>41.0226442658875</v>
      </c>
      <c r="CL67" s="99">
        <v>0.10154346060113728</v>
      </c>
      <c r="CM67" s="99">
        <v>114.0536149471974</v>
      </c>
      <c r="CN67" s="99">
        <v>9.7234226447709543E-2</v>
      </c>
      <c r="CO67" s="99">
        <v>109.21348314606736</v>
      </c>
      <c r="CP67" s="99">
        <v>0.68132578819725131</v>
      </c>
      <c r="CQ67" s="99">
        <v>765.26512530315267</v>
      </c>
      <c r="CR67" s="99">
        <v>0.59444160242745725</v>
      </c>
      <c r="CS67" s="99">
        <v>667.67680784651998</v>
      </c>
      <c r="CT67" s="99">
        <v>0.53151100987091848</v>
      </c>
      <c r="CU67" s="99">
        <v>596.9931662870157</v>
      </c>
    </row>
    <row r="68" spans="2:99">
      <c r="C68" s="98" t="s">
        <v>233</v>
      </c>
      <c r="D68" s="99">
        <v>0</v>
      </c>
      <c r="E68" s="99">
        <v>0</v>
      </c>
      <c r="F68" s="99">
        <v>0</v>
      </c>
      <c r="G68" s="99">
        <v>0</v>
      </c>
      <c r="H68" s="99">
        <v>0</v>
      </c>
      <c r="I68" s="99">
        <v>0</v>
      </c>
      <c r="J68" s="99">
        <v>0.46070460704607019</v>
      </c>
      <c r="K68" s="99">
        <v>475.99999999999972</v>
      </c>
      <c r="L68" s="99">
        <v>9.023826094422123E-2</v>
      </c>
      <c r="M68" s="99">
        <v>93.234171207569375</v>
      </c>
      <c r="N68" s="99">
        <v>0.61721796637849724</v>
      </c>
      <c r="O68" s="99">
        <v>637.70960286226341</v>
      </c>
      <c r="P68" s="99">
        <v>0.26848786041508194</v>
      </c>
      <c r="Q68" s="99">
        <v>277.40165738086267</v>
      </c>
      <c r="R68" s="99">
        <v>0.34700750393942997</v>
      </c>
      <c r="S68" s="99">
        <v>358.52815307021905</v>
      </c>
      <c r="T68" s="99">
        <v>7.0068473067834869E-2</v>
      </c>
      <c r="U68" s="99">
        <v>72.394746373686985</v>
      </c>
      <c r="V68" s="99">
        <v>0.81540107509188509</v>
      </c>
      <c r="W68" s="99">
        <v>842.47239078493567</v>
      </c>
      <c r="X68" s="99">
        <v>0.31046195839748297</v>
      </c>
      <c r="Y68" s="99">
        <v>320.76929541627942</v>
      </c>
      <c r="Z68" s="99">
        <v>0.39877354934571879</v>
      </c>
      <c r="AA68" s="99">
        <v>412.0128311839967</v>
      </c>
      <c r="AB68" s="99">
        <v>0.43400513594690748</v>
      </c>
      <c r="AC68" s="99">
        <v>448.41410646034484</v>
      </c>
      <c r="AD68" s="99">
        <v>0.45956666879561436</v>
      </c>
      <c r="AE68" s="99">
        <v>474.82428219962878</v>
      </c>
      <c r="AF68" s="99">
        <v>0.33372924163308854</v>
      </c>
      <c r="AG68" s="99">
        <v>344.8090524553071</v>
      </c>
      <c r="AH68" s="99">
        <v>0.36328817443252315</v>
      </c>
      <c r="AI68" s="99">
        <v>375.34934182368295</v>
      </c>
      <c r="AJ68" s="99">
        <v>3.0994297049342909E-2</v>
      </c>
      <c r="AK68" s="99">
        <v>32.023307711381094</v>
      </c>
      <c r="AL68" s="99">
        <v>0.48505489029477761</v>
      </c>
      <c r="AM68" s="99">
        <v>501.15871265256425</v>
      </c>
      <c r="AN68" s="99">
        <v>0.54079394140809578</v>
      </c>
      <c r="AO68" s="99">
        <v>558.74830026284462</v>
      </c>
      <c r="AP68" s="99">
        <v>0.40780303223120079</v>
      </c>
      <c r="AQ68" s="99">
        <v>421.34209290127666</v>
      </c>
      <c r="AR68" s="99">
        <v>0.58119026961945364</v>
      </c>
      <c r="AS68" s="99">
        <v>600.48578657081953</v>
      </c>
      <c r="AT68" s="99">
        <v>0.37471294824235973</v>
      </c>
      <c r="AU68" s="99">
        <v>387.15341812400607</v>
      </c>
      <c r="AV68" s="99">
        <v>0.23438641822530773</v>
      </c>
      <c r="AW68" s="99">
        <v>242.16804731038795</v>
      </c>
      <c r="AX68" s="99">
        <v>0.88611109828350654</v>
      </c>
      <c r="AY68" s="99">
        <v>915.52998674651894</v>
      </c>
      <c r="AZ68" s="99">
        <v>0.51857305041186308</v>
      </c>
      <c r="BA68" s="99">
        <v>535.78967568553696</v>
      </c>
      <c r="BB68" s="99">
        <v>0.50996085807661407</v>
      </c>
      <c r="BC68" s="99">
        <v>526.8915585647577</v>
      </c>
      <c r="BD68" s="99">
        <v>0.39565640690824883</v>
      </c>
      <c r="BE68" s="99">
        <v>408.79219961760271</v>
      </c>
      <c r="BF68" s="99">
        <v>0.45189581579618493</v>
      </c>
      <c r="BG68" s="99">
        <v>466.89875688061829</v>
      </c>
      <c r="BH68" s="99">
        <v>0.68878205630045275</v>
      </c>
      <c r="BI68" s="99">
        <v>711.64962056962781</v>
      </c>
      <c r="BJ68" s="99">
        <v>0.38747265197400149</v>
      </c>
      <c r="BK68" s="99">
        <v>400.33674401953834</v>
      </c>
      <c r="BL68" s="99">
        <v>0.4797335062146128</v>
      </c>
      <c r="BM68" s="99">
        <v>495.66065862093797</v>
      </c>
      <c r="BN68" s="99">
        <v>0.38028715560729509</v>
      </c>
      <c r="BO68" s="99">
        <v>392.9126891734573</v>
      </c>
      <c r="BP68" s="99">
        <v>6.9806605163868149E-2</v>
      </c>
      <c r="BQ68" s="99">
        <v>72.12418445530858</v>
      </c>
      <c r="BR68" s="99">
        <v>0.6869955153758277</v>
      </c>
      <c r="BS68" s="99">
        <v>709.80376648630522</v>
      </c>
      <c r="BT68" s="99">
        <v>3.1048554024484046E-2</v>
      </c>
      <c r="BU68" s="99">
        <v>32.07936601809692</v>
      </c>
      <c r="BV68" s="99">
        <v>0.70033266003180128</v>
      </c>
      <c r="BW68" s="99">
        <v>723.5837043448571</v>
      </c>
      <c r="BX68" s="99">
        <v>0.13821132824174798</v>
      </c>
      <c r="BY68" s="99">
        <v>142.79994433937401</v>
      </c>
      <c r="BZ68" s="99">
        <v>0.68456375838926087</v>
      </c>
      <c r="CA68" s="99">
        <v>707.29127516778431</v>
      </c>
      <c r="CB68" s="99">
        <v>7.396449704142008E-2</v>
      </c>
      <c r="CC68" s="99">
        <v>76.420118343195227</v>
      </c>
      <c r="CD68" s="99">
        <v>1.2476874244650682</v>
      </c>
      <c r="CE68" s="99">
        <v>1289.1106469573085</v>
      </c>
      <c r="CF68" s="99">
        <v>0.53599826813777851</v>
      </c>
      <c r="CG68" s="99">
        <v>553.79341063995275</v>
      </c>
      <c r="CH68" s="99">
        <v>0.43001360989185006</v>
      </c>
      <c r="CI68" s="99">
        <v>444.29006174025949</v>
      </c>
      <c r="CJ68" s="99">
        <v>4.0581121662202728E-2</v>
      </c>
      <c r="CK68" s="99">
        <v>41.92841490138786</v>
      </c>
      <c r="CL68" s="99">
        <v>0.10154346060113728</v>
      </c>
      <c r="CM68" s="99">
        <v>104.91470349309505</v>
      </c>
      <c r="CN68" s="99">
        <v>0.10803802938634395</v>
      </c>
      <c r="CO68" s="99">
        <v>111.62489196197058</v>
      </c>
      <c r="CP68" s="99">
        <v>0.68132578819725131</v>
      </c>
      <c r="CQ68" s="99">
        <v>703.94580436540014</v>
      </c>
      <c r="CR68" s="99">
        <v>0.54040145675223394</v>
      </c>
      <c r="CS68" s="99">
        <v>558.34278511640809</v>
      </c>
      <c r="CT68" s="99">
        <v>0.47835990888382657</v>
      </c>
      <c r="CU68" s="99">
        <v>494.24145785876965</v>
      </c>
    </row>
    <row r="69" spans="2:99">
      <c r="C69" s="98" t="s">
        <v>234</v>
      </c>
      <c r="D69" s="99">
        <v>0</v>
      </c>
      <c r="E69" s="99">
        <v>0</v>
      </c>
      <c r="F69" s="99">
        <v>0</v>
      </c>
      <c r="G69" s="99">
        <v>0</v>
      </c>
      <c r="H69" s="99">
        <v>0</v>
      </c>
      <c r="I69" s="99">
        <v>0</v>
      </c>
      <c r="J69" s="99">
        <v>0.43360433604336013</v>
      </c>
      <c r="K69" s="99">
        <v>328.8455284552843</v>
      </c>
      <c r="L69" s="99">
        <v>8.1214434849799108E-2</v>
      </c>
      <c r="M69" s="99">
        <v>61.593027390087641</v>
      </c>
      <c r="N69" s="99">
        <v>0.61721796637849724</v>
      </c>
      <c r="O69" s="99">
        <v>468.09810570145231</v>
      </c>
      <c r="P69" s="99">
        <v>0.3132358371509289</v>
      </c>
      <c r="Q69" s="99">
        <v>237.55805889526448</v>
      </c>
      <c r="R69" s="99">
        <v>0.34700750393942997</v>
      </c>
      <c r="S69" s="99">
        <v>263.1704909876637</v>
      </c>
      <c r="T69" s="99">
        <v>7.5458355611514483E-2</v>
      </c>
      <c r="U69" s="99">
        <v>57.227616895772584</v>
      </c>
      <c r="V69" s="99">
        <v>0.87364400902701966</v>
      </c>
      <c r="W69" s="99">
        <v>662.57161644609164</v>
      </c>
      <c r="X69" s="99">
        <v>0.35481366673998055</v>
      </c>
      <c r="Y69" s="99">
        <v>269.09068485560124</v>
      </c>
      <c r="Z69" s="99">
        <v>0.37385020251161138</v>
      </c>
      <c r="AA69" s="99">
        <v>283.52799358480604</v>
      </c>
      <c r="AB69" s="99">
        <v>0.48222792882989712</v>
      </c>
      <c r="AC69" s="99">
        <v>365.72166122459396</v>
      </c>
      <c r="AD69" s="99">
        <v>0.61275555839415241</v>
      </c>
      <c r="AE69" s="99">
        <v>464.71381548612516</v>
      </c>
      <c r="AF69" s="99">
        <v>0.33372924163308854</v>
      </c>
      <c r="AG69" s="99">
        <v>253.10025685453434</v>
      </c>
      <c r="AH69" s="99">
        <v>0.36328817443252315</v>
      </c>
      <c r="AI69" s="99">
        <v>275.51775148962554</v>
      </c>
      <c r="AJ69" s="99">
        <v>2.8928010579386716E-2</v>
      </c>
      <c r="AK69" s="99">
        <v>21.939003223406885</v>
      </c>
      <c r="AL69" s="99">
        <v>0.52915078941248472</v>
      </c>
      <c r="AM69" s="99">
        <v>401.30795869042839</v>
      </c>
      <c r="AN69" s="99">
        <v>0.46353766406408209</v>
      </c>
      <c r="AO69" s="99">
        <v>351.54696442619985</v>
      </c>
      <c r="AP69" s="99">
        <v>0.38633971474534817</v>
      </c>
      <c r="AQ69" s="99">
        <v>293.00003966287204</v>
      </c>
      <c r="AR69" s="99">
        <v>0.58119026961945364</v>
      </c>
      <c r="AS69" s="99">
        <v>440.77470047939363</v>
      </c>
      <c r="AT69" s="99">
        <v>0.33724165341812373</v>
      </c>
      <c r="AU69" s="99">
        <v>255.76406995230502</v>
      </c>
      <c r="AV69" s="99">
        <v>0.26787019225749453</v>
      </c>
      <c r="AW69" s="99">
        <v>203.15275380808384</v>
      </c>
      <c r="AX69" s="99">
        <v>0.88611109828350654</v>
      </c>
      <c r="AY69" s="99">
        <v>672.02665693821132</v>
      </c>
      <c r="AZ69" s="99">
        <v>0.51857305041186308</v>
      </c>
      <c r="BA69" s="99">
        <v>393.28580143235695</v>
      </c>
      <c r="BB69" s="99">
        <v>0.45628076775276</v>
      </c>
      <c r="BC69" s="99">
        <v>346.04333426369317</v>
      </c>
      <c r="BD69" s="99">
        <v>0.45217875075228431</v>
      </c>
      <c r="BE69" s="99">
        <v>342.9323645705324</v>
      </c>
      <c r="BF69" s="99">
        <v>0.41081437799653181</v>
      </c>
      <c r="BG69" s="99">
        <v>311.5616242725697</v>
      </c>
      <c r="BH69" s="99">
        <v>0.68878205630045275</v>
      </c>
      <c r="BI69" s="99">
        <v>522.37231149826334</v>
      </c>
      <c r="BJ69" s="99">
        <v>0.38747265197400149</v>
      </c>
      <c r="BK69" s="99">
        <v>293.85925925708273</v>
      </c>
      <c r="BL69" s="99">
        <v>0.4797335062146128</v>
      </c>
      <c r="BM69" s="99">
        <v>363.82989111316232</v>
      </c>
      <c r="BN69" s="99">
        <v>0.38028715560729509</v>
      </c>
      <c r="BO69" s="99">
        <v>288.4097788125726</v>
      </c>
      <c r="BP69" s="99">
        <v>6.5443692341126389E-2</v>
      </c>
      <c r="BQ69" s="99">
        <v>49.632496271510249</v>
      </c>
      <c r="BR69" s="99">
        <v>0.73984132425089133</v>
      </c>
      <c r="BS69" s="99">
        <v>561.09566031187592</v>
      </c>
      <c r="BT69" s="99">
        <v>2.8830800165592328E-2</v>
      </c>
      <c r="BU69" s="99">
        <v>21.86527884558522</v>
      </c>
      <c r="BV69" s="99">
        <v>0.74152869885720141</v>
      </c>
      <c r="BW69" s="99">
        <v>562.37536521330151</v>
      </c>
      <c r="BX69" s="99">
        <v>0.15795580370485485</v>
      </c>
      <c r="BY69" s="99">
        <v>119.79368152976191</v>
      </c>
      <c r="BZ69" s="99">
        <v>0.68456375838926087</v>
      </c>
      <c r="CA69" s="99">
        <v>519.1731543624154</v>
      </c>
      <c r="CB69" s="99">
        <v>7.396449704142008E-2</v>
      </c>
      <c r="CC69" s="99">
        <v>56.094674556212986</v>
      </c>
      <c r="CD69" s="99">
        <v>1.1090554884133941</v>
      </c>
      <c r="CE69" s="99">
        <v>841.10768241271808</v>
      </c>
      <c r="CF69" s="99">
        <v>0.47957739780748604</v>
      </c>
      <c r="CG69" s="99">
        <v>363.7114984971974</v>
      </c>
      <c r="CH69" s="99">
        <v>0.43001360989185006</v>
      </c>
      <c r="CI69" s="99">
        <v>326.12232174197908</v>
      </c>
      <c r="CJ69" s="99">
        <v>3.8552065579092597E-2</v>
      </c>
      <c r="CK69" s="99">
        <v>29.237886535183826</v>
      </c>
      <c r="CL69" s="99">
        <v>0.11169780666125102</v>
      </c>
      <c r="CM69" s="99">
        <v>84.711616571892776</v>
      </c>
      <c r="CN69" s="99">
        <v>0.11884183232497833</v>
      </c>
      <c r="CO69" s="99">
        <v>90.129645635263557</v>
      </c>
      <c r="CP69" s="99">
        <v>0.68132578819725131</v>
      </c>
      <c r="CQ69" s="99">
        <v>516.71747776879533</v>
      </c>
      <c r="CR69" s="99">
        <v>0.59444160242745725</v>
      </c>
      <c r="CS69" s="99">
        <v>450.82451128098359</v>
      </c>
      <c r="CT69" s="99">
        <v>0.42520880789673471</v>
      </c>
      <c r="CU69" s="99">
        <v>322.47835990888359</v>
      </c>
    </row>
    <row r="70" spans="2:99">
      <c r="C70" s="98" t="s">
        <v>235</v>
      </c>
      <c r="D70" s="99">
        <v>0</v>
      </c>
      <c r="E70" s="99">
        <v>0</v>
      </c>
      <c r="F70" s="99">
        <v>0</v>
      </c>
      <c r="G70" s="99">
        <v>0</v>
      </c>
      <c r="H70" s="99">
        <v>0</v>
      </c>
      <c r="I70" s="99">
        <v>0</v>
      </c>
      <c r="J70" s="99">
        <v>0.4878048780487802</v>
      </c>
      <c r="K70" s="99">
        <v>261.07317073170714</v>
      </c>
      <c r="L70" s="99">
        <v>7.2190608755376987E-2</v>
      </c>
      <c r="M70" s="99">
        <v>38.636413805877758</v>
      </c>
      <c r="N70" s="99">
        <v>0.70539196157542539</v>
      </c>
      <c r="O70" s="99">
        <v>377.52577783516762</v>
      </c>
      <c r="P70" s="99">
        <v>0.3132358371509289</v>
      </c>
      <c r="Q70" s="99">
        <v>167.64382004317713</v>
      </c>
      <c r="R70" s="99">
        <v>0.40484208792933496</v>
      </c>
      <c r="S70" s="99">
        <v>216.67148545978003</v>
      </c>
      <c r="T70" s="99">
        <v>6.4678590524155269E-2</v>
      </c>
      <c r="U70" s="99">
        <v>34.615981648527892</v>
      </c>
      <c r="V70" s="99">
        <v>0.87364400902701966</v>
      </c>
      <c r="W70" s="99">
        <v>467.57427363126084</v>
      </c>
      <c r="X70" s="99">
        <v>0.33263781256873176</v>
      </c>
      <c r="Y70" s="99">
        <v>178.0277572867852</v>
      </c>
      <c r="Z70" s="99">
        <v>0.44862024301393366</v>
      </c>
      <c r="AA70" s="99">
        <v>240.10155406105727</v>
      </c>
      <c r="AB70" s="99">
        <v>0.48222792882989712</v>
      </c>
      <c r="AC70" s="99">
        <v>258.08838750976093</v>
      </c>
      <c r="AD70" s="99">
        <v>0.53616111359488339</v>
      </c>
      <c r="AE70" s="99">
        <v>286.95342799598154</v>
      </c>
      <c r="AF70" s="99">
        <v>0.38140484758067256</v>
      </c>
      <c r="AG70" s="99">
        <v>204.12787442517592</v>
      </c>
      <c r="AH70" s="99">
        <v>0.36328817443252315</v>
      </c>
      <c r="AI70" s="99">
        <v>194.43183095628638</v>
      </c>
      <c r="AJ70" s="99">
        <v>3.0994297049342909E-2</v>
      </c>
      <c r="AK70" s="99">
        <v>16.588147780808324</v>
      </c>
      <c r="AL70" s="99">
        <v>0.57324668853019178</v>
      </c>
      <c r="AM70" s="99">
        <v>306.8016277013586</v>
      </c>
      <c r="AN70" s="99">
        <v>0.50216580273608891</v>
      </c>
      <c r="AO70" s="99">
        <v>268.75913762435476</v>
      </c>
      <c r="AP70" s="99">
        <v>0.42926634971705352</v>
      </c>
      <c r="AQ70" s="99">
        <v>229.74335036856701</v>
      </c>
      <c r="AR70" s="99">
        <v>0.63930929658139901</v>
      </c>
      <c r="AS70" s="99">
        <v>342.1583355303647</v>
      </c>
      <c r="AT70" s="99">
        <v>0.37471294824235973</v>
      </c>
      <c r="AU70" s="99">
        <v>200.54636989931092</v>
      </c>
      <c r="AV70" s="99">
        <v>0.26787019225749453</v>
      </c>
      <c r="AW70" s="99">
        <v>143.36412689621105</v>
      </c>
      <c r="AX70" s="99">
        <v>0.88611109828350654</v>
      </c>
      <c r="AY70" s="99">
        <v>474.24665980133261</v>
      </c>
      <c r="AZ70" s="99">
        <v>0.48806875332881233</v>
      </c>
      <c r="BA70" s="99">
        <v>261.21439678158032</v>
      </c>
      <c r="BB70" s="99">
        <v>0.50996085807661407</v>
      </c>
      <c r="BC70" s="99">
        <v>272.93105124260381</v>
      </c>
      <c r="BD70" s="99">
        <v>0.45217875075228431</v>
      </c>
      <c r="BE70" s="99">
        <v>242.00606740262253</v>
      </c>
      <c r="BF70" s="99">
        <v>0.49297725359583811</v>
      </c>
      <c r="BG70" s="99">
        <v>263.8414261244925</v>
      </c>
      <c r="BH70" s="99">
        <v>0.68878205630045275</v>
      </c>
      <c r="BI70" s="99">
        <v>368.63615653200225</v>
      </c>
      <c r="BJ70" s="99">
        <v>0.43590673347075171</v>
      </c>
      <c r="BK70" s="99">
        <v>233.29728375354628</v>
      </c>
      <c r="BL70" s="99">
        <v>0.4797335062146128</v>
      </c>
      <c r="BM70" s="99">
        <v>256.75337252606073</v>
      </c>
      <c r="BN70" s="99">
        <v>0.32596041909196721</v>
      </c>
      <c r="BO70" s="99">
        <v>174.45401629802083</v>
      </c>
      <c r="BP70" s="99">
        <v>6.9806605163868149E-2</v>
      </c>
      <c r="BQ70" s="99">
        <v>37.360495083702226</v>
      </c>
      <c r="BR70" s="99">
        <v>0.73984132425089133</v>
      </c>
      <c r="BS70" s="99">
        <v>395.963076739077</v>
      </c>
      <c r="BT70" s="99">
        <v>2.8830800165592328E-2</v>
      </c>
      <c r="BU70" s="99">
        <v>15.430244248625012</v>
      </c>
      <c r="BV70" s="99">
        <v>0.78272473768260131</v>
      </c>
      <c r="BW70" s="99">
        <v>418.91427960772819</v>
      </c>
      <c r="BX70" s="99">
        <v>0.15795580370485485</v>
      </c>
      <c r="BY70" s="99">
        <v>84.537946142838308</v>
      </c>
      <c r="BZ70" s="99">
        <v>0.68456375838926087</v>
      </c>
      <c r="CA70" s="99">
        <v>366.37852348993238</v>
      </c>
      <c r="CB70" s="99">
        <v>7.396449704142008E-2</v>
      </c>
      <c r="CC70" s="99">
        <v>39.585798816568023</v>
      </c>
      <c r="CD70" s="99">
        <v>1.2476874244650682</v>
      </c>
      <c r="CE70" s="99">
        <v>667.76230957370444</v>
      </c>
      <c r="CF70" s="99">
        <v>0.5077878329726323</v>
      </c>
      <c r="CG70" s="99">
        <v>271.76804820695276</v>
      </c>
      <c r="CH70" s="99">
        <v>0.43001360989185006</v>
      </c>
      <c r="CI70" s="99">
        <v>230.14328401411811</v>
      </c>
      <c r="CJ70" s="99">
        <v>3.8552065579092597E-2</v>
      </c>
      <c r="CK70" s="99">
        <v>20.633065497930357</v>
      </c>
      <c r="CL70" s="99">
        <v>0.10662063363119414</v>
      </c>
      <c r="CM70" s="99">
        <v>57.063363119415101</v>
      </c>
      <c r="CN70" s="99">
        <v>0.12964563526361272</v>
      </c>
      <c r="CO70" s="99">
        <v>69.386343993085518</v>
      </c>
      <c r="CP70" s="99">
        <v>0.68132578819725131</v>
      </c>
      <c r="CQ70" s="99">
        <v>364.64556184316888</v>
      </c>
      <c r="CR70" s="99">
        <v>0.54040145675223394</v>
      </c>
      <c r="CS70" s="99">
        <v>289.22285965379558</v>
      </c>
      <c r="CT70" s="99">
        <v>0.47835990888382657</v>
      </c>
      <c r="CU70" s="99">
        <v>256.01822323462397</v>
      </c>
    </row>
    <row r="71" spans="2:99">
      <c r="B71" s="98" t="s">
        <v>130</v>
      </c>
      <c r="C71" s="98" t="s">
        <v>236</v>
      </c>
      <c r="D71" s="99">
        <v>0</v>
      </c>
      <c r="E71" s="99">
        <v>0</v>
      </c>
      <c r="F71" s="99">
        <v>0</v>
      </c>
      <c r="G71" s="99">
        <v>0</v>
      </c>
      <c r="H71" s="99">
        <v>0</v>
      </c>
      <c r="I71" s="99">
        <v>0</v>
      </c>
      <c r="J71" s="99">
        <v>0.36944470446117861</v>
      </c>
      <c r="K71" s="99">
        <v>208.36681331610473</v>
      </c>
      <c r="L71" s="99">
        <v>0.24975683586012015</v>
      </c>
      <c r="M71" s="99">
        <v>140.86285542510777</v>
      </c>
      <c r="N71" s="99">
        <v>0.65140799336328248</v>
      </c>
      <c r="O71" s="99">
        <v>367.39410825689134</v>
      </c>
      <c r="P71" s="99">
        <v>0.45812439816761291</v>
      </c>
      <c r="Q71" s="99">
        <v>258.38216056653368</v>
      </c>
      <c r="R71" s="99">
        <v>0.31570669409213525</v>
      </c>
      <c r="S71" s="99">
        <v>178.05857546796429</v>
      </c>
      <c r="T71" s="99">
        <v>0.172069825436409</v>
      </c>
      <c r="U71" s="99">
        <v>97.047381546134673</v>
      </c>
      <c r="V71" s="99">
        <v>0.84320715364081211</v>
      </c>
      <c r="W71" s="99">
        <v>475.56883465341804</v>
      </c>
      <c r="X71" s="99">
        <v>0.42244736046248393</v>
      </c>
      <c r="Y71" s="99">
        <v>238.26031130084093</v>
      </c>
      <c r="Z71" s="99">
        <v>0.80808154100671514</v>
      </c>
      <c r="AA71" s="99">
        <v>455.75798912778737</v>
      </c>
      <c r="AB71" s="99">
        <v>0.76133740170231712</v>
      </c>
      <c r="AC71" s="99">
        <v>429.39429456010686</v>
      </c>
      <c r="AD71" s="99">
        <v>0.62164880413797075</v>
      </c>
      <c r="AE71" s="99">
        <v>350.6099255338155</v>
      </c>
      <c r="AF71" s="99">
        <v>0.27049325790767581</v>
      </c>
      <c r="AG71" s="99">
        <v>152.55819745992915</v>
      </c>
      <c r="AH71" s="99">
        <v>0.37215292563988661</v>
      </c>
      <c r="AI71" s="99">
        <v>209.89425006089604</v>
      </c>
      <c r="AJ71" s="99">
        <v>0.6675487715234395</v>
      </c>
      <c r="AK71" s="99">
        <v>376.49750713921986</v>
      </c>
      <c r="AL71" s="99">
        <v>0.26186218149633067</v>
      </c>
      <c r="AM71" s="99">
        <v>147.69027036393049</v>
      </c>
      <c r="AN71" s="99">
        <v>0.51659900264049574</v>
      </c>
      <c r="AO71" s="99">
        <v>291.36183748923958</v>
      </c>
      <c r="AP71" s="99">
        <v>0.54939082782366755</v>
      </c>
      <c r="AQ71" s="99">
        <v>309.85642689254848</v>
      </c>
      <c r="AR71" s="99">
        <v>0.75119842565079264</v>
      </c>
      <c r="AS71" s="99">
        <v>423.67591206704708</v>
      </c>
      <c r="AT71" s="99">
        <v>0.29046546544667323</v>
      </c>
      <c r="AU71" s="99">
        <v>163.82252251192369</v>
      </c>
      <c r="AV71" s="99">
        <v>0.31232482785634219</v>
      </c>
      <c r="AW71" s="99">
        <v>176.15120291097699</v>
      </c>
      <c r="AX71" s="99">
        <v>0.46849655104310073</v>
      </c>
      <c r="AY71" s="99">
        <v>264.2320547883088</v>
      </c>
      <c r="AZ71" s="99">
        <v>0.13053016453382088</v>
      </c>
      <c r="BA71" s="99">
        <v>73.619012797074973</v>
      </c>
      <c r="BB71" s="99">
        <v>0.4249997220331273</v>
      </c>
      <c r="BC71" s="99">
        <v>239.69984322668381</v>
      </c>
      <c r="BD71" s="99">
        <v>0.60677562679901975</v>
      </c>
      <c r="BE71" s="99">
        <v>342.22145351464712</v>
      </c>
      <c r="BF71" s="99">
        <v>0.58327830780959944</v>
      </c>
      <c r="BG71" s="99">
        <v>328.96896560461408</v>
      </c>
      <c r="BH71" s="99">
        <v>0.43727621740391953</v>
      </c>
      <c r="BI71" s="99">
        <v>246.62378661581062</v>
      </c>
      <c r="BJ71" s="99">
        <v>0.6032815204104004</v>
      </c>
      <c r="BK71" s="99">
        <v>340.2507775114658</v>
      </c>
      <c r="BL71" s="99">
        <v>0.24434656906392499</v>
      </c>
      <c r="BM71" s="99">
        <v>137.81146495205368</v>
      </c>
      <c r="BN71" s="99">
        <v>0.25209181725073149</v>
      </c>
      <c r="BO71" s="99">
        <v>142.17978492941256</v>
      </c>
      <c r="BP71" s="99">
        <v>0.37678239352528675</v>
      </c>
      <c r="BQ71" s="99">
        <v>212.50526994826174</v>
      </c>
      <c r="BR71" s="99">
        <v>0.67305106267523152</v>
      </c>
      <c r="BS71" s="99">
        <v>379.60079934883055</v>
      </c>
      <c r="BT71" s="99">
        <v>0.82966582847635373</v>
      </c>
      <c r="BU71" s="99">
        <v>467.93152726066353</v>
      </c>
      <c r="BV71" s="99">
        <v>0.49431374948587192</v>
      </c>
      <c r="BW71" s="99">
        <v>278.79295471003178</v>
      </c>
      <c r="BX71" s="99">
        <v>0.39796849892630054</v>
      </c>
      <c r="BY71" s="99">
        <v>224.45423339443352</v>
      </c>
      <c r="BZ71" s="99">
        <v>0.74704425016869758</v>
      </c>
      <c r="CA71" s="99">
        <v>421.33295709514545</v>
      </c>
      <c r="CB71" s="99">
        <v>0.54509724782166191</v>
      </c>
      <c r="CC71" s="99">
        <v>307.43484777141731</v>
      </c>
      <c r="CD71" s="99">
        <v>0.33812242820582594</v>
      </c>
      <c r="CE71" s="99">
        <v>190.70104950808584</v>
      </c>
      <c r="CF71" s="99">
        <v>0.17256021443008299</v>
      </c>
      <c r="CG71" s="99">
        <v>97.323960938566799</v>
      </c>
      <c r="CH71" s="99">
        <v>0.59057510948341518</v>
      </c>
      <c r="CI71" s="99">
        <v>333.08436174864619</v>
      </c>
      <c r="CJ71" s="99">
        <v>0.41893367124846292</v>
      </c>
      <c r="CK71" s="99">
        <v>236.2785905841331</v>
      </c>
      <c r="CL71" s="99">
        <v>0.19422808484804166</v>
      </c>
      <c r="CM71" s="99">
        <v>109.5446398542955</v>
      </c>
      <c r="CN71" s="99">
        <v>6.2959980399018331E-2</v>
      </c>
      <c r="CO71" s="99">
        <v>35.509428945046338</v>
      </c>
      <c r="CP71" s="99">
        <v>0.10459770114942528</v>
      </c>
      <c r="CQ71" s="99">
        <v>58.993103448275861</v>
      </c>
      <c r="CR71" s="99">
        <v>0.34907312925170064</v>
      </c>
      <c r="CS71" s="99">
        <v>196.87724489795917</v>
      </c>
      <c r="CT71" s="99">
        <v>0.55831368074899235</v>
      </c>
      <c r="CU71" s="99">
        <v>314.88891594243171</v>
      </c>
    </row>
    <row r="72" spans="2:99">
      <c r="C72" s="98" t="s">
        <v>237</v>
      </c>
      <c r="D72" s="99">
        <v>0</v>
      </c>
      <c r="E72" s="99">
        <v>0</v>
      </c>
      <c r="F72" s="99">
        <v>0</v>
      </c>
      <c r="G72" s="99">
        <v>0</v>
      </c>
      <c r="H72" s="99">
        <v>0</v>
      </c>
      <c r="I72" s="99">
        <v>0</v>
      </c>
      <c r="J72" s="99">
        <v>0.42222251938420408</v>
      </c>
      <c r="K72" s="99">
        <v>31.41335544218478</v>
      </c>
      <c r="L72" s="99">
        <v>0.28543638384013731</v>
      </c>
      <c r="M72" s="99">
        <v>21.236466957706213</v>
      </c>
      <c r="N72" s="99">
        <v>0.58626719402695426</v>
      </c>
      <c r="O72" s="99">
        <v>43.618279235605392</v>
      </c>
      <c r="P72" s="99">
        <v>0.50393683798437416</v>
      </c>
      <c r="Q72" s="99">
        <v>37.492900746037435</v>
      </c>
      <c r="R72" s="99">
        <v>0.28717565121452715</v>
      </c>
      <c r="S72" s="99">
        <v>21.365868450360818</v>
      </c>
      <c r="T72" s="99">
        <v>0.19788029925187034</v>
      </c>
      <c r="U72" s="99">
        <v>14.722294264339151</v>
      </c>
      <c r="V72" s="99">
        <v>0.79822424870373532</v>
      </c>
      <c r="W72" s="99">
        <v>59.387884103557901</v>
      </c>
      <c r="X72" s="99">
        <v>0.42244736046248393</v>
      </c>
      <c r="Y72" s="99">
        <v>31.430083618408801</v>
      </c>
      <c r="Z72" s="99">
        <v>0.85561574930122797</v>
      </c>
      <c r="AA72" s="99">
        <v>63.657811748011355</v>
      </c>
      <c r="AB72" s="99">
        <v>0.76133740170231712</v>
      </c>
      <c r="AC72" s="99">
        <v>56.64350268665239</v>
      </c>
      <c r="AD72" s="99">
        <v>0.69423284879151281</v>
      </c>
      <c r="AE72" s="99">
        <v>51.650923950088547</v>
      </c>
      <c r="AF72" s="99">
        <v>0.24344393211690823</v>
      </c>
      <c r="AG72" s="99">
        <v>18.112228549497971</v>
      </c>
      <c r="AH72" s="99">
        <v>0.37215292563988661</v>
      </c>
      <c r="AI72" s="99">
        <v>27.688177667607562</v>
      </c>
      <c r="AJ72" s="99">
        <v>0.6675487715234395</v>
      </c>
      <c r="AK72" s="99">
        <v>49.66562860134389</v>
      </c>
      <c r="AL72" s="99">
        <v>0.26186218149633067</v>
      </c>
      <c r="AM72" s="99">
        <v>19.482546303326998</v>
      </c>
      <c r="AN72" s="99">
        <v>0.48940958144889074</v>
      </c>
      <c r="AO72" s="99">
        <v>36.412072859797469</v>
      </c>
      <c r="AP72" s="99">
        <v>0.52192128643248414</v>
      </c>
      <c r="AQ72" s="99">
        <v>38.830943710576818</v>
      </c>
      <c r="AR72" s="99">
        <v>0.62061978513497706</v>
      </c>
      <c r="AS72" s="99">
        <v>46.174112014042286</v>
      </c>
      <c r="AT72" s="99">
        <v>0.29046546544667323</v>
      </c>
      <c r="AU72" s="99">
        <v>21.610630629232485</v>
      </c>
      <c r="AV72" s="99">
        <v>0.31232482785634219</v>
      </c>
      <c r="AW72" s="99">
        <v>23.236967192511855</v>
      </c>
      <c r="AX72" s="99">
        <v>0.48187004748568857</v>
      </c>
      <c r="AY72" s="99">
        <v>35.851131532935227</v>
      </c>
      <c r="AZ72" s="99">
        <v>0.13053016453382088</v>
      </c>
      <c r="BA72" s="99">
        <v>9.711444241316272</v>
      </c>
      <c r="BB72" s="99">
        <v>0.45535684503549356</v>
      </c>
      <c r="BC72" s="99">
        <v>33.878549270640718</v>
      </c>
      <c r="BD72" s="99">
        <v>0.55401252881649632</v>
      </c>
      <c r="BE72" s="99">
        <v>41.218532143947321</v>
      </c>
      <c r="BF72" s="99">
        <v>0.61397716611536779</v>
      </c>
      <c r="BG72" s="99">
        <v>45.679901158983355</v>
      </c>
      <c r="BH72" s="99">
        <v>0.49193574457940947</v>
      </c>
      <c r="BI72" s="99">
        <v>36.600019396708063</v>
      </c>
      <c r="BJ72" s="99">
        <v>0.6032815204104004</v>
      </c>
      <c r="BK72" s="99">
        <v>44.884145118533787</v>
      </c>
      <c r="BL72" s="99">
        <v>0.29321588287671002</v>
      </c>
      <c r="BM72" s="99">
        <v>21.815261686027224</v>
      </c>
      <c r="BN72" s="99">
        <v>0.25209181725073149</v>
      </c>
      <c r="BO72" s="99">
        <v>18.755631203454421</v>
      </c>
      <c r="BP72" s="99">
        <v>0.37678239352528675</v>
      </c>
      <c r="BQ72" s="99">
        <v>28.03261007828133</v>
      </c>
      <c r="BR72" s="99">
        <v>0.71044278837941099</v>
      </c>
      <c r="BS72" s="99">
        <v>52.856943455428173</v>
      </c>
      <c r="BT72" s="99">
        <v>0.99559899417162434</v>
      </c>
      <c r="BU72" s="99">
        <v>74.072565166368847</v>
      </c>
      <c r="BV72" s="99">
        <v>0.53550656194302793</v>
      </c>
      <c r="BW72" s="99">
        <v>39.841688208561273</v>
      </c>
      <c r="BX72" s="99">
        <v>0.39796849892630054</v>
      </c>
      <c r="BY72" s="99">
        <v>29.608856320116757</v>
      </c>
      <c r="BZ72" s="99">
        <v>0.74704425016869758</v>
      </c>
      <c r="CA72" s="99">
        <v>55.580092212551094</v>
      </c>
      <c r="CB72" s="99">
        <v>0.49554295256514719</v>
      </c>
      <c r="CC72" s="99">
        <v>36.868395670846944</v>
      </c>
      <c r="CD72" s="99">
        <v>0.30631892961732882</v>
      </c>
      <c r="CE72" s="99">
        <v>22.790128363529263</v>
      </c>
      <c r="CF72" s="99">
        <v>0.18006283244878227</v>
      </c>
      <c r="CG72" s="99">
        <v>13.3966747341894</v>
      </c>
      <c r="CH72" s="99">
        <v>0.59057510948341518</v>
      </c>
      <c r="CI72" s="99">
        <v>43.938788145566086</v>
      </c>
      <c r="CJ72" s="99">
        <v>0.38670800422935037</v>
      </c>
      <c r="CK72" s="99">
        <v>28.771075514663664</v>
      </c>
      <c r="CL72" s="99">
        <v>0.20807271584910159</v>
      </c>
      <c r="CM72" s="99">
        <v>15.480610059173156</v>
      </c>
      <c r="CN72" s="99">
        <v>6.9319286713860298E-2</v>
      </c>
      <c r="CO72" s="99">
        <v>5.1573549315112057</v>
      </c>
      <c r="CP72" s="99">
        <v>0.10459770114942528</v>
      </c>
      <c r="CQ72" s="99">
        <v>7.7820689655172401</v>
      </c>
      <c r="CR72" s="99">
        <v>0.41888775510204079</v>
      </c>
      <c r="CS72" s="99">
        <v>31.16524897959183</v>
      </c>
      <c r="CT72" s="99">
        <v>0.49627882733243761</v>
      </c>
      <c r="CU72" s="99">
        <v>36.923144753533357</v>
      </c>
    </row>
    <row r="73" spans="2:99">
      <c r="C73" s="98" t="s">
        <v>238</v>
      </c>
      <c r="D73" s="99">
        <v>0</v>
      </c>
      <c r="E73" s="99">
        <v>0</v>
      </c>
      <c r="F73" s="99">
        <v>0</v>
      </c>
      <c r="G73" s="99">
        <v>0</v>
      </c>
      <c r="H73" s="99">
        <v>0</v>
      </c>
      <c r="I73" s="99">
        <v>0</v>
      </c>
      <c r="J73" s="99">
        <v>0.39583361192269129</v>
      </c>
      <c r="K73" s="99">
        <v>221.35015578716894</v>
      </c>
      <c r="L73" s="99">
        <v>0.214077287880103</v>
      </c>
      <c r="M73" s="99">
        <v>119.71201938255358</v>
      </c>
      <c r="N73" s="99">
        <v>0.65140799336328248</v>
      </c>
      <c r="O73" s="99">
        <v>364.2673498887475</v>
      </c>
      <c r="P73" s="99">
        <v>0.45812439816761291</v>
      </c>
      <c r="Q73" s="99">
        <v>256.18316345532912</v>
      </c>
      <c r="R73" s="99">
        <v>0.28717565121452715</v>
      </c>
      <c r="S73" s="99">
        <v>160.58862415916357</v>
      </c>
      <c r="T73" s="99">
        <v>0.172069825436409</v>
      </c>
      <c r="U73" s="99">
        <v>96.221446384039908</v>
      </c>
      <c r="V73" s="99">
        <v>0.79822424870373532</v>
      </c>
      <c r="W73" s="99">
        <v>446.36699987512873</v>
      </c>
      <c r="X73" s="99">
        <v>0.42244736046248393</v>
      </c>
      <c r="Y73" s="99">
        <v>236.23256397062099</v>
      </c>
      <c r="Z73" s="99">
        <v>0.85561574930122797</v>
      </c>
      <c r="AA73" s="99">
        <v>478.46032700924661</v>
      </c>
      <c r="AB73" s="99">
        <v>0.65257491574484328</v>
      </c>
      <c r="AC73" s="99">
        <v>364.91989288451634</v>
      </c>
      <c r="AD73" s="99">
        <v>0.69423284879151281</v>
      </c>
      <c r="AE73" s="99">
        <v>388.2150090442139</v>
      </c>
      <c r="AF73" s="99">
        <v>0.27049325790767581</v>
      </c>
      <c r="AG73" s="99">
        <v>151.25982982197229</v>
      </c>
      <c r="AH73" s="99">
        <v>0.37215292563988661</v>
      </c>
      <c r="AI73" s="99">
        <v>208.10791601782458</v>
      </c>
      <c r="AJ73" s="99">
        <v>0.70463481438585296</v>
      </c>
      <c r="AK73" s="99">
        <v>394.03178820456895</v>
      </c>
      <c r="AL73" s="99">
        <v>0.28056662303178287</v>
      </c>
      <c r="AM73" s="99">
        <v>156.89285559937295</v>
      </c>
      <c r="AN73" s="99">
        <v>0.46222016025728568</v>
      </c>
      <c r="AO73" s="99">
        <v>258.47351361587414</v>
      </c>
      <c r="AP73" s="99">
        <v>0.49445174504130079</v>
      </c>
      <c r="AQ73" s="99">
        <v>276.49741582709538</v>
      </c>
      <c r="AR73" s="99">
        <v>0.67539390656780307</v>
      </c>
      <c r="AS73" s="99">
        <v>377.68027255271545</v>
      </c>
      <c r="AT73" s="99">
        <v>0.24205455453889438</v>
      </c>
      <c r="AU73" s="99">
        <v>135.35690689814973</v>
      </c>
      <c r="AV73" s="99">
        <v>0.31232482785634219</v>
      </c>
      <c r="AW73" s="99">
        <v>174.65204373726652</v>
      </c>
      <c r="AX73" s="99">
        <v>0.39425731157919974</v>
      </c>
      <c r="AY73" s="99">
        <v>220.46868863508848</v>
      </c>
      <c r="AZ73" s="99">
        <v>0.11965265082266915</v>
      </c>
      <c r="BA73" s="99">
        <v>66.909762340036579</v>
      </c>
      <c r="BB73" s="99">
        <v>0.4249997220331273</v>
      </c>
      <c r="BC73" s="99">
        <v>237.65984456092477</v>
      </c>
      <c r="BD73" s="99">
        <v>0.50124943083397289</v>
      </c>
      <c r="BE73" s="99">
        <v>280.29868172235763</v>
      </c>
      <c r="BF73" s="99">
        <v>0.52188059119806263</v>
      </c>
      <c r="BG73" s="99">
        <v>291.8356265979566</v>
      </c>
      <c r="BH73" s="99">
        <v>0.38261669022842959</v>
      </c>
      <c r="BI73" s="99">
        <v>213.95925317573781</v>
      </c>
      <c r="BJ73" s="99">
        <v>0.53267788240153546</v>
      </c>
      <c r="BK73" s="99">
        <v>297.8734718389386</v>
      </c>
      <c r="BL73" s="99">
        <v>0.24434656906392499</v>
      </c>
      <c r="BM73" s="99">
        <v>136.63860142054685</v>
      </c>
      <c r="BN73" s="99">
        <v>0.29410712012585338</v>
      </c>
      <c r="BO73" s="99">
        <v>164.46470157437719</v>
      </c>
      <c r="BP73" s="99">
        <v>0.43060844974318485</v>
      </c>
      <c r="BQ73" s="99">
        <v>240.79624509638893</v>
      </c>
      <c r="BR73" s="99">
        <v>0.71044278837941099</v>
      </c>
      <c r="BS73" s="99">
        <v>397.27960726176656</v>
      </c>
      <c r="BT73" s="99">
        <v>0.91263241132398909</v>
      </c>
      <c r="BU73" s="99">
        <v>510.34404441237461</v>
      </c>
      <c r="BV73" s="99">
        <v>0.53550656194302793</v>
      </c>
      <c r="BW73" s="99">
        <v>299.45526943854117</v>
      </c>
      <c r="BX73" s="99">
        <v>0.34822243656051299</v>
      </c>
      <c r="BY73" s="99">
        <v>194.72598652463884</v>
      </c>
      <c r="BZ73" s="99">
        <v>0.74704425016869758</v>
      </c>
      <c r="CA73" s="99">
        <v>417.74714469433565</v>
      </c>
      <c r="CB73" s="99">
        <v>0.54509724782166191</v>
      </c>
      <c r="CC73" s="99">
        <v>304.8183809818733</v>
      </c>
      <c r="CD73" s="99">
        <v>0.33923839722365123</v>
      </c>
      <c r="CE73" s="99">
        <v>189.70211172746573</v>
      </c>
      <c r="CF73" s="99">
        <v>0.15755497839268448</v>
      </c>
      <c r="CG73" s="99">
        <v>88.104743917189154</v>
      </c>
      <c r="CH73" s="99">
        <v>0.55155471637893072</v>
      </c>
      <c r="CI73" s="99">
        <v>308.42939739909804</v>
      </c>
      <c r="CJ73" s="99">
        <v>0.38670800422935037</v>
      </c>
      <c r="CK73" s="99">
        <v>216.2471159650527</v>
      </c>
      <c r="CL73" s="99">
        <v>0.18058507926358328</v>
      </c>
      <c r="CM73" s="99">
        <v>100.98317632419575</v>
      </c>
      <c r="CN73" s="99">
        <v>6.3593063148419671E-2</v>
      </c>
      <c r="CO73" s="99">
        <v>35.561240912596276</v>
      </c>
      <c r="CP73" s="99">
        <v>8.9655172413793102E-2</v>
      </c>
      <c r="CQ73" s="99">
        <v>50.1351724137931</v>
      </c>
      <c r="CR73" s="99">
        <v>0.41888775510204079</v>
      </c>
      <c r="CS73" s="99">
        <v>234.24203265306119</v>
      </c>
      <c r="CT73" s="99">
        <v>0.49627882733243761</v>
      </c>
      <c r="CU73" s="99">
        <v>277.51912024429907</v>
      </c>
    </row>
    <row r="74" spans="2:99">
      <c r="C74" s="98" t="s">
        <v>239</v>
      </c>
      <c r="D74" s="99">
        <v>0</v>
      </c>
      <c r="E74" s="99">
        <v>0</v>
      </c>
      <c r="F74" s="99">
        <v>0</v>
      </c>
      <c r="G74" s="99">
        <v>0</v>
      </c>
      <c r="H74" s="99">
        <v>0</v>
      </c>
      <c r="I74" s="99">
        <v>0</v>
      </c>
      <c r="J74" s="99">
        <v>0.36944470446117861</v>
      </c>
      <c r="K74" s="99">
        <v>148.96010483874721</v>
      </c>
      <c r="L74" s="99">
        <v>0.24975683586012015</v>
      </c>
      <c r="M74" s="99">
        <v>100.70195621880045</v>
      </c>
      <c r="N74" s="99">
        <v>0.65140799336328248</v>
      </c>
      <c r="O74" s="99">
        <v>262.64770292407547</v>
      </c>
      <c r="P74" s="99">
        <v>0.45812439816761291</v>
      </c>
      <c r="Q74" s="99">
        <v>184.71575734118153</v>
      </c>
      <c r="R74" s="99">
        <v>0.32307260761634304</v>
      </c>
      <c r="S74" s="99">
        <v>130.2628753909095</v>
      </c>
      <c r="T74" s="99">
        <v>0.19788029925187034</v>
      </c>
      <c r="U74" s="99">
        <v>79.785336658354112</v>
      </c>
      <c r="V74" s="99">
        <v>0.83813546113892212</v>
      </c>
      <c r="W74" s="99">
        <v>337.93621793121338</v>
      </c>
      <c r="X74" s="99">
        <v>0.42244736046248393</v>
      </c>
      <c r="Y74" s="99">
        <v>170.33077573847351</v>
      </c>
      <c r="Z74" s="99">
        <v>0.76054733271220254</v>
      </c>
      <c r="AA74" s="99">
        <v>306.65268454956004</v>
      </c>
      <c r="AB74" s="99">
        <v>0.87009988765979096</v>
      </c>
      <c r="AC74" s="99">
        <v>350.82427470442769</v>
      </c>
      <c r="AD74" s="99">
        <v>0.61534473538264245</v>
      </c>
      <c r="AE74" s="99">
        <v>248.10699730628144</v>
      </c>
      <c r="AF74" s="99">
        <v>0.24344393211690823</v>
      </c>
      <c r="AG74" s="99">
        <v>98.156593429537395</v>
      </c>
      <c r="AH74" s="99">
        <v>0.37215292563988661</v>
      </c>
      <c r="AI74" s="99">
        <v>150.05205961800229</v>
      </c>
      <c r="AJ74" s="99">
        <v>0.63046272866102626</v>
      </c>
      <c r="AK74" s="99">
        <v>254.20257219612577</v>
      </c>
      <c r="AL74" s="99">
        <v>0.26186218149633067</v>
      </c>
      <c r="AM74" s="99">
        <v>105.58283157932053</v>
      </c>
      <c r="AN74" s="99">
        <v>0.43503073906568068</v>
      </c>
      <c r="AO74" s="99">
        <v>175.40439399128243</v>
      </c>
      <c r="AP74" s="99">
        <v>0.52192128643248414</v>
      </c>
      <c r="AQ74" s="99">
        <v>210.4386626895776</v>
      </c>
      <c r="AR74" s="99">
        <v>0.74435166047168932</v>
      </c>
      <c r="AS74" s="99">
        <v>300.12258950218512</v>
      </c>
      <c r="AT74" s="99">
        <v>0.29046546544667323</v>
      </c>
      <c r="AU74" s="99">
        <v>117.11567566809865</v>
      </c>
      <c r="AV74" s="99">
        <v>0.31232482785634219</v>
      </c>
      <c r="AW74" s="99">
        <v>125.92937059167717</v>
      </c>
      <c r="AX74" s="99">
        <v>0.43806367953244418</v>
      </c>
      <c r="AY74" s="99">
        <v>176.62727558748148</v>
      </c>
      <c r="AZ74" s="99">
        <v>0.13053016453382088</v>
      </c>
      <c r="BA74" s="99">
        <v>52.629762340036578</v>
      </c>
      <c r="BB74" s="99">
        <v>0.4249997220331273</v>
      </c>
      <c r="BC74" s="99">
        <v>171.35988792375693</v>
      </c>
      <c r="BD74" s="99">
        <v>0.52763097982523455</v>
      </c>
      <c r="BE74" s="99">
        <v>212.74081106553456</v>
      </c>
      <c r="BF74" s="99">
        <v>0.58327830780959944</v>
      </c>
      <c r="BG74" s="99">
        <v>235.17781370883048</v>
      </c>
      <c r="BH74" s="99">
        <v>0.43727621740391953</v>
      </c>
      <c r="BI74" s="99">
        <v>176.30977085726036</v>
      </c>
      <c r="BJ74" s="99">
        <v>0.6032815204104004</v>
      </c>
      <c r="BK74" s="99">
        <v>243.24310902947343</v>
      </c>
      <c r="BL74" s="99">
        <v>0.29321588287671002</v>
      </c>
      <c r="BM74" s="99">
        <v>118.22464397588948</v>
      </c>
      <c r="BN74" s="99">
        <v>0.29410712012585338</v>
      </c>
      <c r="BO74" s="99">
        <v>118.58399083474409</v>
      </c>
      <c r="BP74" s="99">
        <v>0.37678239352528675</v>
      </c>
      <c r="BQ74" s="99">
        <v>151.91866106939563</v>
      </c>
      <c r="BR74" s="99">
        <v>0.63565933697105204</v>
      </c>
      <c r="BS74" s="99">
        <v>256.29784466672817</v>
      </c>
      <c r="BT74" s="99">
        <v>0.82966582847635373</v>
      </c>
      <c r="BU74" s="99">
        <v>334.52126204166581</v>
      </c>
      <c r="BV74" s="99">
        <v>0.49431374948587192</v>
      </c>
      <c r="BW74" s="99">
        <v>199.30730379270355</v>
      </c>
      <c r="BX74" s="99">
        <v>0.34822243656051299</v>
      </c>
      <c r="BY74" s="99">
        <v>140.40328642119883</v>
      </c>
      <c r="BZ74" s="99">
        <v>0.74704425016869758</v>
      </c>
      <c r="CA74" s="99">
        <v>301.20824166801884</v>
      </c>
      <c r="CB74" s="99">
        <v>0.49554295256514719</v>
      </c>
      <c r="CC74" s="99">
        <v>199.80291847426733</v>
      </c>
      <c r="CD74" s="99">
        <v>0.30631892961732882</v>
      </c>
      <c r="CE74" s="99">
        <v>123.50779242170698</v>
      </c>
      <c r="CF74" s="99">
        <v>0.1500523603739852</v>
      </c>
      <c r="CG74" s="99">
        <v>60.50111170279083</v>
      </c>
      <c r="CH74" s="99">
        <v>0.58881870517803203</v>
      </c>
      <c r="CI74" s="99">
        <v>237.4117019277825</v>
      </c>
      <c r="CJ74" s="99">
        <v>0.41893367124846292</v>
      </c>
      <c r="CK74" s="99">
        <v>168.91405624738024</v>
      </c>
      <c r="CL74" s="99">
        <v>0.1809883300967863</v>
      </c>
      <c r="CM74" s="99">
        <v>72.974494695024234</v>
      </c>
      <c r="CN74" s="99">
        <v>6.3382035565285891E-2</v>
      </c>
      <c r="CO74" s="99">
        <v>25.555636739923269</v>
      </c>
      <c r="CP74" s="99">
        <v>8.9655172413793102E-2</v>
      </c>
      <c r="CQ74" s="99">
        <v>36.148965517241379</v>
      </c>
      <c r="CR74" s="99">
        <v>0.41888775510204079</v>
      </c>
      <c r="CS74" s="99">
        <v>168.89554285714286</v>
      </c>
      <c r="CT74" s="99">
        <v>0.49627882733243761</v>
      </c>
      <c r="CU74" s="99">
        <v>200.09962318043884</v>
      </c>
    </row>
    <row r="75" spans="2:99">
      <c r="C75" s="98" t="s">
        <v>240</v>
      </c>
      <c r="D75" s="99">
        <v>0</v>
      </c>
      <c r="E75" s="99">
        <v>0</v>
      </c>
      <c r="F75" s="99">
        <v>0</v>
      </c>
      <c r="G75" s="99">
        <v>0</v>
      </c>
      <c r="H75" s="99">
        <v>0</v>
      </c>
      <c r="I75" s="99">
        <v>0</v>
      </c>
      <c r="J75" s="99">
        <v>0.42222251938420408</v>
      </c>
      <c r="K75" s="99">
        <v>271.57352446792004</v>
      </c>
      <c r="L75" s="99">
        <v>0.24975683586012015</v>
      </c>
      <c r="M75" s="99">
        <v>160.64359682522925</v>
      </c>
      <c r="N75" s="99">
        <v>0.52112639469062594</v>
      </c>
      <c r="O75" s="99">
        <v>335.18849706501055</v>
      </c>
      <c r="P75" s="99">
        <v>0.45812439816761291</v>
      </c>
      <c r="Q75" s="99">
        <v>294.66561290140862</v>
      </c>
      <c r="R75" s="99">
        <v>0.28717565121452715</v>
      </c>
      <c r="S75" s="99">
        <v>184.71137886118385</v>
      </c>
      <c r="T75" s="99">
        <v>0.172069825436409</v>
      </c>
      <c r="U75" s="99">
        <v>110.67531172069826</v>
      </c>
      <c r="V75" s="99">
        <v>0.71840182383336182</v>
      </c>
      <c r="W75" s="99">
        <v>462.07605308961826</v>
      </c>
      <c r="X75" s="99">
        <v>0.38724341375727694</v>
      </c>
      <c r="Y75" s="99">
        <v>249.0749637286805</v>
      </c>
      <c r="Z75" s="99">
        <v>0.80808154100671514</v>
      </c>
      <c r="AA75" s="99">
        <v>519.7580471755191</v>
      </c>
      <c r="AB75" s="99">
        <v>0.65257491574484328</v>
      </c>
      <c r="AC75" s="99">
        <v>419.73618580708313</v>
      </c>
      <c r="AD75" s="99">
        <v>0.61534473538264245</v>
      </c>
      <c r="AE75" s="99">
        <v>395.78973379811561</v>
      </c>
      <c r="AF75" s="99">
        <v>0.24344393211690823</v>
      </c>
      <c r="AG75" s="99">
        <v>156.58313713759537</v>
      </c>
      <c r="AH75" s="99">
        <v>0.44658351076786396</v>
      </c>
      <c r="AI75" s="99">
        <v>287.24251412589007</v>
      </c>
      <c r="AJ75" s="99">
        <v>0.6675487715234395</v>
      </c>
      <c r="AK75" s="99">
        <v>429.36736984387625</v>
      </c>
      <c r="AL75" s="99">
        <v>0.28056662303178287</v>
      </c>
      <c r="AM75" s="99">
        <v>180.46045193404271</v>
      </c>
      <c r="AN75" s="99">
        <v>0.43503073906568068</v>
      </c>
      <c r="AO75" s="99">
        <v>279.81177136704576</v>
      </c>
      <c r="AP75" s="99">
        <v>0.54939082782366755</v>
      </c>
      <c r="AQ75" s="99">
        <v>353.36818045618293</v>
      </c>
      <c r="AR75" s="99">
        <v>0.61328291784301991</v>
      </c>
      <c r="AS75" s="99">
        <v>394.46357275663036</v>
      </c>
      <c r="AT75" s="99">
        <v>0.29046546544667323</v>
      </c>
      <c r="AU75" s="99">
        <v>186.82738737530019</v>
      </c>
      <c r="AV75" s="99">
        <v>0.26770699530543618</v>
      </c>
      <c r="AW75" s="99">
        <v>172.18913938045654</v>
      </c>
      <c r="AX75" s="99">
        <v>0.43806367953244418</v>
      </c>
      <c r="AY75" s="99">
        <v>281.76255867526805</v>
      </c>
      <c r="AZ75" s="99">
        <v>0.11965265082266915</v>
      </c>
      <c r="BA75" s="99">
        <v>76.960585009140786</v>
      </c>
      <c r="BB75" s="99">
        <v>0.4249997220331273</v>
      </c>
      <c r="BC75" s="99">
        <v>273.35982121170747</v>
      </c>
      <c r="BD75" s="99">
        <v>0.55401252881649632</v>
      </c>
      <c r="BE75" s="99">
        <v>356.3408585347704</v>
      </c>
      <c r="BF75" s="99">
        <v>0.58327830780959944</v>
      </c>
      <c r="BG75" s="99">
        <v>375.16460758313434</v>
      </c>
      <c r="BH75" s="99">
        <v>0.49193574457940947</v>
      </c>
      <c r="BI75" s="99">
        <v>316.41307091347613</v>
      </c>
      <c r="BJ75" s="99">
        <v>0.59978584619772046</v>
      </c>
      <c r="BK75" s="99">
        <v>385.78225627437376</v>
      </c>
      <c r="BL75" s="99">
        <v>0.29321588287671002</v>
      </c>
      <c r="BM75" s="99">
        <v>188.59645586629986</v>
      </c>
      <c r="BN75" s="99">
        <v>0.29410712012585338</v>
      </c>
      <c r="BO75" s="99">
        <v>189.16969966494887</v>
      </c>
      <c r="BP75" s="99">
        <v>0.43060844974318485</v>
      </c>
      <c r="BQ75" s="99">
        <v>276.96735487481646</v>
      </c>
      <c r="BR75" s="99">
        <v>0.56087588556269286</v>
      </c>
      <c r="BS75" s="99">
        <v>360.755369593924</v>
      </c>
      <c r="BT75" s="99">
        <v>0.95411570274780688</v>
      </c>
      <c r="BU75" s="99">
        <v>613.68722000738933</v>
      </c>
      <c r="BV75" s="99">
        <v>0.53678526103235513</v>
      </c>
      <c r="BW75" s="99">
        <v>345.26027989601079</v>
      </c>
      <c r="BX75" s="99">
        <v>0.34822243656051299</v>
      </c>
      <c r="BY75" s="99">
        <v>223.97667119572193</v>
      </c>
      <c r="BZ75" s="99">
        <v>0.74704425016869758</v>
      </c>
      <c r="CA75" s="99">
        <v>480.49886170850624</v>
      </c>
      <c r="CB75" s="99">
        <v>0.54509724782166191</v>
      </c>
      <c r="CC75" s="99">
        <v>350.6065497988929</v>
      </c>
      <c r="CD75" s="99">
        <v>0.27563140004665704</v>
      </c>
      <c r="CE75" s="99">
        <v>177.28611651000978</v>
      </c>
      <c r="CF75" s="99">
        <v>0.1500523603739852</v>
      </c>
      <c r="CG75" s="99">
        <v>96.513678192547275</v>
      </c>
      <c r="CH75" s="99">
        <v>0.58530589656726573</v>
      </c>
      <c r="CI75" s="99">
        <v>376.46875267206525</v>
      </c>
      <c r="CJ75" s="99">
        <v>0.41893367124846292</v>
      </c>
      <c r="CK75" s="99">
        <v>269.4581373470113</v>
      </c>
      <c r="CL75" s="99">
        <v>0.16714369909572641</v>
      </c>
      <c r="CM75" s="99">
        <v>107.50682725837122</v>
      </c>
      <c r="CN75" s="99">
        <v>6.3382035565285891E-2</v>
      </c>
      <c r="CO75" s="99">
        <v>40.76732527559188</v>
      </c>
      <c r="CP75" s="99">
        <v>8.9655172413793102E-2</v>
      </c>
      <c r="CQ75" s="99">
        <v>57.666206896551721</v>
      </c>
      <c r="CR75" s="99">
        <v>0.41888775510204079</v>
      </c>
      <c r="CS75" s="99">
        <v>269.42860408163261</v>
      </c>
      <c r="CT75" s="99">
        <v>0.49627882733243761</v>
      </c>
      <c r="CU75" s="99">
        <v>319.20654174022383</v>
      </c>
    </row>
    <row r="76" spans="2:99">
      <c r="C76" s="98" t="s">
        <v>241</v>
      </c>
      <c r="D76" s="99">
        <v>0</v>
      </c>
      <c r="E76" s="99">
        <v>0</v>
      </c>
      <c r="F76" s="99">
        <v>0</v>
      </c>
      <c r="G76" s="99">
        <v>0</v>
      </c>
      <c r="H76" s="99">
        <v>0</v>
      </c>
      <c r="I76" s="99">
        <v>0</v>
      </c>
      <c r="J76" s="99">
        <v>0.46759160478797301</v>
      </c>
      <c r="K76" s="99">
        <v>364.16034180887334</v>
      </c>
      <c r="L76" s="99">
        <v>0.214077287880103</v>
      </c>
      <c r="M76" s="99">
        <v>166.72339180102421</v>
      </c>
      <c r="N76" s="99">
        <v>0.52112639469062594</v>
      </c>
      <c r="O76" s="99">
        <v>405.85323618505947</v>
      </c>
      <c r="P76" s="99">
        <v>0.41231195835085166</v>
      </c>
      <c r="Q76" s="99">
        <v>321.10855316364325</v>
      </c>
      <c r="R76" s="99">
        <v>0.28717565121452715</v>
      </c>
      <c r="S76" s="99">
        <v>223.65239716587374</v>
      </c>
      <c r="T76" s="99">
        <v>0.18067331670822945</v>
      </c>
      <c r="U76" s="99">
        <v>140.70837905236908</v>
      </c>
      <c r="V76" s="99">
        <v>0.75831303626854851</v>
      </c>
      <c r="W76" s="99">
        <v>590.57419264594557</v>
      </c>
      <c r="X76" s="99">
        <v>0.42244736046248393</v>
      </c>
      <c r="Y76" s="99">
        <v>329.00200432818247</v>
      </c>
      <c r="Z76" s="99">
        <v>0.85561574930122797</v>
      </c>
      <c r="AA76" s="99">
        <v>666.35354555579636</v>
      </c>
      <c r="AB76" s="99">
        <v>0.76133740170231712</v>
      </c>
      <c r="AC76" s="99">
        <v>592.92956844576452</v>
      </c>
      <c r="AD76" s="99">
        <v>0.61849676976030654</v>
      </c>
      <c r="AE76" s="99">
        <v>481.68528428932672</v>
      </c>
      <c r="AF76" s="99">
        <v>0.24344393211690823</v>
      </c>
      <c r="AG76" s="99">
        <v>189.59413433264811</v>
      </c>
      <c r="AH76" s="99">
        <v>0.37215292563988661</v>
      </c>
      <c r="AI76" s="99">
        <v>289.83269848834368</v>
      </c>
      <c r="AJ76" s="99">
        <v>0.70463481438585296</v>
      </c>
      <c r="AK76" s="99">
        <v>548.76959344370221</v>
      </c>
      <c r="AL76" s="99">
        <v>0.28056662303178287</v>
      </c>
      <c r="AM76" s="99">
        <v>218.50528601715249</v>
      </c>
      <c r="AN76" s="99">
        <v>0.51659900264049574</v>
      </c>
      <c r="AO76" s="99">
        <v>402.32730325641808</v>
      </c>
      <c r="AP76" s="99">
        <v>0.54939082782366755</v>
      </c>
      <c r="AQ76" s="99">
        <v>427.86557670907229</v>
      </c>
      <c r="AR76" s="99">
        <v>0.60643615266391659</v>
      </c>
      <c r="AS76" s="99">
        <v>472.29247569465821</v>
      </c>
      <c r="AT76" s="99">
        <v>0.29046546544667323</v>
      </c>
      <c r="AU76" s="99">
        <v>226.21450448986911</v>
      </c>
      <c r="AV76" s="99">
        <v>0.31232482785634219</v>
      </c>
      <c r="AW76" s="99">
        <v>243.23857593451928</v>
      </c>
      <c r="AX76" s="99">
        <v>0.39425731157919974</v>
      </c>
      <c r="AY76" s="99">
        <v>307.04759425788075</v>
      </c>
      <c r="AZ76" s="99">
        <v>0.13053016453382088</v>
      </c>
      <c r="BA76" s="99">
        <v>101.6568921389397</v>
      </c>
      <c r="BB76" s="99">
        <v>0.45535684503549356</v>
      </c>
      <c r="BC76" s="99">
        <v>354.63191091364234</v>
      </c>
      <c r="BD76" s="99">
        <v>0.52763097982523455</v>
      </c>
      <c r="BE76" s="99">
        <v>410.91900708789262</v>
      </c>
      <c r="BF76" s="99">
        <v>0.58327830780959944</v>
      </c>
      <c r="BG76" s="99">
        <v>454.25714612211601</v>
      </c>
      <c r="BH76" s="99">
        <v>0.43727621740391953</v>
      </c>
      <c r="BI76" s="99">
        <v>340.55071811417253</v>
      </c>
      <c r="BJ76" s="99">
        <v>0.56482910407092035</v>
      </c>
      <c r="BK76" s="99">
        <v>439.88890625043274</v>
      </c>
      <c r="BL76" s="99">
        <v>0.29321588287671002</v>
      </c>
      <c r="BM76" s="99">
        <v>228.35652958438175</v>
      </c>
      <c r="BN76" s="99">
        <v>0.25209181725073149</v>
      </c>
      <c r="BO76" s="99">
        <v>196.32910727486967</v>
      </c>
      <c r="BP76" s="99">
        <v>0.37678239352528675</v>
      </c>
      <c r="BQ76" s="99">
        <v>293.43812807749333</v>
      </c>
      <c r="BR76" s="99">
        <v>0.63565933697105204</v>
      </c>
      <c r="BS76" s="99">
        <v>495.05149163305532</v>
      </c>
      <c r="BT76" s="99">
        <v>0.82966582847635373</v>
      </c>
      <c r="BU76" s="99">
        <v>646.1437472173842</v>
      </c>
      <c r="BV76" s="99">
        <v>0.45312093702871598</v>
      </c>
      <c r="BW76" s="99">
        <v>352.890585757964</v>
      </c>
      <c r="BX76" s="99">
        <v>0.34822243656051299</v>
      </c>
      <c r="BY76" s="99">
        <v>271.1956335933275</v>
      </c>
      <c r="BZ76" s="99">
        <v>0.67913113651699775</v>
      </c>
      <c r="CA76" s="99">
        <v>528.9073291194378</v>
      </c>
      <c r="CB76" s="99">
        <v>0.49554295256514719</v>
      </c>
      <c r="CC76" s="99">
        <v>385.92885145773658</v>
      </c>
      <c r="CD76" s="99">
        <v>0.27451543102883169</v>
      </c>
      <c r="CE76" s="99">
        <v>213.7926176852541</v>
      </c>
      <c r="CF76" s="99">
        <v>0.16505759641138373</v>
      </c>
      <c r="CG76" s="99">
        <v>128.54685608518565</v>
      </c>
      <c r="CH76" s="99">
        <v>0.58530589656726573</v>
      </c>
      <c r="CI76" s="99">
        <v>455.83623224658652</v>
      </c>
      <c r="CJ76" s="99">
        <v>0.35448233721023786</v>
      </c>
      <c r="CK76" s="99">
        <v>276.07084421933325</v>
      </c>
      <c r="CL76" s="99">
        <v>0.16734532451232792</v>
      </c>
      <c r="CM76" s="99">
        <v>130.32853873020099</v>
      </c>
      <c r="CN76" s="99">
        <v>6.9530314296994078E-2</v>
      </c>
      <c r="CO76" s="99">
        <v>54.150208774498985</v>
      </c>
      <c r="CP76" s="99">
        <v>8.9655172413793102E-2</v>
      </c>
      <c r="CQ76" s="99">
        <v>69.823448275862063</v>
      </c>
      <c r="CR76" s="99">
        <v>0.34907312925170064</v>
      </c>
      <c r="CS76" s="99">
        <v>271.85815306122447</v>
      </c>
      <c r="CT76" s="99">
        <v>0.49627882733243761</v>
      </c>
      <c r="CU76" s="99">
        <v>386.5019507265024</v>
      </c>
    </row>
    <row r="77" spans="2:99">
      <c r="C77" s="98" t="s">
        <v>242</v>
      </c>
      <c r="D77" s="99">
        <v>0</v>
      </c>
      <c r="E77" s="99">
        <v>0</v>
      </c>
      <c r="F77" s="99">
        <v>0</v>
      </c>
      <c r="G77" s="99">
        <v>0</v>
      </c>
      <c r="H77" s="99">
        <v>0</v>
      </c>
      <c r="I77" s="99">
        <v>0</v>
      </c>
      <c r="J77" s="99">
        <v>0.39583361192269129</v>
      </c>
      <c r="K77" s="99">
        <v>110.20007755927725</v>
      </c>
      <c r="L77" s="99">
        <v>0.24975683586012015</v>
      </c>
      <c r="M77" s="99">
        <v>69.532303103457451</v>
      </c>
      <c r="N77" s="99">
        <v>0.65140799336328248</v>
      </c>
      <c r="O77" s="99">
        <v>181.35198535233783</v>
      </c>
      <c r="P77" s="99">
        <v>0.50393683798437416</v>
      </c>
      <c r="Q77" s="99">
        <v>140.29601569484976</v>
      </c>
      <c r="R77" s="99">
        <v>0.28717565121452715</v>
      </c>
      <c r="S77" s="99">
        <v>79.949701298124353</v>
      </c>
      <c r="T77" s="99">
        <v>0.18067331670822945</v>
      </c>
      <c r="U77" s="99">
        <v>50.299451371571074</v>
      </c>
      <c r="V77" s="99">
        <v>0.83813546113892212</v>
      </c>
      <c r="W77" s="99">
        <v>233.3369123810759</v>
      </c>
      <c r="X77" s="99">
        <v>0.42244736046248393</v>
      </c>
      <c r="Y77" s="99">
        <v>117.60934515275552</v>
      </c>
      <c r="Z77" s="99">
        <v>0.76054733271220254</v>
      </c>
      <c r="AA77" s="99">
        <v>211.73637742707717</v>
      </c>
      <c r="AB77" s="99">
        <v>0.76133740170231712</v>
      </c>
      <c r="AC77" s="99">
        <v>211.95633263392506</v>
      </c>
      <c r="AD77" s="99">
        <v>0.61849676976030654</v>
      </c>
      <c r="AE77" s="99">
        <v>172.18950070126934</v>
      </c>
      <c r="AF77" s="99">
        <v>0.27049325790767581</v>
      </c>
      <c r="AG77" s="99">
        <v>75.305323001496944</v>
      </c>
      <c r="AH77" s="99">
        <v>0.37215292563988661</v>
      </c>
      <c r="AI77" s="99">
        <v>103.60737449814442</v>
      </c>
      <c r="AJ77" s="99">
        <v>0.6675487715234395</v>
      </c>
      <c r="AK77" s="99">
        <v>185.84557799212556</v>
      </c>
      <c r="AL77" s="99">
        <v>0.28056662303178287</v>
      </c>
      <c r="AM77" s="99">
        <v>78.109747852048343</v>
      </c>
      <c r="AN77" s="99">
        <v>0.46222016025728568</v>
      </c>
      <c r="AO77" s="99">
        <v>128.68209261562833</v>
      </c>
      <c r="AP77" s="99">
        <v>0.60432991060603436</v>
      </c>
      <c r="AQ77" s="99">
        <v>168.24544711271994</v>
      </c>
      <c r="AR77" s="99">
        <v>0.68224067174690617</v>
      </c>
      <c r="AS77" s="99">
        <v>189.93580301433866</v>
      </c>
      <c r="AT77" s="99">
        <v>0.24205455453889438</v>
      </c>
      <c r="AU77" s="99">
        <v>67.387987983628193</v>
      </c>
      <c r="AV77" s="99">
        <v>0.31232482785634219</v>
      </c>
      <c r="AW77" s="99">
        <v>86.951232075205652</v>
      </c>
      <c r="AX77" s="99">
        <v>0.39425731157919974</v>
      </c>
      <c r="AY77" s="99">
        <v>109.76123554364919</v>
      </c>
      <c r="AZ77" s="99">
        <v>0.11965265082266915</v>
      </c>
      <c r="BA77" s="99">
        <v>33.31129798903109</v>
      </c>
      <c r="BB77" s="99">
        <v>0.4249997220331273</v>
      </c>
      <c r="BC77" s="99">
        <v>118.31992261402263</v>
      </c>
      <c r="BD77" s="99">
        <v>0.60677562679901975</v>
      </c>
      <c r="BE77" s="99">
        <v>168.92633450084708</v>
      </c>
      <c r="BF77" s="99">
        <v>0.55257944950383098</v>
      </c>
      <c r="BG77" s="99">
        <v>153.83811874186654</v>
      </c>
      <c r="BH77" s="99">
        <v>0.43727621740391953</v>
      </c>
      <c r="BI77" s="99">
        <v>121.73769892525119</v>
      </c>
      <c r="BJ77" s="99">
        <v>0.67388515841926555</v>
      </c>
      <c r="BK77" s="99">
        <v>187.60962810392351</v>
      </c>
      <c r="BL77" s="99">
        <v>0.29321588287671002</v>
      </c>
      <c r="BM77" s="99">
        <v>81.631301792876059</v>
      </c>
      <c r="BN77" s="99">
        <v>0.29410712012585338</v>
      </c>
      <c r="BO77" s="99">
        <v>81.879422243037581</v>
      </c>
      <c r="BP77" s="99">
        <v>0.43060844974318485</v>
      </c>
      <c r="BQ77" s="99">
        <v>119.88139240850265</v>
      </c>
      <c r="BR77" s="99">
        <v>0.67305106267523152</v>
      </c>
      <c r="BS77" s="99">
        <v>187.37741584878444</v>
      </c>
      <c r="BT77" s="99">
        <v>0.87114911990017141</v>
      </c>
      <c r="BU77" s="99">
        <v>242.5279149802077</v>
      </c>
      <c r="BV77" s="99">
        <v>0.53550656194302793</v>
      </c>
      <c r="BW77" s="99">
        <v>149.08502684493897</v>
      </c>
      <c r="BX77" s="99">
        <v>0.34822243656051299</v>
      </c>
      <c r="BY77" s="99">
        <v>96.945126338446812</v>
      </c>
      <c r="BZ77" s="99">
        <v>0.74704425016869758</v>
      </c>
      <c r="CA77" s="99">
        <v>207.9771192469654</v>
      </c>
      <c r="CB77" s="99">
        <v>0.54509724782166191</v>
      </c>
      <c r="CC77" s="99">
        <v>151.75507379355065</v>
      </c>
      <c r="CD77" s="99">
        <v>0.33923839722365123</v>
      </c>
      <c r="CE77" s="99">
        <v>94.443969787064489</v>
      </c>
      <c r="CF77" s="99">
        <v>0.16505759641138373</v>
      </c>
      <c r="CG77" s="99">
        <v>45.95203484092923</v>
      </c>
      <c r="CH77" s="99">
        <v>0.54804190776816442</v>
      </c>
      <c r="CI77" s="99">
        <v>152.57486712265697</v>
      </c>
      <c r="CJ77" s="99">
        <v>0.35448233721023786</v>
      </c>
      <c r="CK77" s="99">
        <v>98.687882679330215</v>
      </c>
      <c r="CL77" s="99">
        <v>0.16734532451232792</v>
      </c>
      <c r="CM77" s="99">
        <v>46.588938344232091</v>
      </c>
      <c r="CN77" s="99">
        <v>6.3382035565285891E-2</v>
      </c>
      <c r="CO77" s="99">
        <v>17.645558701375592</v>
      </c>
      <c r="CP77" s="99">
        <v>8.9655172413793102E-2</v>
      </c>
      <c r="CQ77" s="99">
        <v>24.959999999999997</v>
      </c>
      <c r="CR77" s="99">
        <v>0.41888775510204079</v>
      </c>
      <c r="CS77" s="99">
        <v>116.61835102040814</v>
      </c>
      <c r="CT77" s="99">
        <v>0.55831368074899235</v>
      </c>
      <c r="CU77" s="99">
        <v>155.43452872051947</v>
      </c>
    </row>
    <row r="78" spans="2:99">
      <c r="C78" s="98" t="s">
        <v>243</v>
      </c>
      <c r="D78" s="99">
        <v>0</v>
      </c>
      <c r="E78" s="99">
        <v>0</v>
      </c>
      <c r="F78" s="99">
        <v>0</v>
      </c>
      <c r="G78" s="99">
        <v>0</v>
      </c>
      <c r="H78" s="99">
        <v>0</v>
      </c>
      <c r="I78" s="99">
        <v>0</v>
      </c>
      <c r="J78" s="99">
        <v>0.39583361192269129</v>
      </c>
      <c r="K78" s="99">
        <v>218.50015378132559</v>
      </c>
      <c r="L78" s="99">
        <v>0.24975683586012015</v>
      </c>
      <c r="M78" s="99">
        <v>137.86577339478632</v>
      </c>
      <c r="N78" s="99">
        <v>0.65140799336328248</v>
      </c>
      <c r="O78" s="99">
        <v>359.57721233653194</v>
      </c>
      <c r="P78" s="99">
        <v>0.45812439816761291</v>
      </c>
      <c r="Q78" s="99">
        <v>252.88466778852234</v>
      </c>
      <c r="R78" s="99">
        <v>0.28717565121452715</v>
      </c>
      <c r="S78" s="99">
        <v>158.52095947041897</v>
      </c>
      <c r="T78" s="99">
        <v>0.172069825436409</v>
      </c>
      <c r="U78" s="99">
        <v>94.982543640897774</v>
      </c>
      <c r="V78" s="99">
        <v>0.75831303626854851</v>
      </c>
      <c r="W78" s="99">
        <v>418.58879602023876</v>
      </c>
      <c r="X78" s="99">
        <v>0.42244736046248393</v>
      </c>
      <c r="Y78" s="99">
        <v>233.19094297529114</v>
      </c>
      <c r="Z78" s="99">
        <v>0.80808154100671514</v>
      </c>
      <c r="AA78" s="99">
        <v>446.06101063570674</v>
      </c>
      <c r="AB78" s="99">
        <v>0.76133740170231712</v>
      </c>
      <c r="AC78" s="99">
        <v>420.25824573967907</v>
      </c>
      <c r="AD78" s="99">
        <v>0.61849676976030654</v>
      </c>
      <c r="AE78" s="99">
        <v>341.41021690768923</v>
      </c>
      <c r="AF78" s="99">
        <v>0.24344393211690823</v>
      </c>
      <c r="AG78" s="99">
        <v>134.38105052853334</v>
      </c>
      <c r="AH78" s="99">
        <v>0.37215292563988661</v>
      </c>
      <c r="AI78" s="99">
        <v>205.42841495321741</v>
      </c>
      <c r="AJ78" s="99">
        <v>0.6675487715234395</v>
      </c>
      <c r="AK78" s="99">
        <v>368.48692188093861</v>
      </c>
      <c r="AL78" s="99">
        <v>0.26186218149633067</v>
      </c>
      <c r="AM78" s="99">
        <v>144.54792418597452</v>
      </c>
      <c r="AN78" s="99">
        <v>0.51659900264049574</v>
      </c>
      <c r="AO78" s="99">
        <v>285.16264945755364</v>
      </c>
      <c r="AP78" s="99">
        <v>0.60432991060603436</v>
      </c>
      <c r="AQ78" s="99">
        <v>333.59011065453097</v>
      </c>
      <c r="AR78" s="99">
        <v>0.67881728915735473</v>
      </c>
      <c r="AS78" s="99">
        <v>374.70714361485983</v>
      </c>
      <c r="AT78" s="99">
        <v>0.29046546544667323</v>
      </c>
      <c r="AU78" s="99">
        <v>160.33693692656362</v>
      </c>
      <c r="AV78" s="99">
        <v>0.31232482785634219</v>
      </c>
      <c r="AW78" s="99">
        <v>172.40330497670089</v>
      </c>
      <c r="AX78" s="99">
        <v>0.43806367953244418</v>
      </c>
      <c r="AY78" s="99">
        <v>241.81115110190919</v>
      </c>
      <c r="AZ78" s="99">
        <v>0.11965265082266915</v>
      </c>
      <c r="BA78" s="99">
        <v>66.04826325411338</v>
      </c>
      <c r="BB78" s="99">
        <v>0.45535684503549356</v>
      </c>
      <c r="BC78" s="99">
        <v>251.35697845959245</v>
      </c>
      <c r="BD78" s="99">
        <v>0.50124943083397289</v>
      </c>
      <c r="BE78" s="99">
        <v>276.68968582035302</v>
      </c>
      <c r="BF78" s="99">
        <v>0.61397716611536779</v>
      </c>
      <c r="BG78" s="99">
        <v>338.915395695683</v>
      </c>
      <c r="BH78" s="99">
        <v>0.43727621740391953</v>
      </c>
      <c r="BI78" s="99">
        <v>241.37647200696358</v>
      </c>
      <c r="BJ78" s="99">
        <v>0.60677719462308044</v>
      </c>
      <c r="BK78" s="99">
        <v>334.94101143194041</v>
      </c>
      <c r="BL78" s="99">
        <v>0.24434656906392499</v>
      </c>
      <c r="BM78" s="99">
        <v>134.8793061232866</v>
      </c>
      <c r="BN78" s="99">
        <v>0.29410712012585338</v>
      </c>
      <c r="BO78" s="99">
        <v>162.34713030947105</v>
      </c>
      <c r="BP78" s="99">
        <v>0.43060844974318485</v>
      </c>
      <c r="BQ78" s="99">
        <v>237.69586425823803</v>
      </c>
      <c r="BR78" s="99">
        <v>0.59826761126687233</v>
      </c>
      <c r="BS78" s="99">
        <v>330.24372141931354</v>
      </c>
      <c r="BT78" s="99">
        <v>0.95411570274780688</v>
      </c>
      <c r="BU78" s="99">
        <v>526.67186791678944</v>
      </c>
      <c r="BV78" s="99">
        <v>0.53550656194302793</v>
      </c>
      <c r="BW78" s="99">
        <v>295.59962219255141</v>
      </c>
      <c r="BX78" s="99">
        <v>0.39796849892630054</v>
      </c>
      <c r="BY78" s="99">
        <v>219.6786114073179</v>
      </c>
      <c r="BZ78" s="99">
        <v>0.74704425016869758</v>
      </c>
      <c r="CA78" s="99">
        <v>412.36842609312106</v>
      </c>
      <c r="CB78" s="99">
        <v>0.49554295256514719</v>
      </c>
      <c r="CC78" s="99">
        <v>273.53970981596126</v>
      </c>
      <c r="CD78" s="99">
        <v>0.27451543102883169</v>
      </c>
      <c r="CE78" s="99">
        <v>151.53251792791508</v>
      </c>
      <c r="CF78" s="99">
        <v>0.17256021443008299</v>
      </c>
      <c r="CG78" s="99">
        <v>95.253238365405807</v>
      </c>
      <c r="CH78" s="99">
        <v>0.62608269397713323</v>
      </c>
      <c r="CI78" s="99">
        <v>345.59764707537755</v>
      </c>
      <c r="CJ78" s="99">
        <v>0.38670800422935037</v>
      </c>
      <c r="CK78" s="99">
        <v>213.46281833460139</v>
      </c>
      <c r="CL78" s="99">
        <v>0.18058507926358328</v>
      </c>
      <c r="CM78" s="99">
        <v>99.682963753497972</v>
      </c>
      <c r="CN78" s="99">
        <v>6.9108259130726532E-2</v>
      </c>
      <c r="CO78" s="99">
        <v>38.147759040161048</v>
      </c>
      <c r="CP78" s="99">
        <v>8.9655172413793102E-2</v>
      </c>
      <c r="CQ78" s="99">
        <v>49.489655172413791</v>
      </c>
      <c r="CR78" s="99">
        <v>0.41888775510204079</v>
      </c>
      <c r="CS78" s="99">
        <v>231.22604081632653</v>
      </c>
      <c r="CT78" s="99">
        <v>0.49627882733243761</v>
      </c>
      <c r="CU78" s="99">
        <v>273.94591268750554</v>
      </c>
    </row>
    <row r="79" spans="2:99">
      <c r="C79" s="98" t="s">
        <v>244</v>
      </c>
      <c r="D79" s="99">
        <v>0</v>
      </c>
      <c r="E79" s="99">
        <v>0</v>
      </c>
      <c r="F79" s="99">
        <v>0</v>
      </c>
      <c r="G79" s="99">
        <v>0</v>
      </c>
      <c r="H79" s="99">
        <v>0</v>
      </c>
      <c r="I79" s="99">
        <v>0</v>
      </c>
      <c r="J79" s="99">
        <v>0.39583361192269129</v>
      </c>
      <c r="K79" s="99">
        <v>299.7252109478618</v>
      </c>
      <c r="L79" s="99">
        <v>0.28543638384013731</v>
      </c>
      <c r="M79" s="99">
        <v>216.13242984375196</v>
      </c>
      <c r="N79" s="99">
        <v>0.58626719402695426</v>
      </c>
      <c r="O79" s="99">
        <v>443.92151931720974</v>
      </c>
      <c r="P79" s="99">
        <v>0.45812439816761291</v>
      </c>
      <c r="Q79" s="99">
        <v>346.89179429251647</v>
      </c>
      <c r="R79" s="99">
        <v>0.32307260761634304</v>
      </c>
      <c r="S79" s="99">
        <v>244.63057848709494</v>
      </c>
      <c r="T79" s="99">
        <v>0.18067331670822945</v>
      </c>
      <c r="U79" s="99">
        <v>136.80583541147132</v>
      </c>
      <c r="V79" s="99">
        <v>0.67849061139817501</v>
      </c>
      <c r="W79" s="99">
        <v>513.75309095069804</v>
      </c>
      <c r="X79" s="99">
        <v>0.38724341375727694</v>
      </c>
      <c r="Y79" s="99">
        <v>293.22071289701006</v>
      </c>
      <c r="Z79" s="99">
        <v>0.76054733271220254</v>
      </c>
      <c r="AA79" s="99">
        <v>575.88644032967966</v>
      </c>
      <c r="AB79" s="99">
        <v>0.65257491574484328</v>
      </c>
      <c r="AC79" s="99">
        <v>494.12972620199531</v>
      </c>
      <c r="AD79" s="99">
        <v>0.69423284879151281</v>
      </c>
      <c r="AE79" s="99">
        <v>525.67311310493346</v>
      </c>
      <c r="AF79" s="99">
        <v>0.27049325790767581</v>
      </c>
      <c r="AG79" s="99">
        <v>204.81749488769211</v>
      </c>
      <c r="AH79" s="99">
        <v>0.37215292563988661</v>
      </c>
      <c r="AI79" s="99">
        <v>281.79419529452213</v>
      </c>
      <c r="AJ79" s="99">
        <v>0.6675487715234395</v>
      </c>
      <c r="AK79" s="99">
        <v>505.46792979754832</v>
      </c>
      <c r="AL79" s="99">
        <v>0.26186218149633067</v>
      </c>
      <c r="AM79" s="99">
        <v>198.28204382902157</v>
      </c>
      <c r="AN79" s="99">
        <v>0.48940958144889074</v>
      </c>
      <c r="AO79" s="99">
        <v>370.58093507310002</v>
      </c>
      <c r="AP79" s="99">
        <v>0.49445174504130079</v>
      </c>
      <c r="AQ79" s="99">
        <v>374.39886134527291</v>
      </c>
      <c r="AR79" s="99">
        <v>0.74435166047168932</v>
      </c>
      <c r="AS79" s="99">
        <v>563.62307730916314</v>
      </c>
      <c r="AT79" s="99">
        <v>0.24205455453889438</v>
      </c>
      <c r="AU79" s="99">
        <v>183.28370869685079</v>
      </c>
      <c r="AV79" s="99">
        <v>0.31232482785634219</v>
      </c>
      <c r="AW79" s="99">
        <v>236.49235965282227</v>
      </c>
      <c r="AX79" s="99">
        <v>0.43806367953244418</v>
      </c>
      <c r="AY79" s="99">
        <v>331.70181814196673</v>
      </c>
      <c r="AZ79" s="99">
        <v>0.13053016453382088</v>
      </c>
      <c r="BA79" s="99">
        <v>98.837440585009162</v>
      </c>
      <c r="BB79" s="99">
        <v>0.39464259903076104</v>
      </c>
      <c r="BC79" s="99">
        <v>298.82337598609223</v>
      </c>
      <c r="BD79" s="99">
        <v>0.58039407780775809</v>
      </c>
      <c r="BE79" s="99">
        <v>439.47439571603439</v>
      </c>
      <c r="BF79" s="99">
        <v>0.58327830780959944</v>
      </c>
      <c r="BG79" s="99">
        <v>441.65833467342867</v>
      </c>
      <c r="BH79" s="99">
        <v>0.38261669022842959</v>
      </c>
      <c r="BI79" s="99">
        <v>289.71735784096688</v>
      </c>
      <c r="BJ79" s="99">
        <v>0.6032815204104004</v>
      </c>
      <c r="BK79" s="99">
        <v>456.80476725475512</v>
      </c>
      <c r="BL79" s="99">
        <v>0.29321588287671002</v>
      </c>
      <c r="BM79" s="99">
        <v>222.02306651424482</v>
      </c>
      <c r="BN79" s="99">
        <v>0.25209181725073149</v>
      </c>
      <c r="BO79" s="99">
        <v>190.88392402225386</v>
      </c>
      <c r="BP79" s="99">
        <v>0.40369542163423583</v>
      </c>
      <c r="BQ79" s="99">
        <v>305.67817326144336</v>
      </c>
      <c r="BR79" s="99">
        <v>0.59826761126687233</v>
      </c>
      <c r="BS79" s="99">
        <v>453.00823525127566</v>
      </c>
      <c r="BT79" s="99">
        <v>0.95411570274780688</v>
      </c>
      <c r="BU79" s="99">
        <v>722.45641012063936</v>
      </c>
      <c r="BV79" s="99">
        <v>0.57797807348951102</v>
      </c>
      <c r="BW79" s="99">
        <v>437.64499724625773</v>
      </c>
      <c r="BX79" s="99">
        <v>0.39796849892630054</v>
      </c>
      <c r="BY79" s="99">
        <v>301.34174738699477</v>
      </c>
      <c r="BZ79" s="99">
        <v>0.74704425016869758</v>
      </c>
      <c r="CA79" s="99">
        <v>565.66190622773775</v>
      </c>
      <c r="CB79" s="99">
        <v>0.49554295256514719</v>
      </c>
      <c r="CC79" s="99">
        <v>375.22512368232941</v>
      </c>
      <c r="CD79" s="99">
        <v>0.27339946201100646</v>
      </c>
      <c r="CE79" s="99">
        <v>207.01807263473407</v>
      </c>
      <c r="CF79" s="99">
        <v>0.16505759641138373</v>
      </c>
      <c r="CG79" s="99">
        <v>124.98161200269975</v>
      </c>
      <c r="CH79" s="99">
        <v>0.51429072757982952</v>
      </c>
      <c r="CI79" s="99">
        <v>389.4209389234469</v>
      </c>
      <c r="CJ79" s="99">
        <v>0.38670800422935037</v>
      </c>
      <c r="CK79" s="99">
        <v>292.81530080246409</v>
      </c>
      <c r="CL79" s="99">
        <v>0.15350069351126802</v>
      </c>
      <c r="CM79" s="99">
        <v>116.23072512673214</v>
      </c>
      <c r="CN79" s="99">
        <v>6.3593063148419671E-2</v>
      </c>
      <c r="CO79" s="99">
        <v>48.152667415983373</v>
      </c>
      <c r="CP79" s="99">
        <v>8.9655172413793102E-2</v>
      </c>
      <c r="CQ79" s="99">
        <v>67.886896551724135</v>
      </c>
      <c r="CR79" s="99">
        <v>0.34907312925170064</v>
      </c>
      <c r="CS79" s="99">
        <v>264.31817346938772</v>
      </c>
      <c r="CT79" s="99">
        <v>0.49627882733243761</v>
      </c>
      <c r="CU79" s="99">
        <v>375.78232805612174</v>
      </c>
    </row>
    <row r="80" spans="2:99">
      <c r="C80" s="98" t="s">
        <v>245</v>
      </c>
      <c r="D80" s="99">
        <v>0</v>
      </c>
      <c r="E80" s="99">
        <v>0</v>
      </c>
      <c r="F80" s="99">
        <v>0</v>
      </c>
      <c r="G80" s="99">
        <v>0</v>
      </c>
      <c r="H80" s="99">
        <v>0</v>
      </c>
      <c r="I80" s="99">
        <v>0</v>
      </c>
      <c r="J80" s="99">
        <v>0.36944470446117861</v>
      </c>
      <c r="K80" s="99">
        <v>297.47687603214098</v>
      </c>
      <c r="L80" s="99">
        <v>0.214077287880103</v>
      </c>
      <c r="M80" s="99">
        <v>172.37503220105893</v>
      </c>
      <c r="N80" s="99">
        <v>0.58626719402695426</v>
      </c>
      <c r="O80" s="99">
        <v>472.06234463050356</v>
      </c>
      <c r="P80" s="99">
        <v>0.41231195835085166</v>
      </c>
      <c r="Q80" s="99">
        <v>331.99358886410573</v>
      </c>
      <c r="R80" s="99">
        <v>0.28717565121452715</v>
      </c>
      <c r="S80" s="99">
        <v>231.23383435793724</v>
      </c>
      <c r="T80" s="99">
        <v>0.16346633416458853</v>
      </c>
      <c r="U80" s="99">
        <v>131.62309226932666</v>
      </c>
      <c r="V80" s="99">
        <v>0.71840182383336182</v>
      </c>
      <c r="W80" s="99">
        <v>578.45714855062283</v>
      </c>
      <c r="X80" s="99">
        <v>0.38724341375727694</v>
      </c>
      <c r="Y80" s="99">
        <v>311.80839675735939</v>
      </c>
      <c r="Z80" s="99">
        <v>0.80808154100671514</v>
      </c>
      <c r="AA80" s="99">
        <v>650.66725681860703</v>
      </c>
      <c r="AB80" s="99">
        <v>0.76133740170231712</v>
      </c>
      <c r="AC80" s="99">
        <v>613.02887585070573</v>
      </c>
      <c r="AD80" s="99">
        <v>0.69423284879151281</v>
      </c>
      <c r="AE80" s="99">
        <v>558.99628984692606</v>
      </c>
      <c r="AF80" s="99">
        <v>0.21639460632614063</v>
      </c>
      <c r="AG80" s="99">
        <v>174.24093701380843</v>
      </c>
      <c r="AH80" s="99">
        <v>0.37215292563988661</v>
      </c>
      <c r="AI80" s="99">
        <v>299.6575357252367</v>
      </c>
      <c r="AJ80" s="99">
        <v>0.70463481438585296</v>
      </c>
      <c r="AK80" s="99">
        <v>567.37195254348876</v>
      </c>
      <c r="AL80" s="99">
        <v>0.26186218149633067</v>
      </c>
      <c r="AM80" s="99">
        <v>210.85142854084543</v>
      </c>
      <c r="AN80" s="99">
        <v>0.48940958144889074</v>
      </c>
      <c r="AO80" s="99">
        <v>394.07259498264676</v>
      </c>
      <c r="AP80" s="99">
        <v>0.49445174504130079</v>
      </c>
      <c r="AQ80" s="99">
        <v>398.13254510725534</v>
      </c>
      <c r="AR80" s="99">
        <v>0.67197052397825152</v>
      </c>
      <c r="AS80" s="99">
        <v>541.07066590728812</v>
      </c>
      <c r="AT80" s="99">
        <v>0.24205455453889438</v>
      </c>
      <c r="AU80" s="99">
        <v>194.90232731471772</v>
      </c>
      <c r="AV80" s="99">
        <v>0.31232482785634219</v>
      </c>
      <c r="AW80" s="99">
        <v>251.48395138992672</v>
      </c>
      <c r="AX80" s="99">
        <v>0.43806367953244418</v>
      </c>
      <c r="AY80" s="99">
        <v>352.72887475952405</v>
      </c>
      <c r="AZ80" s="99">
        <v>0.13053016453382088</v>
      </c>
      <c r="BA80" s="99">
        <v>105.10288848263257</v>
      </c>
      <c r="BB80" s="99">
        <v>0.45535684503549356</v>
      </c>
      <c r="BC80" s="99">
        <v>366.6533316225794</v>
      </c>
      <c r="BD80" s="99">
        <v>0.58039407780775809</v>
      </c>
      <c r="BE80" s="99">
        <v>467.33331145080678</v>
      </c>
      <c r="BF80" s="99">
        <v>0.55257944950383098</v>
      </c>
      <c r="BG80" s="99">
        <v>444.93697274048469</v>
      </c>
      <c r="BH80" s="99">
        <v>0.49193574457940947</v>
      </c>
      <c r="BI80" s="99">
        <v>396.10666153534049</v>
      </c>
      <c r="BJ80" s="99">
        <v>0.5361735566142154</v>
      </c>
      <c r="BK80" s="99">
        <v>431.72694778576619</v>
      </c>
      <c r="BL80" s="99">
        <v>0.29321588287671002</v>
      </c>
      <c r="BM80" s="99">
        <v>236.09742889232689</v>
      </c>
      <c r="BN80" s="99">
        <v>0.25209181725073149</v>
      </c>
      <c r="BO80" s="99">
        <v>202.98433125028899</v>
      </c>
      <c r="BP80" s="99">
        <v>0.40369542163423583</v>
      </c>
      <c r="BQ80" s="99">
        <v>325.05555349988668</v>
      </c>
      <c r="BR80" s="99">
        <v>0.67305106267523152</v>
      </c>
      <c r="BS80" s="99">
        <v>541.94071566609637</v>
      </c>
      <c r="BT80" s="99">
        <v>0.95139854685554626</v>
      </c>
      <c r="BU80" s="99">
        <v>766.06610992808578</v>
      </c>
      <c r="BV80" s="99">
        <v>0.49431374948587192</v>
      </c>
      <c r="BW80" s="99">
        <v>398.02143108602405</v>
      </c>
      <c r="BX80" s="99">
        <v>0.34822243656051299</v>
      </c>
      <c r="BY80" s="99">
        <v>280.38870591852503</v>
      </c>
      <c r="BZ80" s="99">
        <v>0.67913113651699775</v>
      </c>
      <c r="CA80" s="99">
        <v>546.83639112348658</v>
      </c>
      <c r="CB80" s="99">
        <v>0.49554295256514719</v>
      </c>
      <c r="CC80" s="99">
        <v>399.0111854054565</v>
      </c>
      <c r="CD80" s="99">
        <v>0.27674736906448227</v>
      </c>
      <c r="CE80" s="99">
        <v>222.83698157072112</v>
      </c>
      <c r="CF80" s="99">
        <v>0.1500523603739852</v>
      </c>
      <c r="CG80" s="99">
        <v>120.82216057313288</v>
      </c>
      <c r="CH80" s="99">
        <v>0.51429072757982952</v>
      </c>
      <c r="CI80" s="99">
        <v>414.10689384727868</v>
      </c>
      <c r="CJ80" s="99">
        <v>0.38670800422935037</v>
      </c>
      <c r="CK80" s="99">
        <v>311.37728500547291</v>
      </c>
      <c r="CL80" s="99">
        <v>0.15350069351126802</v>
      </c>
      <c r="CM80" s="99">
        <v>123.598758415273</v>
      </c>
      <c r="CN80" s="99">
        <v>6.8897231547592752E-2</v>
      </c>
      <c r="CO80" s="99">
        <v>55.47605084212168</v>
      </c>
      <c r="CP80" s="99">
        <v>8.9655172413793102E-2</v>
      </c>
      <c r="CQ80" s="99">
        <v>72.190344827586202</v>
      </c>
      <c r="CR80" s="99">
        <v>0.41888775510204079</v>
      </c>
      <c r="CS80" s="99">
        <v>337.28842040816323</v>
      </c>
      <c r="CT80" s="99">
        <v>0.49627882733243761</v>
      </c>
      <c r="CU80" s="99">
        <v>399.60371176807871</v>
      </c>
    </row>
    <row r="81" spans="2:99">
      <c r="C81" s="98" t="s">
        <v>246</v>
      </c>
      <c r="D81" s="99">
        <v>0</v>
      </c>
      <c r="E81" s="99">
        <v>0</v>
      </c>
      <c r="F81" s="99">
        <v>0</v>
      </c>
      <c r="G81" s="99">
        <v>0</v>
      </c>
      <c r="H81" s="99">
        <v>0</v>
      </c>
      <c r="I81" s="99">
        <v>0</v>
      </c>
      <c r="J81" s="99">
        <v>0.39583361192269129</v>
      </c>
      <c r="K81" s="99">
        <v>298.30020994494015</v>
      </c>
      <c r="L81" s="99">
        <v>0.24975683586012015</v>
      </c>
      <c r="M81" s="99">
        <v>188.21675150418656</v>
      </c>
      <c r="N81" s="99">
        <v>0.58626719402695426</v>
      </c>
      <c r="O81" s="99">
        <v>441.81095741871275</v>
      </c>
      <c r="P81" s="99">
        <v>0.45812439816761291</v>
      </c>
      <c r="Q81" s="99">
        <v>345.2425464591131</v>
      </c>
      <c r="R81" s="99">
        <v>0.28717565121452715</v>
      </c>
      <c r="S81" s="99">
        <v>216.41557075526768</v>
      </c>
      <c r="T81" s="99">
        <v>0.16346633416458853</v>
      </c>
      <c r="U81" s="99">
        <v>123.18822942643392</v>
      </c>
      <c r="V81" s="99">
        <v>0.79822424870373532</v>
      </c>
      <c r="W81" s="99">
        <v>601.54179382313498</v>
      </c>
      <c r="X81" s="99">
        <v>0.42244736046248393</v>
      </c>
      <c r="Y81" s="99">
        <v>318.35633084452792</v>
      </c>
      <c r="Z81" s="99">
        <v>0.71301312441768994</v>
      </c>
      <c r="AA81" s="99">
        <v>537.32669056117118</v>
      </c>
      <c r="AB81" s="99">
        <v>0.65257491574484328</v>
      </c>
      <c r="AC81" s="99">
        <v>491.78045650531391</v>
      </c>
      <c r="AD81" s="99">
        <v>0.61534473538264245</v>
      </c>
      <c r="AE81" s="99">
        <v>463.72379258435939</v>
      </c>
      <c r="AF81" s="99">
        <v>0.24344393211690823</v>
      </c>
      <c r="AG81" s="99">
        <v>183.45934724330206</v>
      </c>
      <c r="AH81" s="99">
        <v>0.44658351076786396</v>
      </c>
      <c r="AI81" s="99">
        <v>336.54533371466226</v>
      </c>
      <c r="AJ81" s="99">
        <v>0.63046272866102626</v>
      </c>
      <c r="AK81" s="99">
        <v>475.1167123189494</v>
      </c>
      <c r="AL81" s="99">
        <v>0.26186218149633067</v>
      </c>
      <c r="AM81" s="99">
        <v>197.3393399756348</v>
      </c>
      <c r="AN81" s="99">
        <v>0.48940958144889074</v>
      </c>
      <c r="AO81" s="99">
        <v>368.81906057988408</v>
      </c>
      <c r="AP81" s="99">
        <v>0.57686036921485095</v>
      </c>
      <c r="AQ81" s="99">
        <v>434.72197424031168</v>
      </c>
      <c r="AR81" s="99">
        <v>0.67881728915735473</v>
      </c>
      <c r="AS81" s="99">
        <v>511.55670910898255</v>
      </c>
      <c r="AT81" s="99">
        <v>0.24205455453889438</v>
      </c>
      <c r="AU81" s="99">
        <v>182.41231230051082</v>
      </c>
      <c r="AV81" s="99">
        <v>0.26770699530543618</v>
      </c>
      <c r="AW81" s="99">
        <v>201.74399166217671</v>
      </c>
      <c r="AX81" s="99">
        <v>0.42874789929127727</v>
      </c>
      <c r="AY81" s="99">
        <v>323.10441690590653</v>
      </c>
      <c r="AZ81" s="99">
        <v>0.13053016453382088</v>
      </c>
      <c r="BA81" s="99">
        <v>98.367531992687418</v>
      </c>
      <c r="BB81" s="99">
        <v>0.4249997220331273</v>
      </c>
      <c r="BC81" s="99">
        <v>320.27979052416475</v>
      </c>
      <c r="BD81" s="99">
        <v>0.50124943083397289</v>
      </c>
      <c r="BE81" s="99">
        <v>377.74157107648199</v>
      </c>
      <c r="BF81" s="99">
        <v>0.58327830780959944</v>
      </c>
      <c r="BG81" s="99">
        <v>439.55853276531417</v>
      </c>
      <c r="BH81" s="99">
        <v>0.49193574457940947</v>
      </c>
      <c r="BI81" s="99">
        <v>370.72277711504302</v>
      </c>
      <c r="BJ81" s="99">
        <v>0.60677719462308044</v>
      </c>
      <c r="BK81" s="99">
        <v>457.26729386795341</v>
      </c>
      <c r="BL81" s="99">
        <v>0.29321588287671002</v>
      </c>
      <c r="BM81" s="99">
        <v>220.96748933588867</v>
      </c>
      <c r="BN81" s="99">
        <v>0.25209181725073149</v>
      </c>
      <c r="BO81" s="99">
        <v>189.97639348015124</v>
      </c>
      <c r="BP81" s="99">
        <v>0.37678239352528675</v>
      </c>
      <c r="BQ81" s="99">
        <v>283.94321176065608</v>
      </c>
      <c r="BR81" s="99">
        <v>0.67305106267523152</v>
      </c>
      <c r="BS81" s="99">
        <v>507.21128083205451</v>
      </c>
      <c r="BT81" s="99">
        <v>0.82966582847635373</v>
      </c>
      <c r="BU81" s="99">
        <v>625.23616833978019</v>
      </c>
      <c r="BV81" s="99">
        <v>0.49431374948587192</v>
      </c>
      <c r="BW81" s="99">
        <v>372.51484161255308</v>
      </c>
      <c r="BX81" s="99">
        <v>0.34822243656051299</v>
      </c>
      <c r="BY81" s="99">
        <v>262.42042819200259</v>
      </c>
      <c r="BZ81" s="99">
        <v>0.74704425016869758</v>
      </c>
      <c r="CA81" s="99">
        <v>562.97254692713057</v>
      </c>
      <c r="CB81" s="99">
        <v>0.49554295256514719</v>
      </c>
      <c r="CC81" s="99">
        <v>373.44116905309494</v>
      </c>
      <c r="CD81" s="99">
        <v>0.27339946201100646</v>
      </c>
      <c r="CE81" s="99">
        <v>206.03383457149448</v>
      </c>
      <c r="CF81" s="99">
        <v>0.14254974235528595</v>
      </c>
      <c r="CG81" s="99">
        <v>107.42548583894349</v>
      </c>
      <c r="CH81" s="99">
        <v>0.51253432327444637</v>
      </c>
      <c r="CI81" s="99">
        <v>386.24586601962278</v>
      </c>
      <c r="CJ81" s="99">
        <v>0.38670800422935037</v>
      </c>
      <c r="CK81" s="99">
        <v>291.42315198723844</v>
      </c>
      <c r="CL81" s="99">
        <v>0.16734532451232792</v>
      </c>
      <c r="CM81" s="99">
        <v>126.11143655249032</v>
      </c>
      <c r="CN81" s="99">
        <v>6.3171007982152125E-2</v>
      </c>
      <c r="CO81" s="99">
        <v>47.605671615349841</v>
      </c>
      <c r="CP81" s="99">
        <v>8.9655172413793102E-2</v>
      </c>
      <c r="CQ81" s="99">
        <v>67.56413793103448</v>
      </c>
      <c r="CR81" s="99">
        <v>0.41888775510204079</v>
      </c>
      <c r="CS81" s="99">
        <v>315.67381224489793</v>
      </c>
      <c r="CT81" s="99">
        <v>0.49627882733243761</v>
      </c>
      <c r="CU81" s="99">
        <v>373.995724277725</v>
      </c>
    </row>
    <row r="82" spans="2:99">
      <c r="C82" s="98" t="s">
        <v>247</v>
      </c>
      <c r="D82" s="99">
        <v>0</v>
      </c>
      <c r="E82" s="99">
        <v>0</v>
      </c>
      <c r="F82" s="99">
        <v>0</v>
      </c>
      <c r="G82" s="99">
        <v>0</v>
      </c>
      <c r="H82" s="99">
        <v>0</v>
      </c>
      <c r="I82" s="99">
        <v>0</v>
      </c>
      <c r="J82" s="99">
        <v>0.44861142684571681</v>
      </c>
      <c r="K82" s="99">
        <v>228.25349397910065</v>
      </c>
      <c r="L82" s="99">
        <v>0.24975683586012015</v>
      </c>
      <c r="M82" s="99">
        <v>127.07627808562911</v>
      </c>
      <c r="N82" s="99">
        <v>0.58626719402695426</v>
      </c>
      <c r="O82" s="99">
        <v>298.29274832091426</v>
      </c>
      <c r="P82" s="99">
        <v>0.50393683798437416</v>
      </c>
      <c r="Q82" s="99">
        <v>256.4030631664495</v>
      </c>
      <c r="R82" s="99">
        <v>0.28717565121452715</v>
      </c>
      <c r="S82" s="99">
        <v>146.11497133795137</v>
      </c>
      <c r="T82" s="99">
        <v>0.18927680798004987</v>
      </c>
      <c r="U82" s="99">
        <v>96.30403990024935</v>
      </c>
      <c r="V82" s="99">
        <v>0.71840182383336182</v>
      </c>
      <c r="W82" s="99">
        <v>365.52284796641442</v>
      </c>
      <c r="X82" s="99">
        <v>0.42244736046248393</v>
      </c>
      <c r="Y82" s="99">
        <v>214.94121700331178</v>
      </c>
      <c r="Z82" s="99">
        <v>0.71301312441768994</v>
      </c>
      <c r="AA82" s="99">
        <v>362.78107770372054</v>
      </c>
      <c r="AB82" s="99">
        <v>0.76133740170231712</v>
      </c>
      <c r="AC82" s="99">
        <v>387.36846998613885</v>
      </c>
      <c r="AD82" s="99">
        <v>0.61534473538264245</v>
      </c>
      <c r="AE82" s="99">
        <v>313.08740136268841</v>
      </c>
      <c r="AF82" s="99">
        <v>0.24344393211690823</v>
      </c>
      <c r="AG82" s="99">
        <v>123.86427266108288</v>
      </c>
      <c r="AH82" s="99">
        <v>0.37215292563988661</v>
      </c>
      <c r="AI82" s="99">
        <v>189.35140856557427</v>
      </c>
      <c r="AJ82" s="99">
        <v>0.59337668579861302</v>
      </c>
      <c r="AK82" s="99">
        <v>301.91005773433426</v>
      </c>
      <c r="AL82" s="99">
        <v>0.28056662303178287</v>
      </c>
      <c r="AM82" s="99">
        <v>142.75229779857111</v>
      </c>
      <c r="AN82" s="99">
        <v>0.46222016025728568</v>
      </c>
      <c r="AO82" s="99">
        <v>235.1776175389069</v>
      </c>
      <c r="AP82" s="99">
        <v>0.57686036921485095</v>
      </c>
      <c r="AQ82" s="99">
        <v>293.50655585651612</v>
      </c>
      <c r="AR82" s="99">
        <v>0.68224067174690617</v>
      </c>
      <c r="AS82" s="99">
        <v>347.12405378482578</v>
      </c>
      <c r="AT82" s="99">
        <v>0.24205455453889438</v>
      </c>
      <c r="AU82" s="99">
        <v>123.15735734938943</v>
      </c>
      <c r="AV82" s="99">
        <v>0.31232482785634219</v>
      </c>
      <c r="AW82" s="99">
        <v>158.91087241330686</v>
      </c>
      <c r="AX82" s="99">
        <v>0.47255426724452171</v>
      </c>
      <c r="AY82" s="99">
        <v>240.43561117401259</v>
      </c>
      <c r="AZ82" s="99">
        <v>0.13053016453382088</v>
      </c>
      <c r="BA82" s="99">
        <v>66.413747714808054</v>
      </c>
      <c r="BB82" s="99">
        <v>0.48571396803785977</v>
      </c>
      <c r="BC82" s="99">
        <v>247.13126693766299</v>
      </c>
      <c r="BD82" s="99">
        <v>0.52763097982523455</v>
      </c>
      <c r="BE82" s="99">
        <v>268.45864253507926</v>
      </c>
      <c r="BF82" s="99">
        <v>0.58327830780959944</v>
      </c>
      <c r="BG82" s="99">
        <v>296.77200301352411</v>
      </c>
      <c r="BH82" s="99">
        <v>0.49193574457940947</v>
      </c>
      <c r="BI82" s="99">
        <v>250.29690684200349</v>
      </c>
      <c r="BJ82" s="99">
        <v>0.53267788240153546</v>
      </c>
      <c r="BK82" s="99">
        <v>271.02650656590117</v>
      </c>
      <c r="BL82" s="99">
        <v>0.24434656906392499</v>
      </c>
      <c r="BM82" s="99">
        <v>124.32353433972501</v>
      </c>
      <c r="BN82" s="99">
        <v>0.29410712012585338</v>
      </c>
      <c r="BO82" s="99">
        <v>149.64170272003417</v>
      </c>
      <c r="BP82" s="99">
        <v>0.34986936541633767</v>
      </c>
      <c r="BQ82" s="99">
        <v>178.01353312383256</v>
      </c>
      <c r="BR82" s="99">
        <v>0.59826761126687233</v>
      </c>
      <c r="BS82" s="99">
        <v>304.39856061258456</v>
      </c>
      <c r="BT82" s="99">
        <v>0.99559899417162434</v>
      </c>
      <c r="BU82" s="99">
        <v>506.56076823452236</v>
      </c>
      <c r="BV82" s="99">
        <v>0.53550656194302793</v>
      </c>
      <c r="BW82" s="99">
        <v>272.46573871661258</v>
      </c>
      <c r="BX82" s="99">
        <v>0.34822243656051299</v>
      </c>
      <c r="BY82" s="99">
        <v>177.17557572198896</v>
      </c>
      <c r="BZ82" s="99">
        <v>0.67913113651699775</v>
      </c>
      <c r="CA82" s="99">
        <v>345.54192225984838</v>
      </c>
      <c r="CB82" s="99">
        <v>0.54509724782166191</v>
      </c>
      <c r="CC82" s="99">
        <v>277.34547969166152</v>
      </c>
      <c r="CD82" s="99">
        <v>0.3085508676529794</v>
      </c>
      <c r="CE82" s="99">
        <v>156.99068146183589</v>
      </c>
      <c r="CF82" s="99">
        <v>0.16505759641138373</v>
      </c>
      <c r="CG82" s="99">
        <v>83.981305054112028</v>
      </c>
      <c r="CH82" s="99">
        <v>0.54979831207354757</v>
      </c>
      <c r="CI82" s="99">
        <v>279.73738118302094</v>
      </c>
      <c r="CJ82" s="99">
        <v>0.38670800422935037</v>
      </c>
      <c r="CK82" s="99">
        <v>196.75703255189342</v>
      </c>
      <c r="CL82" s="99">
        <v>0.16754694992892941</v>
      </c>
      <c r="CM82" s="99">
        <v>85.24788812383926</v>
      </c>
      <c r="CN82" s="99">
        <v>6.3382035565285891E-2</v>
      </c>
      <c r="CO82" s="99">
        <v>32.248779695617458</v>
      </c>
      <c r="CP82" s="99">
        <v>8.9655172413793102E-2</v>
      </c>
      <c r="CQ82" s="99">
        <v>45.616551724137921</v>
      </c>
      <c r="CR82" s="99">
        <v>0.41888775510204079</v>
      </c>
      <c r="CS82" s="99">
        <v>213.13008979591831</v>
      </c>
      <c r="CT82" s="99">
        <v>0.49627882733243761</v>
      </c>
      <c r="CU82" s="99">
        <v>252.50666734674419</v>
      </c>
    </row>
    <row r="83" spans="2:99">
      <c r="C83" s="98" t="s">
        <v>248</v>
      </c>
      <c r="D83" s="99">
        <v>0</v>
      </c>
      <c r="E83" s="99">
        <v>0</v>
      </c>
      <c r="F83" s="99">
        <v>0</v>
      </c>
      <c r="G83" s="99">
        <v>0</v>
      </c>
      <c r="H83" s="99">
        <v>0</v>
      </c>
      <c r="I83" s="99">
        <v>0</v>
      </c>
      <c r="J83" s="99">
        <v>0.41481378986494755</v>
      </c>
      <c r="K83" s="99">
        <v>356.90578479980087</v>
      </c>
      <c r="L83" s="99">
        <v>0.24975683586012015</v>
      </c>
      <c r="M83" s="99">
        <v>214.89078157404737</v>
      </c>
      <c r="N83" s="99">
        <v>0.58626719402695426</v>
      </c>
      <c r="O83" s="99">
        <v>504.42429374079143</v>
      </c>
      <c r="P83" s="99">
        <v>0.41231195835085166</v>
      </c>
      <c r="Q83" s="99">
        <v>354.75320896507276</v>
      </c>
      <c r="R83" s="99">
        <v>0.25127869481271126</v>
      </c>
      <c r="S83" s="99">
        <v>216.20018901685677</v>
      </c>
      <c r="T83" s="99">
        <v>0.16346633416458853</v>
      </c>
      <c r="U83" s="99">
        <v>140.64643391521196</v>
      </c>
      <c r="V83" s="99">
        <v>0.67849061139817501</v>
      </c>
      <c r="W83" s="99">
        <v>583.77332204698973</v>
      </c>
      <c r="X83" s="99">
        <v>0.38724341375727694</v>
      </c>
      <c r="Y83" s="99">
        <v>333.18423319676106</v>
      </c>
      <c r="Z83" s="99">
        <v>0.76054733271220254</v>
      </c>
      <c r="AA83" s="99">
        <v>654.37492506557908</v>
      </c>
      <c r="AB83" s="99">
        <v>0.76133740170231712</v>
      </c>
      <c r="AC83" s="99">
        <v>655.05470042467368</v>
      </c>
      <c r="AD83" s="99">
        <v>0.68792878003618463</v>
      </c>
      <c r="AE83" s="99">
        <v>591.89392234313323</v>
      </c>
      <c r="AF83" s="99">
        <v>0.24344393211690823</v>
      </c>
      <c r="AG83" s="99">
        <v>209.45915919338785</v>
      </c>
      <c r="AH83" s="99">
        <v>0.37215292563988661</v>
      </c>
      <c r="AI83" s="99">
        <v>320.20037722055844</v>
      </c>
      <c r="AJ83" s="99">
        <v>0.6675487715234395</v>
      </c>
      <c r="AK83" s="99">
        <v>574.35896301876733</v>
      </c>
      <c r="AL83" s="99">
        <v>0.22445329842542627</v>
      </c>
      <c r="AM83" s="99">
        <v>193.11961796523676</v>
      </c>
      <c r="AN83" s="99">
        <v>0.48940958144889074</v>
      </c>
      <c r="AO83" s="99">
        <v>421.08800387862556</v>
      </c>
      <c r="AP83" s="99">
        <v>0.54939082782366755</v>
      </c>
      <c r="AQ83" s="99">
        <v>472.69586825948358</v>
      </c>
      <c r="AR83" s="99">
        <v>0.68224067174690617</v>
      </c>
      <c r="AS83" s="99">
        <v>586.99987397103803</v>
      </c>
      <c r="AT83" s="99">
        <v>0.24205455453889438</v>
      </c>
      <c r="AU83" s="99">
        <v>208.26373872526472</v>
      </c>
      <c r="AV83" s="99">
        <v>0.31232482785634219</v>
      </c>
      <c r="AW83" s="99">
        <v>268.72428188759682</v>
      </c>
      <c r="AX83" s="99">
        <v>0.43806367953244418</v>
      </c>
      <c r="AY83" s="99">
        <v>376.90998986971499</v>
      </c>
      <c r="AZ83" s="99">
        <v>0.13053016453382088</v>
      </c>
      <c r="BA83" s="99">
        <v>112.30815356489948</v>
      </c>
      <c r="BB83" s="99">
        <v>0.39464259903076104</v>
      </c>
      <c r="BC83" s="99">
        <v>339.55049220606679</v>
      </c>
      <c r="BD83" s="99">
        <v>0.58039407780775809</v>
      </c>
      <c r="BE83" s="99">
        <v>499.37106454579504</v>
      </c>
      <c r="BF83" s="99">
        <v>0.55257944950383098</v>
      </c>
      <c r="BG83" s="99">
        <v>475.43935835309617</v>
      </c>
      <c r="BH83" s="99">
        <v>0.38261669022842959</v>
      </c>
      <c r="BI83" s="99">
        <v>329.20340027254082</v>
      </c>
      <c r="BJ83" s="99">
        <v>0.59978584619772046</v>
      </c>
      <c r="BK83" s="99">
        <v>516.05574206851873</v>
      </c>
      <c r="BL83" s="99">
        <v>0.24434656906392499</v>
      </c>
      <c r="BM83" s="99">
        <v>210.23578802260104</v>
      </c>
      <c r="BN83" s="99">
        <v>0.25209181725073149</v>
      </c>
      <c r="BO83" s="99">
        <v>216.89979956252935</v>
      </c>
      <c r="BP83" s="99">
        <v>0.40369542163423583</v>
      </c>
      <c r="BQ83" s="99">
        <v>347.33954077409652</v>
      </c>
      <c r="BR83" s="99">
        <v>0.63565933697105204</v>
      </c>
      <c r="BS83" s="99">
        <v>546.92129352989321</v>
      </c>
      <c r="BT83" s="99">
        <v>0.87114911990017141</v>
      </c>
      <c r="BU83" s="99">
        <v>749.53670276210744</v>
      </c>
      <c r="BV83" s="99">
        <v>0.53678526103235513</v>
      </c>
      <c r="BW83" s="99">
        <v>461.85003859223832</v>
      </c>
      <c r="BX83" s="99">
        <v>0.39796849892630054</v>
      </c>
      <c r="BY83" s="99">
        <v>342.41209647618899</v>
      </c>
      <c r="BZ83" s="99">
        <v>0.74704425016869758</v>
      </c>
      <c r="CA83" s="99">
        <v>642.75687284514743</v>
      </c>
      <c r="CB83" s="99">
        <v>0.49554295256514719</v>
      </c>
      <c r="CC83" s="99">
        <v>426.36515638705265</v>
      </c>
      <c r="CD83" s="99">
        <v>0.30631892961732882</v>
      </c>
      <c r="CE83" s="99">
        <v>263.55680704274971</v>
      </c>
      <c r="CF83" s="99">
        <v>0.16505759641138373</v>
      </c>
      <c r="CG83" s="99">
        <v>142.01555595235456</v>
      </c>
      <c r="CH83" s="99">
        <v>0.51253432327444637</v>
      </c>
      <c r="CI83" s="99">
        <v>440.98453174533364</v>
      </c>
      <c r="CJ83" s="99">
        <v>0.35448233721023786</v>
      </c>
      <c r="CK83" s="99">
        <v>304.99660293568866</v>
      </c>
      <c r="CL83" s="99">
        <v>0.15350069351126802</v>
      </c>
      <c r="CM83" s="99">
        <v>132.07199669709499</v>
      </c>
      <c r="CN83" s="99">
        <v>6.3382035565285891E-2</v>
      </c>
      <c r="CO83" s="99">
        <v>54.533903400371976</v>
      </c>
      <c r="CP83" s="99">
        <v>8.9655172413793102E-2</v>
      </c>
      <c r="CQ83" s="99">
        <v>77.139310344827578</v>
      </c>
      <c r="CR83" s="99">
        <v>0.34907312925170064</v>
      </c>
      <c r="CS83" s="99">
        <v>300.34252040816324</v>
      </c>
      <c r="CT83" s="99">
        <v>0.49627882733243761</v>
      </c>
      <c r="CU83" s="99">
        <v>426.99830303682933</v>
      </c>
    </row>
    <row r="84" spans="2:99">
      <c r="C84" s="98" t="s">
        <v>249</v>
      </c>
      <c r="D84" s="99">
        <v>0</v>
      </c>
      <c r="E84" s="99">
        <v>0</v>
      </c>
      <c r="F84" s="99">
        <v>0</v>
      </c>
      <c r="G84" s="99">
        <v>0</v>
      </c>
      <c r="H84" s="99">
        <v>0</v>
      </c>
      <c r="I84" s="99">
        <v>0</v>
      </c>
      <c r="J84" s="99">
        <v>0.39583361192269129</v>
      </c>
      <c r="K84" s="99">
        <v>309.22521763400641</v>
      </c>
      <c r="L84" s="99">
        <v>0.24975683586012015</v>
      </c>
      <c r="M84" s="99">
        <v>195.11004017392585</v>
      </c>
      <c r="N84" s="99">
        <v>0.65140799336328248</v>
      </c>
      <c r="O84" s="99">
        <v>508.8799244153962</v>
      </c>
      <c r="P84" s="99">
        <v>0.41231195835085166</v>
      </c>
      <c r="Q84" s="99">
        <v>322.09810186368532</v>
      </c>
      <c r="R84" s="99">
        <v>0.28717565121452715</v>
      </c>
      <c r="S84" s="99">
        <v>224.3416187287886</v>
      </c>
      <c r="T84" s="99">
        <v>0.15486284289276808</v>
      </c>
      <c r="U84" s="99">
        <v>120.97885286783041</v>
      </c>
      <c r="V84" s="99">
        <v>0.71840182383336182</v>
      </c>
      <c r="W84" s="99">
        <v>561.21550477862218</v>
      </c>
      <c r="X84" s="99">
        <v>0.42244736046248393</v>
      </c>
      <c r="Y84" s="99">
        <v>330.01587799329241</v>
      </c>
      <c r="Z84" s="99">
        <v>0.76054733271220254</v>
      </c>
      <c r="AA84" s="99">
        <v>594.13957631477263</v>
      </c>
      <c r="AB84" s="99">
        <v>0.76133740170231712</v>
      </c>
      <c r="AC84" s="99">
        <v>594.75677820985004</v>
      </c>
      <c r="AD84" s="99">
        <v>0.69423284879151281</v>
      </c>
      <c r="AE84" s="99">
        <v>542.33470147592982</v>
      </c>
      <c r="AF84" s="99">
        <v>0.24344393211690823</v>
      </c>
      <c r="AG84" s="99">
        <v>190.17839976972868</v>
      </c>
      <c r="AH84" s="99">
        <v>0.44658351076786396</v>
      </c>
      <c r="AI84" s="99">
        <v>348.87103861185528</v>
      </c>
      <c r="AJ84" s="99">
        <v>0.70463481438585296</v>
      </c>
      <c r="AK84" s="99">
        <v>550.46071699822824</v>
      </c>
      <c r="AL84" s="99">
        <v>0.24315773996087847</v>
      </c>
      <c r="AM84" s="99">
        <v>189.95482645743826</v>
      </c>
      <c r="AN84" s="99">
        <v>0.43503073906568068</v>
      </c>
      <c r="AO84" s="99">
        <v>339.8460133581097</v>
      </c>
      <c r="AP84" s="99">
        <v>0.49445174504130079</v>
      </c>
      <c r="AQ84" s="99">
        <v>386.26570322626412</v>
      </c>
      <c r="AR84" s="99">
        <v>0.60643615266391659</v>
      </c>
      <c r="AS84" s="99">
        <v>473.74792246105159</v>
      </c>
      <c r="AT84" s="99">
        <v>0.24205455453889438</v>
      </c>
      <c r="AU84" s="99">
        <v>189.09301800578427</v>
      </c>
      <c r="AV84" s="99">
        <v>0.26770699530543618</v>
      </c>
      <c r="AW84" s="99">
        <v>209.13270473260673</v>
      </c>
      <c r="AX84" s="99">
        <v>0.43806367953244418</v>
      </c>
      <c r="AY84" s="99">
        <v>342.21534645074536</v>
      </c>
      <c r="AZ84" s="99">
        <v>0.13053016453382088</v>
      </c>
      <c r="BA84" s="99">
        <v>101.97016453382086</v>
      </c>
      <c r="BB84" s="99">
        <v>0.4249997220331273</v>
      </c>
      <c r="BC84" s="99">
        <v>332.00978285227905</v>
      </c>
      <c r="BD84" s="99">
        <v>0.55401252881649632</v>
      </c>
      <c r="BE84" s="99">
        <v>432.79458751144688</v>
      </c>
      <c r="BF84" s="99">
        <v>0.61397716611536779</v>
      </c>
      <c r="BG84" s="99">
        <v>479.63896216932528</v>
      </c>
      <c r="BH84" s="99">
        <v>0.49193574457940947</v>
      </c>
      <c r="BI84" s="99">
        <v>384.30020366543465</v>
      </c>
      <c r="BJ84" s="99">
        <v>0.52918220818885542</v>
      </c>
      <c r="BK84" s="99">
        <v>413.39714103713379</v>
      </c>
      <c r="BL84" s="99">
        <v>0.29321588287671002</v>
      </c>
      <c r="BM84" s="99">
        <v>229.06024770328585</v>
      </c>
      <c r="BN84" s="99">
        <v>0.25209181725073149</v>
      </c>
      <c r="BO84" s="99">
        <v>196.93412763627143</v>
      </c>
      <c r="BP84" s="99">
        <v>0.34986936541633767</v>
      </c>
      <c r="BQ84" s="99">
        <v>273.31794826324295</v>
      </c>
      <c r="BR84" s="99">
        <v>0.63565933697105204</v>
      </c>
      <c r="BS84" s="99">
        <v>496.57707404178581</v>
      </c>
      <c r="BT84" s="99">
        <v>0.87114911990017141</v>
      </c>
      <c r="BU84" s="99">
        <v>680.54169246601384</v>
      </c>
      <c r="BV84" s="99">
        <v>0.57613148603096831</v>
      </c>
      <c r="BW84" s="99">
        <v>450.07391688739239</v>
      </c>
      <c r="BX84" s="99">
        <v>0.34822243656051299</v>
      </c>
      <c r="BY84" s="99">
        <v>272.03136744107275</v>
      </c>
      <c r="BZ84" s="99">
        <v>0.8149573638203973</v>
      </c>
      <c r="CA84" s="99">
        <v>636.64469261649435</v>
      </c>
      <c r="CB84" s="99">
        <v>0.54509724782166191</v>
      </c>
      <c r="CC84" s="99">
        <v>425.82996999828225</v>
      </c>
      <c r="CD84" s="99">
        <v>0.27228349299318116</v>
      </c>
      <c r="CE84" s="99">
        <v>212.7078647262731</v>
      </c>
      <c r="CF84" s="99">
        <v>0.14254974235528595</v>
      </c>
      <c r="CG84" s="99">
        <v>111.35985872794937</v>
      </c>
      <c r="CH84" s="99">
        <v>0.54979831207354757</v>
      </c>
      <c r="CI84" s="99">
        <v>429.50244139185531</v>
      </c>
      <c r="CJ84" s="99">
        <v>0.38670800422935037</v>
      </c>
      <c r="CK84" s="99">
        <v>302.0962929039685</v>
      </c>
      <c r="CL84" s="99">
        <v>0.19422808484804166</v>
      </c>
      <c r="CM84" s="99">
        <v>151.73097988329013</v>
      </c>
      <c r="CN84" s="99">
        <v>6.8897231547592752E-2</v>
      </c>
      <c r="CO84" s="99">
        <v>53.822517284979455</v>
      </c>
      <c r="CP84" s="99">
        <v>8.9655172413793102E-2</v>
      </c>
      <c r="CQ84" s="99">
        <v>70.038620689655161</v>
      </c>
      <c r="CR84" s="99">
        <v>0.34907312925170064</v>
      </c>
      <c r="CS84" s="99">
        <v>272.69592857142851</v>
      </c>
      <c r="CT84" s="99">
        <v>0.49627882733243761</v>
      </c>
      <c r="CU84" s="99">
        <v>387.69301991210023</v>
      </c>
    </row>
    <row r="85" spans="2:99">
      <c r="C85" s="98" t="s">
        <v>250</v>
      </c>
      <c r="D85" s="99">
        <v>0</v>
      </c>
      <c r="E85" s="99">
        <v>0</v>
      </c>
      <c r="F85" s="99">
        <v>0</v>
      </c>
      <c r="G85" s="99">
        <v>0</v>
      </c>
      <c r="H85" s="99">
        <v>0</v>
      </c>
      <c r="I85" s="99">
        <v>0</v>
      </c>
      <c r="J85" s="99">
        <v>0.44861142684571681</v>
      </c>
      <c r="K85" s="99">
        <v>67.29171402685752</v>
      </c>
      <c r="L85" s="99">
        <v>0.24975683586012015</v>
      </c>
      <c r="M85" s="99">
        <v>37.463525379018023</v>
      </c>
      <c r="N85" s="99">
        <v>0.65140799336328248</v>
      </c>
      <c r="O85" s="99">
        <v>97.711199004492372</v>
      </c>
      <c r="P85" s="99">
        <v>0.45812439816761291</v>
      </c>
      <c r="Q85" s="99">
        <v>68.718659725141933</v>
      </c>
      <c r="R85" s="99">
        <v>0.31392350391228468</v>
      </c>
      <c r="S85" s="99">
        <v>47.0885255868427</v>
      </c>
      <c r="T85" s="99">
        <v>0.19788029925187034</v>
      </c>
      <c r="U85" s="99">
        <v>29.682044887780553</v>
      </c>
      <c r="V85" s="99">
        <v>0.75831303626854851</v>
      </c>
      <c r="W85" s="99">
        <v>113.74695544028228</v>
      </c>
      <c r="X85" s="99">
        <v>0.38724341375727694</v>
      </c>
      <c r="Y85" s="99">
        <v>58.086512063591542</v>
      </c>
      <c r="Z85" s="99">
        <v>0.80808154100671514</v>
      </c>
      <c r="AA85" s="99">
        <v>121.21223115100727</v>
      </c>
      <c r="AB85" s="99">
        <v>0.76133740170231712</v>
      </c>
      <c r="AC85" s="99">
        <v>114.20061025534757</v>
      </c>
      <c r="AD85" s="99">
        <v>0.61849676976030654</v>
      </c>
      <c r="AE85" s="99">
        <v>92.774515464045976</v>
      </c>
      <c r="AF85" s="99">
        <v>0.24344393211690823</v>
      </c>
      <c r="AG85" s="99">
        <v>36.516589817536236</v>
      </c>
      <c r="AH85" s="99">
        <v>0.37215292563988661</v>
      </c>
      <c r="AI85" s="99">
        <v>55.822938845982989</v>
      </c>
      <c r="AJ85" s="99">
        <v>0.7417208572482662</v>
      </c>
      <c r="AK85" s="99">
        <v>111.25812858723992</v>
      </c>
      <c r="AL85" s="99">
        <v>0.28056662303178287</v>
      </c>
      <c r="AM85" s="99">
        <v>42.084993454767428</v>
      </c>
      <c r="AN85" s="99">
        <v>0.5437884238321008</v>
      </c>
      <c r="AO85" s="99">
        <v>81.56826357481512</v>
      </c>
      <c r="AP85" s="99">
        <v>0.57686036921485095</v>
      </c>
      <c r="AQ85" s="99">
        <v>86.529055382227639</v>
      </c>
      <c r="AR85" s="99">
        <v>0.68566405433645794</v>
      </c>
      <c r="AS85" s="99">
        <v>102.8496081504687</v>
      </c>
      <c r="AT85" s="99">
        <v>0.29046546544667323</v>
      </c>
      <c r="AU85" s="99">
        <v>43.569819817000983</v>
      </c>
      <c r="AV85" s="99">
        <v>0.31232482785634219</v>
      </c>
      <c r="AW85" s="99">
        <v>46.848724178451327</v>
      </c>
      <c r="AX85" s="99">
        <v>0.47255426724452171</v>
      </c>
      <c r="AY85" s="99">
        <v>70.883140086678253</v>
      </c>
      <c r="AZ85" s="99">
        <v>0.13053016453382088</v>
      </c>
      <c r="BA85" s="99">
        <v>19.579524680073131</v>
      </c>
      <c r="BB85" s="99">
        <v>0.48571396803785977</v>
      </c>
      <c r="BC85" s="99">
        <v>72.857095205678959</v>
      </c>
      <c r="BD85" s="99">
        <v>0.60677562679901975</v>
      </c>
      <c r="BE85" s="99">
        <v>91.016344019852966</v>
      </c>
      <c r="BF85" s="99">
        <v>0.55257944950383098</v>
      </c>
      <c r="BG85" s="99">
        <v>82.886917425574651</v>
      </c>
      <c r="BH85" s="99">
        <v>0.43727621740391953</v>
      </c>
      <c r="BI85" s="99">
        <v>65.59143261058793</v>
      </c>
      <c r="BJ85" s="99">
        <v>0.60677719462308044</v>
      </c>
      <c r="BK85" s="99">
        <v>91.016579193462064</v>
      </c>
      <c r="BL85" s="99">
        <v>0.24434656906392499</v>
      </c>
      <c r="BM85" s="99">
        <v>36.65198535958875</v>
      </c>
      <c r="BN85" s="99">
        <v>0.25209181725073149</v>
      </c>
      <c r="BO85" s="99">
        <v>37.813772587609726</v>
      </c>
      <c r="BP85" s="99">
        <v>0.40369542163423583</v>
      </c>
      <c r="BQ85" s="99">
        <v>60.554313245135376</v>
      </c>
      <c r="BR85" s="99">
        <v>0.63565933697105204</v>
      </c>
      <c r="BS85" s="99">
        <v>95.348900545657798</v>
      </c>
      <c r="BT85" s="99">
        <v>1.037082285595442</v>
      </c>
      <c r="BU85" s="99">
        <v>155.5623428393163</v>
      </c>
      <c r="BV85" s="99">
        <v>0.49431374948587192</v>
      </c>
      <c r="BW85" s="99">
        <v>74.147062422880794</v>
      </c>
      <c r="BX85" s="99">
        <v>0.39796849892630054</v>
      </c>
      <c r="BY85" s="99">
        <v>59.695274838945082</v>
      </c>
      <c r="BZ85" s="99">
        <v>0.8149573638203973</v>
      </c>
      <c r="CA85" s="99">
        <v>122.2436045730596</v>
      </c>
      <c r="CB85" s="99">
        <v>0.54509724782166191</v>
      </c>
      <c r="CC85" s="99">
        <v>81.764587173249282</v>
      </c>
      <c r="CD85" s="99">
        <v>0.30966683667080469</v>
      </c>
      <c r="CE85" s="99">
        <v>46.450025500620704</v>
      </c>
      <c r="CF85" s="99">
        <v>0.17256021443008299</v>
      </c>
      <c r="CG85" s="99">
        <v>25.884032164512448</v>
      </c>
      <c r="CH85" s="99">
        <v>0.62783909828251627</v>
      </c>
      <c r="CI85" s="99">
        <v>94.175864742377442</v>
      </c>
      <c r="CJ85" s="99">
        <v>0.38670800422935037</v>
      </c>
      <c r="CK85" s="99">
        <v>58.006200634402553</v>
      </c>
      <c r="CL85" s="99">
        <v>0.16734532451232792</v>
      </c>
      <c r="CM85" s="99">
        <v>25.101798676849189</v>
      </c>
      <c r="CN85" s="99">
        <v>6.9530314296994078E-2</v>
      </c>
      <c r="CO85" s="99">
        <v>10.429547144549112</v>
      </c>
      <c r="CP85" s="99">
        <v>0.10459770114942528</v>
      </c>
      <c r="CQ85" s="99">
        <v>15.689655172413792</v>
      </c>
      <c r="CR85" s="99">
        <v>0.41888775510204079</v>
      </c>
      <c r="CS85" s="99">
        <v>62.833163265306119</v>
      </c>
      <c r="CT85" s="99">
        <v>0.49627882733243761</v>
      </c>
      <c r="CU85" s="99">
        <v>74.441824099865642</v>
      </c>
    </row>
    <row r="86" spans="2:99">
      <c r="C86" s="98" t="s">
        <v>251</v>
      </c>
      <c r="D86" s="99">
        <v>0</v>
      </c>
      <c r="E86" s="99">
        <v>0</v>
      </c>
      <c r="F86" s="99">
        <v>0</v>
      </c>
      <c r="G86" s="99">
        <v>0</v>
      </c>
      <c r="H86" s="99">
        <v>0</v>
      </c>
      <c r="I86" s="99">
        <v>0</v>
      </c>
      <c r="J86" s="99">
        <v>0.42222251938420408</v>
      </c>
      <c r="K86" s="99">
        <v>228.00016046747021</v>
      </c>
      <c r="L86" s="99">
        <v>0.214077287880103</v>
      </c>
      <c r="M86" s="99">
        <v>115.60173545525562</v>
      </c>
      <c r="N86" s="99">
        <v>0.58626719402695426</v>
      </c>
      <c r="O86" s="99">
        <v>316.58428477455533</v>
      </c>
      <c r="P86" s="99">
        <v>0.45812439816761291</v>
      </c>
      <c r="Q86" s="99">
        <v>247.38717501051096</v>
      </c>
      <c r="R86" s="99">
        <v>0.28717565121452715</v>
      </c>
      <c r="S86" s="99">
        <v>155.07485165584467</v>
      </c>
      <c r="T86" s="99">
        <v>0.18927680798004987</v>
      </c>
      <c r="U86" s="99">
        <v>102.20947630922693</v>
      </c>
      <c r="V86" s="99">
        <v>0.79822424870373532</v>
      </c>
      <c r="W86" s="99">
        <v>431.04109430001705</v>
      </c>
      <c r="X86" s="99">
        <v>0.38724341375727694</v>
      </c>
      <c r="Y86" s="99">
        <v>209.11144342892956</v>
      </c>
      <c r="Z86" s="99">
        <v>0.80808154100671514</v>
      </c>
      <c r="AA86" s="99">
        <v>436.36403214362616</v>
      </c>
      <c r="AB86" s="99">
        <v>0.76133740170231712</v>
      </c>
      <c r="AC86" s="99">
        <v>411.12219691925122</v>
      </c>
      <c r="AD86" s="99">
        <v>0.62164880413797075</v>
      </c>
      <c r="AE86" s="99">
        <v>335.69035423450418</v>
      </c>
      <c r="AF86" s="99">
        <v>0.27049325790767581</v>
      </c>
      <c r="AG86" s="99">
        <v>146.06635927014494</v>
      </c>
      <c r="AH86" s="99">
        <v>0.37215292563988661</v>
      </c>
      <c r="AI86" s="99">
        <v>200.96257984553878</v>
      </c>
      <c r="AJ86" s="99">
        <v>0.63046272866102626</v>
      </c>
      <c r="AK86" s="99">
        <v>340.44987347695417</v>
      </c>
      <c r="AL86" s="99">
        <v>0.26186218149633067</v>
      </c>
      <c r="AM86" s="99">
        <v>141.40557800801855</v>
      </c>
      <c r="AN86" s="99">
        <v>0.46222016025728568</v>
      </c>
      <c r="AO86" s="99">
        <v>249.59888653893427</v>
      </c>
      <c r="AP86" s="99">
        <v>0.52192128643248414</v>
      </c>
      <c r="AQ86" s="99">
        <v>281.83749467354141</v>
      </c>
      <c r="AR86" s="99">
        <v>0.67539390656780307</v>
      </c>
      <c r="AS86" s="99">
        <v>364.71270954661367</v>
      </c>
      <c r="AT86" s="99">
        <v>0.24205455453889438</v>
      </c>
      <c r="AU86" s="99">
        <v>130.70945945100297</v>
      </c>
      <c r="AV86" s="99">
        <v>0.31232482785634219</v>
      </c>
      <c r="AW86" s="99">
        <v>168.65540704242477</v>
      </c>
      <c r="AX86" s="99">
        <v>0.43806367953244418</v>
      </c>
      <c r="AY86" s="99">
        <v>236.55438694751984</v>
      </c>
      <c r="AZ86" s="99">
        <v>0.13053016453382088</v>
      </c>
      <c r="BA86" s="99">
        <v>70.486288848263271</v>
      </c>
      <c r="BB86" s="99">
        <v>0.45535684503549356</v>
      </c>
      <c r="BC86" s="99">
        <v>245.89269631916653</v>
      </c>
      <c r="BD86" s="99">
        <v>0.58039407780775809</v>
      </c>
      <c r="BE86" s="99">
        <v>313.41280201618935</v>
      </c>
      <c r="BF86" s="99">
        <v>0.58327830780959944</v>
      </c>
      <c r="BG86" s="99">
        <v>314.97028621718368</v>
      </c>
      <c r="BH86" s="99">
        <v>0.43727621740391953</v>
      </c>
      <c r="BI86" s="99">
        <v>236.12915739811655</v>
      </c>
      <c r="BJ86" s="99">
        <v>0.60677719462308044</v>
      </c>
      <c r="BK86" s="99">
        <v>327.65968509646342</v>
      </c>
      <c r="BL86" s="99">
        <v>0.24434656906392499</v>
      </c>
      <c r="BM86" s="99">
        <v>131.94714729451948</v>
      </c>
      <c r="BN86" s="99">
        <v>0.25209181725073149</v>
      </c>
      <c r="BO86" s="99">
        <v>136.129581315395</v>
      </c>
      <c r="BP86" s="99">
        <v>0.40369542163423583</v>
      </c>
      <c r="BQ86" s="99">
        <v>217.99552768248734</v>
      </c>
      <c r="BR86" s="99">
        <v>0.71044278837941099</v>
      </c>
      <c r="BS86" s="99">
        <v>383.63910572488192</v>
      </c>
      <c r="BT86" s="99">
        <v>0.91263241132398909</v>
      </c>
      <c r="BU86" s="99">
        <v>492.82150211495411</v>
      </c>
      <c r="BV86" s="99">
        <v>0.53550656194302793</v>
      </c>
      <c r="BW86" s="99">
        <v>289.17354344923507</v>
      </c>
      <c r="BX86" s="99">
        <v>0.34822243656051299</v>
      </c>
      <c r="BY86" s="99">
        <v>188.04011574267702</v>
      </c>
      <c r="BZ86" s="99">
        <v>0.74704425016869758</v>
      </c>
      <c r="CA86" s="99">
        <v>403.40389509109667</v>
      </c>
      <c r="CB86" s="99">
        <v>0.49554295256514719</v>
      </c>
      <c r="CC86" s="99">
        <v>267.59319438517946</v>
      </c>
      <c r="CD86" s="99">
        <v>0.27339946201100646</v>
      </c>
      <c r="CE86" s="99">
        <v>147.63570948594349</v>
      </c>
      <c r="CF86" s="99">
        <v>0.15755497839268448</v>
      </c>
      <c r="CG86" s="99">
        <v>85.079688332049614</v>
      </c>
      <c r="CH86" s="99">
        <v>0.54804190776816442</v>
      </c>
      <c r="CI86" s="99">
        <v>295.94263019480877</v>
      </c>
      <c r="CJ86" s="99">
        <v>0.38670800422935037</v>
      </c>
      <c r="CK86" s="99">
        <v>208.82232228384919</v>
      </c>
      <c r="CL86" s="99">
        <v>0.1948329610978462</v>
      </c>
      <c r="CM86" s="99">
        <v>105.20979899283695</v>
      </c>
      <c r="CN86" s="99">
        <v>6.3593063148419671E-2</v>
      </c>
      <c r="CO86" s="99">
        <v>34.340254100146623</v>
      </c>
      <c r="CP86" s="99">
        <v>0.10459770114942528</v>
      </c>
      <c r="CQ86" s="99">
        <v>56.482758620689651</v>
      </c>
      <c r="CR86" s="99">
        <v>0.34907312925170064</v>
      </c>
      <c r="CS86" s="99">
        <v>188.49948979591835</v>
      </c>
      <c r="CT86" s="99">
        <v>0.55831368074899235</v>
      </c>
      <c r="CU86" s="99">
        <v>301.48938760445589</v>
      </c>
    </row>
    <row r="87" spans="2:99">
      <c r="B87" s="98" t="s">
        <v>131</v>
      </c>
      <c r="C87" s="98" t="s">
        <v>252</v>
      </c>
      <c r="D87" s="99">
        <v>0</v>
      </c>
      <c r="E87" s="99">
        <v>0</v>
      </c>
      <c r="F87" s="99">
        <v>0</v>
      </c>
      <c r="G87" s="99">
        <v>0</v>
      </c>
      <c r="H87" s="99">
        <v>0</v>
      </c>
      <c r="I87" s="99">
        <v>0</v>
      </c>
      <c r="J87" s="99">
        <v>0.1781388478392569</v>
      </c>
      <c r="K87" s="99">
        <v>348.22581975617936</v>
      </c>
      <c r="L87" s="99">
        <v>0.32111593182015447</v>
      </c>
      <c r="M87" s="99">
        <v>627.71742352203796</v>
      </c>
      <c r="N87" s="99">
        <v>0.78168959203593902</v>
      </c>
      <c r="O87" s="99">
        <v>1528.0468145118537</v>
      </c>
      <c r="P87" s="99">
        <v>0.64137415743465809</v>
      </c>
      <c r="Q87" s="99">
        <v>1253.7582029532696</v>
      </c>
      <c r="R87" s="99">
        <v>0.43076347682179073</v>
      </c>
      <c r="S87" s="99">
        <v>842.05644449123645</v>
      </c>
      <c r="T87" s="99">
        <v>7.7431421446384041E-2</v>
      </c>
      <c r="U87" s="99">
        <v>151.36294264339153</v>
      </c>
      <c r="V87" s="99">
        <v>0.2245465649187543</v>
      </c>
      <c r="W87" s="99">
        <v>438.94362510318092</v>
      </c>
      <c r="X87" s="99">
        <v>0.28163157364165597</v>
      </c>
      <c r="Y87" s="99">
        <v>550.53340015470906</v>
      </c>
      <c r="Z87" s="99">
        <v>0.33273945806158867</v>
      </c>
      <c r="AA87" s="99">
        <v>650.43909261879355</v>
      </c>
      <c r="AB87" s="99">
        <v>0.9788623736172648</v>
      </c>
      <c r="AC87" s="99">
        <v>1913.4801679470293</v>
      </c>
      <c r="AD87" s="99">
        <v>1.1897130238556513</v>
      </c>
      <c r="AE87" s="99">
        <v>2325.6510190330268</v>
      </c>
      <c r="AF87" s="99">
        <v>0.21639460632614063</v>
      </c>
      <c r="AG87" s="99">
        <v>423.00817644633969</v>
      </c>
      <c r="AH87" s="99">
        <v>1.0420281917916825</v>
      </c>
      <c r="AI87" s="99">
        <v>2036.956709314381</v>
      </c>
      <c r="AJ87" s="99">
        <v>0.22251625717447987</v>
      </c>
      <c r="AK87" s="99">
        <v>434.97477952467324</v>
      </c>
      <c r="AL87" s="99">
        <v>0.14586225529741614</v>
      </c>
      <c r="AM87" s="99">
        <v>285.13153665538908</v>
      </c>
      <c r="AN87" s="99">
        <v>0.18850430382575858</v>
      </c>
      <c r="AO87" s="99">
        <v>368.48821311859285</v>
      </c>
      <c r="AP87" s="99">
        <v>0.26980878218972998</v>
      </c>
      <c r="AQ87" s="99">
        <v>527.4222074244841</v>
      </c>
      <c r="AR87" s="99">
        <v>0.86172687274215232</v>
      </c>
      <c r="AS87" s="99">
        <v>1684.5036908363593</v>
      </c>
      <c r="AT87" s="99">
        <v>0.82538711626481165</v>
      </c>
      <c r="AU87" s="99">
        <v>1613.4667348744538</v>
      </c>
      <c r="AV87" s="99">
        <v>0.7138853208144964</v>
      </c>
      <c r="AW87" s="99">
        <v>1395.5030251281776</v>
      </c>
      <c r="AX87" s="99">
        <v>0.76905455241368037</v>
      </c>
      <c r="AY87" s="99">
        <v>1503.3478390582623</v>
      </c>
      <c r="AZ87" s="99">
        <v>8.702010968921392E-2</v>
      </c>
      <c r="BA87" s="99">
        <v>170.10691042047537</v>
      </c>
      <c r="BB87" s="99">
        <v>0.23415717156035057</v>
      </c>
      <c r="BC87" s="99">
        <v>457.73043896617327</v>
      </c>
      <c r="BD87" s="99">
        <v>0.15491817243725592</v>
      </c>
      <c r="BE87" s="99">
        <v>302.83404348034787</v>
      </c>
      <c r="BF87" s="99">
        <v>0.17653974869531044</v>
      </c>
      <c r="BG87" s="99">
        <v>345.09990074959285</v>
      </c>
      <c r="BH87" s="99">
        <v>0.76523338045685918</v>
      </c>
      <c r="BI87" s="99">
        <v>1495.8782121170682</v>
      </c>
      <c r="BJ87" s="99">
        <v>1.1296582081418407</v>
      </c>
      <c r="BK87" s="99">
        <v>2208.2558652756702</v>
      </c>
      <c r="BL87" s="99">
        <v>0.48869313812784998</v>
      </c>
      <c r="BM87" s="99">
        <v>955.29734641232108</v>
      </c>
      <c r="BN87" s="99">
        <v>0.71426014887707256</v>
      </c>
      <c r="BO87" s="99">
        <v>1396.2357390249015</v>
      </c>
      <c r="BP87" s="99">
        <v>0.18839119676264338</v>
      </c>
      <c r="BQ87" s="99">
        <v>368.26711143161526</v>
      </c>
      <c r="BR87" s="99">
        <v>0.33652553133761576</v>
      </c>
      <c r="BS87" s="99">
        <v>657.84010865877121</v>
      </c>
      <c r="BT87" s="99">
        <v>0.37617048628374972</v>
      </c>
      <c r="BU87" s="99">
        <v>735.33806658747392</v>
      </c>
      <c r="BV87" s="99">
        <v>0.25212874874934854</v>
      </c>
      <c r="BW87" s="99">
        <v>492.86127805522653</v>
      </c>
      <c r="BX87" s="99">
        <v>0.84568306021838857</v>
      </c>
      <c r="BY87" s="99">
        <v>1653.1412461149059</v>
      </c>
      <c r="BZ87" s="99">
        <v>0.88287047747209701</v>
      </c>
      <c r="CA87" s="99">
        <v>1725.8352093624553</v>
      </c>
      <c r="CB87" s="99">
        <v>0.54509724782166191</v>
      </c>
      <c r="CC87" s="99">
        <v>1065.5561000417847</v>
      </c>
      <c r="CD87" s="99">
        <v>0.48821216900570907</v>
      </c>
      <c r="CE87" s="99">
        <v>954.35714797236005</v>
      </c>
      <c r="CF87" s="99">
        <v>5.251832613089482E-2</v>
      </c>
      <c r="CG87" s="99">
        <v>102.66282392067319</v>
      </c>
      <c r="CH87" s="99">
        <v>0.29070679478522199</v>
      </c>
      <c r="CI87" s="99">
        <v>568.27364244615194</v>
      </c>
      <c r="CJ87" s="99">
        <v>0.24897839866443466</v>
      </c>
      <c r="CK87" s="99">
        <v>486.70297370923686</v>
      </c>
      <c r="CL87" s="99">
        <v>7.2650787087525232E-2</v>
      </c>
      <c r="CM87" s="99">
        <v>142.01775859869431</v>
      </c>
      <c r="CN87" s="99">
        <v>0.11003593442134606</v>
      </c>
      <c r="CO87" s="99">
        <v>215.09824460684726</v>
      </c>
      <c r="CP87" s="99">
        <v>0.26896551724137929</v>
      </c>
      <c r="CQ87" s="99">
        <v>525.77379310344827</v>
      </c>
      <c r="CR87" s="99">
        <v>1.2566632653061225</v>
      </c>
      <c r="CS87" s="99">
        <v>2456.5253510204084</v>
      </c>
      <c r="CT87" s="99">
        <v>0.86848794783176586</v>
      </c>
      <c r="CU87" s="99">
        <v>1697.7202404215359</v>
      </c>
    </row>
    <row r="88" spans="2:99">
      <c r="C88" s="98" t="s">
        <v>253</v>
      </c>
      <c r="D88" s="99">
        <v>0</v>
      </c>
      <c r="E88" s="99">
        <v>0</v>
      </c>
      <c r="F88" s="99">
        <v>0</v>
      </c>
      <c r="G88" s="99">
        <v>0</v>
      </c>
      <c r="H88" s="99">
        <v>0</v>
      </c>
      <c r="I88" s="99">
        <v>0</v>
      </c>
      <c r="J88" s="99">
        <v>0.17978929809510527</v>
      </c>
      <c r="K88" s="99">
        <v>340.23326771517719</v>
      </c>
      <c r="L88" s="99">
        <v>0.32111593182015447</v>
      </c>
      <c r="M88" s="99">
        <v>607.67978937646023</v>
      </c>
      <c r="N88" s="99">
        <v>0.7165487926996108</v>
      </c>
      <c r="O88" s="99">
        <v>1355.9969353047434</v>
      </c>
      <c r="P88" s="99">
        <v>0.6871865972514194</v>
      </c>
      <c r="Q88" s="99">
        <v>1300.431916638586</v>
      </c>
      <c r="R88" s="99">
        <v>0.39486652041997478</v>
      </c>
      <c r="S88" s="99">
        <v>747.24540324276018</v>
      </c>
      <c r="T88" s="99">
        <v>6.8827930174563595E-2</v>
      </c>
      <c r="U88" s="99">
        <v>130.24997506234413</v>
      </c>
      <c r="V88" s="99">
        <v>0.26279174383775306</v>
      </c>
      <c r="W88" s="99">
        <v>497.30709603856383</v>
      </c>
      <c r="X88" s="99">
        <v>0.31683552034686296</v>
      </c>
      <c r="Y88" s="99">
        <v>599.57953870440338</v>
      </c>
      <c r="Z88" s="99">
        <v>0.33273945806158867</v>
      </c>
      <c r="AA88" s="99">
        <v>629.6761504357504</v>
      </c>
      <c r="AB88" s="99">
        <v>0.9788623736172648</v>
      </c>
      <c r="AC88" s="99">
        <v>1852.3991558333119</v>
      </c>
      <c r="AD88" s="99">
        <v>1.1171289792021093</v>
      </c>
      <c r="AE88" s="99">
        <v>2114.0548802420717</v>
      </c>
      <c r="AF88" s="99">
        <v>0.21639460632614063</v>
      </c>
      <c r="AG88" s="99">
        <v>409.5051530115885</v>
      </c>
      <c r="AH88" s="99">
        <v>1.1908893620476371</v>
      </c>
      <c r="AI88" s="99">
        <v>2253.6390287389481</v>
      </c>
      <c r="AJ88" s="99">
        <v>0.25960230003689316</v>
      </c>
      <c r="AK88" s="99">
        <v>491.27139258981657</v>
      </c>
      <c r="AL88" s="99">
        <v>0.16363349904854016</v>
      </c>
      <c r="AM88" s="99">
        <v>309.66003359945739</v>
      </c>
      <c r="AN88" s="99">
        <v>0.16313652714963026</v>
      </c>
      <c r="AO88" s="99">
        <v>308.71956397796026</v>
      </c>
      <c r="AP88" s="99">
        <v>0.24359384689127328</v>
      </c>
      <c r="AQ88" s="99">
        <v>460.97699585704549</v>
      </c>
      <c r="AR88" s="99">
        <v>0.85830349015260055</v>
      </c>
      <c r="AS88" s="99">
        <v>1624.2535247647811</v>
      </c>
      <c r="AT88" s="99">
        <v>0.77731929547597156</v>
      </c>
      <c r="AU88" s="99">
        <v>1470.9990347587284</v>
      </c>
      <c r="AV88" s="99">
        <v>0.66926748826359039</v>
      </c>
      <c r="AW88" s="99">
        <v>1266.5217947900185</v>
      </c>
      <c r="AX88" s="99">
        <v>0.72524818446043604</v>
      </c>
      <c r="AY88" s="99">
        <v>1372.4596642729291</v>
      </c>
      <c r="AZ88" s="99">
        <v>9.789762340036566E-2</v>
      </c>
      <c r="BA88" s="99">
        <v>185.26146252285196</v>
      </c>
      <c r="BB88" s="99">
        <v>0.26595811526563595</v>
      </c>
      <c r="BC88" s="99">
        <v>503.29913732868943</v>
      </c>
      <c r="BD88" s="99">
        <v>0.15261712968916119</v>
      </c>
      <c r="BE88" s="99">
        <v>288.81265622376861</v>
      </c>
      <c r="BF88" s="99">
        <v>0.17653974869531044</v>
      </c>
      <c r="BG88" s="99">
        <v>334.08382043100545</v>
      </c>
      <c r="BH88" s="99">
        <v>0.76523338045685918</v>
      </c>
      <c r="BI88" s="99">
        <v>1448.1276491765602</v>
      </c>
      <c r="BJ88" s="99">
        <v>1.2708654841595708</v>
      </c>
      <c r="BK88" s="99">
        <v>2404.9858422235716</v>
      </c>
      <c r="BL88" s="99">
        <v>0.53756245194063501</v>
      </c>
      <c r="BM88" s="99">
        <v>1017.2831840524576</v>
      </c>
      <c r="BN88" s="99">
        <v>0.79829075462731636</v>
      </c>
      <c r="BO88" s="99">
        <v>1510.6854240567334</v>
      </c>
      <c r="BP88" s="99">
        <v>0.18839119676264338</v>
      </c>
      <c r="BQ88" s="99">
        <v>356.51150075362631</v>
      </c>
      <c r="BR88" s="99">
        <v>0.33652553133761576</v>
      </c>
      <c r="BS88" s="99">
        <v>636.84091550330402</v>
      </c>
      <c r="BT88" s="99">
        <v>0.37334962281435918</v>
      </c>
      <c r="BU88" s="99">
        <v>706.52682621389329</v>
      </c>
      <c r="BV88" s="99">
        <v>0.28962838628941912</v>
      </c>
      <c r="BW88" s="99">
        <v>548.09275821409665</v>
      </c>
      <c r="BX88" s="99">
        <v>0.84568306021838857</v>
      </c>
      <c r="BY88" s="99">
        <v>1600.3706231572785</v>
      </c>
      <c r="BZ88" s="99">
        <v>0.88287047747209701</v>
      </c>
      <c r="CA88" s="99">
        <v>1670.7440915681964</v>
      </c>
      <c r="CB88" s="99">
        <v>0.59465154307817658</v>
      </c>
      <c r="CC88" s="99">
        <v>1125.3185801211412</v>
      </c>
      <c r="CD88" s="99">
        <v>0.48709619998788384</v>
      </c>
      <c r="CE88" s="99">
        <v>921.78084885707131</v>
      </c>
      <c r="CF88" s="99">
        <v>5.251832613089482E-2</v>
      </c>
      <c r="CG88" s="99">
        <v>99.385680370105348</v>
      </c>
      <c r="CH88" s="99">
        <v>0.25695561459688698</v>
      </c>
      <c r="CI88" s="99">
        <v>486.2628050631489</v>
      </c>
      <c r="CJ88" s="99">
        <v>0.28120406568354722</v>
      </c>
      <c r="CK88" s="99">
        <v>532.15057389954472</v>
      </c>
      <c r="CL88" s="99">
        <v>7.2449161670923704E-2</v>
      </c>
      <c r="CM88" s="99">
        <v>137.10279354605601</v>
      </c>
      <c r="CN88" s="99">
        <v>9.8161432124197229E-2</v>
      </c>
      <c r="CO88" s="99">
        <v>185.76069415183082</v>
      </c>
      <c r="CP88" s="99">
        <v>0.25402298850574712</v>
      </c>
      <c r="CQ88" s="99">
        <v>480.71310344827583</v>
      </c>
      <c r="CR88" s="99">
        <v>1.3264778911564625</v>
      </c>
      <c r="CS88" s="99">
        <v>2510.2267612244896</v>
      </c>
      <c r="CT88" s="99">
        <v>0.80645309441521107</v>
      </c>
      <c r="CU88" s="99">
        <v>1526.1318358713454</v>
      </c>
    </row>
    <row r="89" spans="2:99">
      <c r="C89" s="98" t="s">
        <v>254</v>
      </c>
      <c r="D89" s="99">
        <v>0</v>
      </c>
      <c r="E89" s="99">
        <v>0</v>
      </c>
      <c r="F89" s="99">
        <v>0</v>
      </c>
      <c r="G89" s="99">
        <v>0</v>
      </c>
      <c r="H89" s="99">
        <v>0</v>
      </c>
      <c r="I89" s="99">
        <v>0</v>
      </c>
      <c r="J89" s="99">
        <v>0.15257516550566833</v>
      </c>
      <c r="K89" s="99">
        <v>365.81421681639034</v>
      </c>
      <c r="L89" s="99">
        <v>0.32111593182015447</v>
      </c>
      <c r="M89" s="99">
        <v>769.90755813200235</v>
      </c>
      <c r="N89" s="99">
        <v>0.78168959203593902</v>
      </c>
      <c r="O89" s="99">
        <v>1874.1789658653672</v>
      </c>
      <c r="P89" s="99">
        <v>0.7329990370681807</v>
      </c>
      <c r="Q89" s="99">
        <v>1757.43849127467</v>
      </c>
      <c r="R89" s="99">
        <v>0.39486652041997478</v>
      </c>
      <c r="S89" s="99">
        <v>946.73196935893145</v>
      </c>
      <c r="T89" s="99">
        <v>6.8827930174563595E-2</v>
      </c>
      <c r="U89" s="99">
        <v>165.02184538653367</v>
      </c>
      <c r="V89" s="99">
        <v>0.26279174383775306</v>
      </c>
      <c r="W89" s="99">
        <v>630.06948502539672</v>
      </c>
      <c r="X89" s="99">
        <v>0.31683552034686296</v>
      </c>
      <c r="Y89" s="99">
        <v>759.64484358363859</v>
      </c>
      <c r="Z89" s="99">
        <v>0.38027366635610127</v>
      </c>
      <c r="AA89" s="99">
        <v>911.74414245538833</v>
      </c>
      <c r="AB89" s="99">
        <v>0.9788623736172648</v>
      </c>
      <c r="AC89" s="99">
        <v>2346.9204269847542</v>
      </c>
      <c r="AD89" s="99">
        <v>1.1897130238556513</v>
      </c>
      <c r="AE89" s="99">
        <v>2852.4559459963093</v>
      </c>
      <c r="AF89" s="99">
        <v>0.24344393211690823</v>
      </c>
      <c r="AG89" s="99">
        <v>583.68117164349917</v>
      </c>
      <c r="AH89" s="99">
        <v>1.0420281917916825</v>
      </c>
      <c r="AI89" s="99">
        <v>2498.3667926397379</v>
      </c>
      <c r="AJ89" s="99">
        <v>0.25960230003689316</v>
      </c>
      <c r="AK89" s="99">
        <v>622.42247456845507</v>
      </c>
      <c r="AL89" s="99">
        <v>0.14492905751308796</v>
      </c>
      <c r="AM89" s="99">
        <v>347.48190829337966</v>
      </c>
      <c r="AN89" s="99">
        <v>0.16313652714963026</v>
      </c>
      <c r="AO89" s="99">
        <v>391.13613749395347</v>
      </c>
      <c r="AP89" s="99">
        <v>0.21975633112946702</v>
      </c>
      <c r="AQ89" s="99">
        <v>526.88777951601014</v>
      </c>
      <c r="AR89" s="99">
        <v>0.85830349015260055</v>
      </c>
      <c r="AS89" s="99">
        <v>2057.8684479898748</v>
      </c>
      <c r="AT89" s="99">
        <v>0.77731929547597156</v>
      </c>
      <c r="AU89" s="99">
        <v>1863.7007428331895</v>
      </c>
      <c r="AV89" s="99">
        <v>0.66926748826359039</v>
      </c>
      <c r="AW89" s="99">
        <v>1604.6357298607843</v>
      </c>
      <c r="AX89" s="99">
        <v>0.67941295840648108</v>
      </c>
      <c r="AY89" s="99">
        <v>1628.9605090753789</v>
      </c>
      <c r="AZ89" s="99">
        <v>8.702010968921392E-2</v>
      </c>
      <c r="BA89" s="99">
        <v>208.63941499085928</v>
      </c>
      <c r="BB89" s="99">
        <v>0.23126953015451235</v>
      </c>
      <c r="BC89" s="99">
        <v>554.49182549845875</v>
      </c>
      <c r="BD89" s="99">
        <v>0.1514666083151138</v>
      </c>
      <c r="BE89" s="99">
        <v>363.15634009631685</v>
      </c>
      <c r="BF89" s="99">
        <v>0.17365906654950186</v>
      </c>
      <c r="BG89" s="99">
        <v>416.36497795908565</v>
      </c>
      <c r="BH89" s="99">
        <v>0.81989290763234912</v>
      </c>
      <c r="BI89" s="99">
        <v>1965.7752353393203</v>
      </c>
      <c r="BJ89" s="99">
        <v>1.1296582081418407</v>
      </c>
      <c r="BK89" s="99">
        <v>2708.468519840877</v>
      </c>
      <c r="BL89" s="99">
        <v>0.48869313812784998</v>
      </c>
      <c r="BM89" s="99">
        <v>1171.6906679753331</v>
      </c>
      <c r="BN89" s="99">
        <v>0.71426014887707256</v>
      </c>
      <c r="BO89" s="99">
        <v>1712.510132947669</v>
      </c>
      <c r="BP89" s="99">
        <v>0.18839119676264338</v>
      </c>
      <c r="BQ89" s="99">
        <v>451.68673335811371</v>
      </c>
      <c r="BR89" s="99">
        <v>0.37391725704179529</v>
      </c>
      <c r="BS89" s="99">
        <v>896.50401548340835</v>
      </c>
      <c r="BT89" s="99">
        <v>0.3318663313905415</v>
      </c>
      <c r="BU89" s="99">
        <v>795.68271614196226</v>
      </c>
      <c r="BV89" s="99">
        <v>0.25212874874934854</v>
      </c>
      <c r="BW89" s="99">
        <v>604.50388800143799</v>
      </c>
      <c r="BX89" s="99">
        <v>0.79593699785260108</v>
      </c>
      <c r="BY89" s="99">
        <v>1908.3385460513962</v>
      </c>
      <c r="BZ89" s="99">
        <v>0.88287047747209701</v>
      </c>
      <c r="CA89" s="99">
        <v>2116.7702567870997</v>
      </c>
      <c r="CB89" s="99">
        <v>0.49554295256514719</v>
      </c>
      <c r="CC89" s="99">
        <v>1188.1137830701969</v>
      </c>
      <c r="CD89" s="99">
        <v>0.52113163661203143</v>
      </c>
      <c r="CE89" s="99">
        <v>1249.4652119410066</v>
      </c>
      <c r="CF89" s="99">
        <v>4.5015708112195567E-2</v>
      </c>
      <c r="CG89" s="99">
        <v>107.92966176980009</v>
      </c>
      <c r="CH89" s="99">
        <v>0.25168640168073758</v>
      </c>
      <c r="CI89" s="99">
        <v>603.44331666973642</v>
      </c>
      <c r="CJ89" s="99">
        <v>0.24637853982769609</v>
      </c>
      <c r="CK89" s="99">
        <v>590.71718709088407</v>
      </c>
      <c r="CL89" s="99">
        <v>7.2650787087525232E-2</v>
      </c>
      <c r="CM89" s="99">
        <v>174.18752712105049</v>
      </c>
      <c r="CN89" s="99">
        <v>9.1802125809355262E-2</v>
      </c>
      <c r="CO89" s="99">
        <v>220.10477684051017</v>
      </c>
      <c r="CP89" s="99">
        <v>0.26896551724137929</v>
      </c>
      <c r="CQ89" s="99">
        <v>644.87172413793098</v>
      </c>
      <c r="CR89" s="99">
        <v>1.117034013605442</v>
      </c>
      <c r="CS89" s="99">
        <v>2678.2007510204076</v>
      </c>
      <c r="CT89" s="99">
        <v>0.80645309441521107</v>
      </c>
      <c r="CU89" s="99">
        <v>1933.5519391699099</v>
      </c>
    </row>
    <row r="90" spans="2:99">
      <c r="C90" s="98" t="s">
        <v>255</v>
      </c>
      <c r="D90" s="99">
        <v>0</v>
      </c>
      <c r="E90" s="99">
        <v>0</v>
      </c>
      <c r="F90" s="99">
        <v>0</v>
      </c>
      <c r="G90" s="99">
        <v>0</v>
      </c>
      <c r="H90" s="99">
        <v>0</v>
      </c>
      <c r="I90" s="99">
        <v>0</v>
      </c>
      <c r="J90" s="99">
        <v>0.17896407296718111</v>
      </c>
      <c r="K90" s="99">
        <v>393.21986112349032</v>
      </c>
      <c r="L90" s="99">
        <v>0.32111593182015447</v>
      </c>
      <c r="M90" s="99">
        <v>705.55592539524332</v>
      </c>
      <c r="N90" s="99">
        <v>0.78168959203593902</v>
      </c>
      <c r="O90" s="99">
        <v>1717.5283716213651</v>
      </c>
      <c r="P90" s="99">
        <v>0.7329990370681807</v>
      </c>
      <c r="Q90" s="99">
        <v>1610.5454842462066</v>
      </c>
      <c r="R90" s="99">
        <v>0.35896956401815894</v>
      </c>
      <c r="S90" s="99">
        <v>788.72792606069879</v>
      </c>
      <c r="T90" s="99">
        <v>6.8827930174563595E-2</v>
      </c>
      <c r="U90" s="99">
        <v>151.22872817955113</v>
      </c>
      <c r="V90" s="99">
        <v>0.26279174383775306</v>
      </c>
      <c r="W90" s="99">
        <v>577.40601956031094</v>
      </c>
      <c r="X90" s="99">
        <v>0.28163157364165597</v>
      </c>
      <c r="Y90" s="99">
        <v>618.8008936054465</v>
      </c>
      <c r="Z90" s="99">
        <v>0.33273945806158867</v>
      </c>
      <c r="AA90" s="99">
        <v>731.09513725292254</v>
      </c>
      <c r="AB90" s="99">
        <v>0.87009988765979096</v>
      </c>
      <c r="AC90" s="99">
        <v>1911.7834731660926</v>
      </c>
      <c r="AD90" s="99">
        <v>1.1171289792021093</v>
      </c>
      <c r="AE90" s="99">
        <v>2454.5557931028743</v>
      </c>
      <c r="AF90" s="99">
        <v>0.24344393211690823</v>
      </c>
      <c r="AG90" s="99">
        <v>534.89500764727075</v>
      </c>
      <c r="AH90" s="99">
        <v>1.1908893620476371</v>
      </c>
      <c r="AI90" s="99">
        <v>2616.6221062910681</v>
      </c>
      <c r="AJ90" s="99">
        <v>0.25960230003689316</v>
      </c>
      <c r="AK90" s="99">
        <v>570.39817364106159</v>
      </c>
      <c r="AL90" s="99">
        <v>0.14492905751308796</v>
      </c>
      <c r="AM90" s="99">
        <v>318.43812516775682</v>
      </c>
      <c r="AN90" s="99">
        <v>0.16313652714963026</v>
      </c>
      <c r="AO90" s="99">
        <v>358.44357745316756</v>
      </c>
      <c r="AP90" s="99">
        <v>0.2423392407985466</v>
      </c>
      <c r="AQ90" s="99">
        <v>532.46777988256656</v>
      </c>
      <c r="AR90" s="99">
        <v>0.85830349015260055</v>
      </c>
      <c r="AS90" s="99">
        <v>1885.8644285632938</v>
      </c>
      <c r="AT90" s="99">
        <v>0.77697620535703282</v>
      </c>
      <c r="AU90" s="99">
        <v>1707.1721184104724</v>
      </c>
      <c r="AV90" s="99">
        <v>0.66926748826359039</v>
      </c>
      <c r="AW90" s="99">
        <v>1470.5145252127606</v>
      </c>
      <c r="AX90" s="99">
        <v>0.76499683621225956</v>
      </c>
      <c r="AY90" s="99">
        <v>1680.8510485255765</v>
      </c>
      <c r="AZ90" s="99">
        <v>9.789762340036566E-2</v>
      </c>
      <c r="BA90" s="99">
        <v>215.10065813528342</v>
      </c>
      <c r="BB90" s="99">
        <v>0.20380004855798436</v>
      </c>
      <c r="BC90" s="99">
        <v>447.7894666916032</v>
      </c>
      <c r="BD90" s="99">
        <v>0.1514666083151138</v>
      </c>
      <c r="BE90" s="99">
        <v>332.80243178996801</v>
      </c>
      <c r="BF90" s="99">
        <v>0.17798008976821472</v>
      </c>
      <c r="BG90" s="99">
        <v>391.05785323872135</v>
      </c>
      <c r="BH90" s="99">
        <v>0.81989290763234912</v>
      </c>
      <c r="BI90" s="99">
        <v>1801.4686966497973</v>
      </c>
      <c r="BJ90" s="99">
        <v>1.0590545701329757</v>
      </c>
      <c r="BK90" s="99">
        <v>2326.954701496174</v>
      </c>
      <c r="BL90" s="99">
        <v>0.439823824315065</v>
      </c>
      <c r="BM90" s="99">
        <v>966.3809067850608</v>
      </c>
      <c r="BN90" s="99">
        <v>0.71426014887707256</v>
      </c>
      <c r="BO90" s="99">
        <v>1569.3723991127038</v>
      </c>
      <c r="BP90" s="99">
        <v>0.18839119676264338</v>
      </c>
      <c r="BQ90" s="99">
        <v>413.93313752687999</v>
      </c>
      <c r="BR90" s="99">
        <v>0.37391725704179529</v>
      </c>
      <c r="BS90" s="99">
        <v>821.57099717223252</v>
      </c>
      <c r="BT90" s="99">
        <v>0.3318663313905415</v>
      </c>
      <c r="BU90" s="99">
        <v>729.17670333129774</v>
      </c>
      <c r="BV90" s="99">
        <v>0.25212874874934854</v>
      </c>
      <c r="BW90" s="99">
        <v>553.97728675206861</v>
      </c>
      <c r="BX90" s="99">
        <v>0.69644487312102599</v>
      </c>
      <c r="BY90" s="99">
        <v>1530.2286752215182</v>
      </c>
      <c r="BZ90" s="99">
        <v>0.88287047747209701</v>
      </c>
      <c r="CA90" s="99">
        <v>1939.8430131016914</v>
      </c>
      <c r="CB90" s="99">
        <v>0.49554295256514719</v>
      </c>
      <c r="CC90" s="99">
        <v>1088.8069753761413</v>
      </c>
      <c r="CD90" s="99">
        <v>0.55181916618270332</v>
      </c>
      <c r="CE90" s="99">
        <v>1212.4570719366357</v>
      </c>
      <c r="CF90" s="99">
        <v>4.5015708112195567E-2</v>
      </c>
      <c r="CG90" s="99">
        <v>98.908513864116088</v>
      </c>
      <c r="CH90" s="99">
        <v>0.25519921029150389</v>
      </c>
      <c r="CI90" s="99">
        <v>560.72370485249235</v>
      </c>
      <c r="CJ90" s="99">
        <v>0.27860420684680864</v>
      </c>
      <c r="CK90" s="99">
        <v>612.14916328380787</v>
      </c>
      <c r="CL90" s="99">
        <v>7.2449161670923704E-2</v>
      </c>
      <c r="CM90" s="99">
        <v>159.18529802335354</v>
      </c>
      <c r="CN90" s="99">
        <v>9.8161432124197229E-2</v>
      </c>
      <c r="CO90" s="99">
        <v>215.68029866328612</v>
      </c>
      <c r="CP90" s="99">
        <v>0.23908045977011494</v>
      </c>
      <c r="CQ90" s="99">
        <v>525.30758620689653</v>
      </c>
      <c r="CR90" s="99">
        <v>1.2566632653061225</v>
      </c>
      <c r="CS90" s="99">
        <v>2761.1405265306121</v>
      </c>
      <c r="CT90" s="99">
        <v>0.80645309441521107</v>
      </c>
      <c r="CU90" s="99">
        <v>1771.9387390491015</v>
      </c>
    </row>
    <row r="91" spans="2:99">
      <c r="C91" s="98" t="s">
        <v>256</v>
      </c>
      <c r="D91" s="99">
        <v>0</v>
      </c>
      <c r="E91" s="99">
        <v>0</v>
      </c>
      <c r="F91" s="99">
        <v>0</v>
      </c>
      <c r="G91" s="99">
        <v>0</v>
      </c>
      <c r="H91" s="99">
        <v>0</v>
      </c>
      <c r="I91" s="99">
        <v>0</v>
      </c>
      <c r="J91" s="99">
        <v>0.17731362271133272</v>
      </c>
      <c r="K91" s="99">
        <v>407.25392864338892</v>
      </c>
      <c r="L91" s="99">
        <v>0.32111593182015447</v>
      </c>
      <c r="M91" s="99">
        <v>737.53907220453073</v>
      </c>
      <c r="N91" s="99">
        <v>0.78168959203593902</v>
      </c>
      <c r="O91" s="99">
        <v>1795.3846549881446</v>
      </c>
      <c r="P91" s="99">
        <v>0.6871865972514194</v>
      </c>
      <c r="Q91" s="99">
        <v>1578.3301765670599</v>
      </c>
      <c r="R91" s="99">
        <v>0.39486652041997478</v>
      </c>
      <c r="S91" s="99">
        <v>906.929424100598</v>
      </c>
      <c r="T91" s="99">
        <v>6.8827930174563595E-2</v>
      </c>
      <c r="U91" s="99">
        <v>158.08399002493763</v>
      </c>
      <c r="V91" s="99">
        <v>0.22121449788637826</v>
      </c>
      <c r="W91" s="99">
        <v>508.08545874543353</v>
      </c>
      <c r="X91" s="99">
        <v>0.28163157364165597</v>
      </c>
      <c r="Y91" s="99">
        <v>646.85139834015536</v>
      </c>
      <c r="Z91" s="99">
        <v>0.33273945806158867</v>
      </c>
      <c r="AA91" s="99">
        <v>764.23598727585681</v>
      </c>
      <c r="AB91" s="99">
        <v>0.87009988765979096</v>
      </c>
      <c r="AC91" s="99">
        <v>1998.4454219770075</v>
      </c>
      <c r="AD91" s="99">
        <v>1.0445449345485671</v>
      </c>
      <c r="AE91" s="99">
        <v>2399.1108056711487</v>
      </c>
      <c r="AF91" s="99">
        <v>0.24344393211690823</v>
      </c>
      <c r="AG91" s="99">
        <v>559.14202328611475</v>
      </c>
      <c r="AH91" s="99">
        <v>1.1908893620476371</v>
      </c>
      <c r="AI91" s="99">
        <v>2735.2346867510123</v>
      </c>
      <c r="AJ91" s="99">
        <v>0.22251625717447987</v>
      </c>
      <c r="AK91" s="99">
        <v>511.07533947834531</v>
      </c>
      <c r="AL91" s="99">
        <v>0.14492905751308796</v>
      </c>
      <c r="AM91" s="99">
        <v>332.87305929606038</v>
      </c>
      <c r="AN91" s="99">
        <v>0.1359471059580252</v>
      </c>
      <c r="AO91" s="99">
        <v>312.24331296439226</v>
      </c>
      <c r="AP91" s="99">
        <v>0.21975633112946702</v>
      </c>
      <c r="AQ91" s="99">
        <v>504.73634133815978</v>
      </c>
      <c r="AR91" s="99">
        <v>0.854880107563049</v>
      </c>
      <c r="AS91" s="99">
        <v>1963.4886310508107</v>
      </c>
      <c r="AT91" s="99">
        <v>0.82573020638375039</v>
      </c>
      <c r="AU91" s="99">
        <v>1896.5371380221977</v>
      </c>
      <c r="AV91" s="99">
        <v>0.66926748826359039</v>
      </c>
      <c r="AW91" s="99">
        <v>1537.1735670438143</v>
      </c>
      <c r="AX91" s="99">
        <v>0.81286092036692481</v>
      </c>
      <c r="AY91" s="99">
        <v>1866.9789618987527</v>
      </c>
      <c r="AZ91" s="99">
        <v>8.702010968921392E-2</v>
      </c>
      <c r="BA91" s="99">
        <v>199.86778793418651</v>
      </c>
      <c r="BB91" s="99">
        <v>0.23560099226326972</v>
      </c>
      <c r="BC91" s="99">
        <v>541.12835903027781</v>
      </c>
      <c r="BD91" s="99">
        <v>0.15376765106320855</v>
      </c>
      <c r="BE91" s="99">
        <v>353.17354096197738</v>
      </c>
      <c r="BF91" s="99">
        <v>0.17509940762240617</v>
      </c>
      <c r="BG91" s="99">
        <v>402.16831942714242</v>
      </c>
      <c r="BH91" s="99">
        <v>0.87455243480783906</v>
      </c>
      <c r="BI91" s="99">
        <v>2008.6720322666445</v>
      </c>
      <c r="BJ91" s="99">
        <v>1.1296582081418407</v>
      </c>
      <c r="BK91" s="99">
        <v>2594.5989724601795</v>
      </c>
      <c r="BL91" s="99">
        <v>0.53756245194063501</v>
      </c>
      <c r="BM91" s="99">
        <v>1234.6734396172503</v>
      </c>
      <c r="BN91" s="99">
        <v>0.71426014887707256</v>
      </c>
      <c r="BO91" s="99">
        <v>1640.5127099408601</v>
      </c>
      <c r="BP91" s="99">
        <v>0.18839119676264338</v>
      </c>
      <c r="BQ91" s="99">
        <v>432.69690072443927</v>
      </c>
      <c r="BR91" s="99">
        <v>0.37391725704179529</v>
      </c>
      <c r="BS91" s="99">
        <v>858.81315597359537</v>
      </c>
      <c r="BT91" s="99">
        <v>0.37247847337598239</v>
      </c>
      <c r="BU91" s="99">
        <v>855.50855764995629</v>
      </c>
      <c r="BV91" s="99">
        <v>0.28962838628941912</v>
      </c>
      <c r="BW91" s="99">
        <v>665.2184776295378</v>
      </c>
      <c r="BX91" s="99">
        <v>0.79593699785260108</v>
      </c>
      <c r="BY91" s="99">
        <v>1828.1080966678539</v>
      </c>
      <c r="BZ91" s="99">
        <v>0.88287047747209701</v>
      </c>
      <c r="CA91" s="99">
        <v>2027.7769126579121</v>
      </c>
      <c r="CB91" s="99">
        <v>0.49554295256514719</v>
      </c>
      <c r="CC91" s="99">
        <v>1138.1630534516298</v>
      </c>
      <c r="CD91" s="99">
        <v>0.45640867041721206</v>
      </c>
      <c r="CE91" s="99">
        <v>1048.2794342142524</v>
      </c>
      <c r="CF91" s="99">
        <v>4.5015708112195567E-2</v>
      </c>
      <c r="CG91" s="99">
        <v>103.39207839209077</v>
      </c>
      <c r="CH91" s="99">
        <v>0.25695561459688698</v>
      </c>
      <c r="CI91" s="99">
        <v>590.17565560612991</v>
      </c>
      <c r="CJ91" s="99">
        <v>0.27860420684680864</v>
      </c>
      <c r="CK91" s="99">
        <v>639.89814228575005</v>
      </c>
      <c r="CL91" s="99">
        <v>7.2449161670923704E-2</v>
      </c>
      <c r="CM91" s="99">
        <v>166.40123452577754</v>
      </c>
      <c r="CN91" s="99">
        <v>0.10388765568963786</v>
      </c>
      <c r="CO91" s="99">
        <v>238.6091675879602</v>
      </c>
      <c r="CP91" s="99">
        <v>0.26896551724137929</v>
      </c>
      <c r="CQ91" s="99">
        <v>617.75999999999988</v>
      </c>
      <c r="CR91" s="99">
        <v>1.1868486394557822</v>
      </c>
      <c r="CS91" s="99">
        <v>2725.9539551020403</v>
      </c>
      <c r="CT91" s="99">
        <v>0.80645309441521107</v>
      </c>
      <c r="CU91" s="99">
        <v>1852.2614672528566</v>
      </c>
    </row>
    <row r="92" spans="2:99">
      <c r="C92" s="98" t="s">
        <v>257</v>
      </c>
      <c r="D92" s="99">
        <v>0</v>
      </c>
      <c r="E92" s="99">
        <v>0</v>
      </c>
      <c r="F92" s="99">
        <v>0</v>
      </c>
      <c r="G92" s="99">
        <v>0</v>
      </c>
      <c r="H92" s="99">
        <v>0</v>
      </c>
      <c r="I92" s="99">
        <v>0</v>
      </c>
      <c r="J92" s="99">
        <v>0.17896407296718111</v>
      </c>
      <c r="K92" s="99">
        <v>254.27215487177091</v>
      </c>
      <c r="L92" s="99">
        <v>0.28543638384013731</v>
      </c>
      <c r="M92" s="99">
        <v>405.54801416006705</v>
      </c>
      <c r="N92" s="99">
        <v>0.7165487926996108</v>
      </c>
      <c r="O92" s="99">
        <v>1018.072524667607</v>
      </c>
      <c r="P92" s="99">
        <v>0.7329990370681807</v>
      </c>
      <c r="Q92" s="99">
        <v>1041.445031866471</v>
      </c>
      <c r="R92" s="99">
        <v>0.39486652041997478</v>
      </c>
      <c r="S92" s="99">
        <v>561.02635221270009</v>
      </c>
      <c r="T92" s="99">
        <v>7.7431421446384041E-2</v>
      </c>
      <c r="U92" s="99">
        <v>110.01456359102244</v>
      </c>
      <c r="V92" s="99">
        <v>0.2262125984349424</v>
      </c>
      <c r="W92" s="99">
        <v>321.40285985636615</v>
      </c>
      <c r="X92" s="99">
        <v>0.35203946705206995</v>
      </c>
      <c r="Y92" s="99">
        <v>500.177674787581</v>
      </c>
      <c r="Z92" s="99">
        <v>0.38027366635610127</v>
      </c>
      <c r="AA92" s="99">
        <v>540.29282515874866</v>
      </c>
      <c r="AB92" s="99">
        <v>0.87009988765979096</v>
      </c>
      <c r="AC92" s="99">
        <v>1236.237920387031</v>
      </c>
      <c r="AD92" s="99">
        <v>1.0445449345485671</v>
      </c>
      <c r="AE92" s="99">
        <v>1484.0894430066041</v>
      </c>
      <c r="AF92" s="99">
        <v>0.24344393211690823</v>
      </c>
      <c r="AG92" s="99">
        <v>345.88513875170321</v>
      </c>
      <c r="AH92" s="99">
        <v>1.1908893620476371</v>
      </c>
      <c r="AI92" s="99">
        <v>1692.0156055972827</v>
      </c>
      <c r="AJ92" s="99">
        <v>0.25960230003689316</v>
      </c>
      <c r="AK92" s="99">
        <v>368.84294789241778</v>
      </c>
      <c r="AL92" s="99">
        <v>0.1683399738190697</v>
      </c>
      <c r="AM92" s="99">
        <v>239.17743480213423</v>
      </c>
      <c r="AN92" s="99">
        <v>0.16313652714963026</v>
      </c>
      <c r="AO92" s="99">
        <v>231.78437777419467</v>
      </c>
      <c r="AP92" s="99">
        <v>0.21975633112946702</v>
      </c>
      <c r="AQ92" s="99">
        <v>312.22979526874673</v>
      </c>
      <c r="AR92" s="99">
        <v>0.92383786146693536</v>
      </c>
      <c r="AS92" s="99">
        <v>1312.5888335722218</v>
      </c>
      <c r="AT92" s="99">
        <v>0.87414111729152921</v>
      </c>
      <c r="AU92" s="99">
        <v>1241.9796994478047</v>
      </c>
      <c r="AV92" s="99">
        <v>0.7138853208144964</v>
      </c>
      <c r="AW92" s="99">
        <v>1014.2882638132364</v>
      </c>
      <c r="AX92" s="99">
        <v>0.81083206226621429</v>
      </c>
      <c r="AY92" s="99">
        <v>1152.0301940678373</v>
      </c>
      <c r="AZ92" s="99">
        <v>9.789762340036566E-2</v>
      </c>
      <c r="BA92" s="99">
        <v>139.09294332723954</v>
      </c>
      <c r="BB92" s="99">
        <v>0.26595811526563595</v>
      </c>
      <c r="BC92" s="99">
        <v>377.87329016941555</v>
      </c>
      <c r="BD92" s="99">
        <v>0.15261712968916119</v>
      </c>
      <c r="BE92" s="99">
        <v>216.83841786236022</v>
      </c>
      <c r="BF92" s="99">
        <v>0.20867894807398313</v>
      </c>
      <c r="BG92" s="99">
        <v>296.49104942351522</v>
      </c>
      <c r="BH92" s="99">
        <v>0.98387148915881895</v>
      </c>
      <c r="BI92" s="99">
        <v>1397.8846117968499</v>
      </c>
      <c r="BJ92" s="99">
        <v>1.2708654841595708</v>
      </c>
      <c r="BK92" s="99">
        <v>1805.6456798939182</v>
      </c>
      <c r="BL92" s="99">
        <v>0.48869313812784998</v>
      </c>
      <c r="BM92" s="99">
        <v>694.33521065204923</v>
      </c>
      <c r="BN92" s="99">
        <v>0.75627545175219446</v>
      </c>
      <c r="BO92" s="99">
        <v>1074.5161618495179</v>
      </c>
      <c r="BP92" s="99">
        <v>0.18839119676264338</v>
      </c>
      <c r="BQ92" s="99">
        <v>267.66621236036372</v>
      </c>
      <c r="BR92" s="99">
        <v>0.33652553133761576</v>
      </c>
      <c r="BS92" s="99">
        <v>478.13547492448447</v>
      </c>
      <c r="BT92" s="99">
        <v>0.3318663313905415</v>
      </c>
      <c r="BU92" s="99">
        <v>471.51568363968136</v>
      </c>
      <c r="BV92" s="99">
        <v>0.29701473612359008</v>
      </c>
      <c r="BW92" s="99">
        <v>421.99853708439679</v>
      </c>
      <c r="BX92" s="99">
        <v>0.84568306021838857</v>
      </c>
      <c r="BY92" s="99">
        <v>1201.5464919582864</v>
      </c>
      <c r="BZ92" s="99">
        <v>1.0186967047754965</v>
      </c>
      <c r="CA92" s="99">
        <v>1447.3642781450253</v>
      </c>
      <c r="CB92" s="99">
        <v>0.54509724782166191</v>
      </c>
      <c r="CC92" s="99">
        <v>774.47416970501718</v>
      </c>
      <c r="CD92" s="99">
        <v>0.58473863378902557</v>
      </c>
      <c r="CE92" s="99">
        <v>830.79665088744753</v>
      </c>
      <c r="CF92" s="99">
        <v>5.251832613089482E-2</v>
      </c>
      <c r="CG92" s="99">
        <v>74.618037766775359</v>
      </c>
      <c r="CH92" s="99">
        <v>0.29070679478522199</v>
      </c>
      <c r="CI92" s="99">
        <v>413.03621403084338</v>
      </c>
      <c r="CJ92" s="99">
        <v>0.28250399510191643</v>
      </c>
      <c r="CK92" s="99">
        <v>401.38167624080285</v>
      </c>
      <c r="CL92" s="99">
        <v>7.2650787087525232E-2</v>
      </c>
      <c r="CM92" s="99">
        <v>103.22223829395584</v>
      </c>
      <c r="CN92" s="99">
        <v>0.11024696200447984</v>
      </c>
      <c r="CO92" s="99">
        <v>156.63888361596494</v>
      </c>
      <c r="CP92" s="99">
        <v>0.25402298850574712</v>
      </c>
      <c r="CQ92" s="99">
        <v>360.91586206896551</v>
      </c>
      <c r="CR92" s="99">
        <v>1.3264778911564625</v>
      </c>
      <c r="CS92" s="99">
        <v>1884.6597877551019</v>
      </c>
      <c r="CT92" s="99">
        <v>0.80645309441521107</v>
      </c>
      <c r="CU92" s="99">
        <v>1145.8085565451318</v>
      </c>
    </row>
    <row r="93" spans="2:99">
      <c r="C93" s="98" t="s">
        <v>258</v>
      </c>
      <c r="D93" s="99">
        <v>0</v>
      </c>
      <c r="E93" s="99">
        <v>0</v>
      </c>
      <c r="F93" s="99">
        <v>0</v>
      </c>
      <c r="G93" s="99">
        <v>0</v>
      </c>
      <c r="H93" s="99">
        <v>0</v>
      </c>
      <c r="I93" s="99">
        <v>0</v>
      </c>
      <c r="J93" s="99">
        <v>0.18061452322302946</v>
      </c>
      <c r="K93" s="99">
        <v>320.12118096049738</v>
      </c>
      <c r="L93" s="99">
        <v>0.32111593182015447</v>
      </c>
      <c r="M93" s="99">
        <v>569.14587755804178</v>
      </c>
      <c r="N93" s="99">
        <v>0.84683039137226734</v>
      </c>
      <c r="O93" s="99">
        <v>1500.9221856682066</v>
      </c>
      <c r="P93" s="99">
        <v>0.7788114768849419</v>
      </c>
      <c r="Q93" s="99">
        <v>1380.3654616308709</v>
      </c>
      <c r="R93" s="99">
        <v>0.38215103635621545</v>
      </c>
      <c r="S93" s="99">
        <v>677.32449683775621</v>
      </c>
      <c r="T93" s="99">
        <v>6.8827930174563595E-2</v>
      </c>
      <c r="U93" s="99">
        <v>121.99062344139651</v>
      </c>
      <c r="V93" s="99">
        <v>0.22288053140256631</v>
      </c>
      <c r="W93" s="99">
        <v>395.03345385790851</v>
      </c>
      <c r="X93" s="99">
        <v>0.31683552034686296</v>
      </c>
      <c r="Y93" s="99">
        <v>561.55927626277992</v>
      </c>
      <c r="Z93" s="99">
        <v>0.38027366635610127</v>
      </c>
      <c r="AA93" s="99">
        <v>673.99704624955382</v>
      </c>
      <c r="AB93" s="99">
        <v>0.87009988765979096</v>
      </c>
      <c r="AC93" s="99">
        <v>1542.1650408882133</v>
      </c>
      <c r="AD93" s="99">
        <v>1.0445449345485671</v>
      </c>
      <c r="AE93" s="99">
        <v>1851.3514419938801</v>
      </c>
      <c r="AF93" s="99">
        <v>0.27049325790767581</v>
      </c>
      <c r="AG93" s="99">
        <v>479.42225031556455</v>
      </c>
      <c r="AH93" s="99">
        <v>1.0420281917916825</v>
      </c>
      <c r="AI93" s="99">
        <v>1846.8907671315778</v>
      </c>
      <c r="AJ93" s="99">
        <v>0.25960230003689316</v>
      </c>
      <c r="AK93" s="99">
        <v>460.11911658538941</v>
      </c>
      <c r="AL93" s="99">
        <v>0.16456669683286834</v>
      </c>
      <c r="AM93" s="99">
        <v>291.67801346657581</v>
      </c>
      <c r="AN93" s="99">
        <v>0.1359471059580252</v>
      </c>
      <c r="AO93" s="99">
        <v>240.95265060000384</v>
      </c>
      <c r="AP93" s="99">
        <v>0.2472258725206504</v>
      </c>
      <c r="AQ93" s="99">
        <v>438.18313645560073</v>
      </c>
      <c r="AR93" s="99">
        <v>0.93068462664603868</v>
      </c>
      <c r="AS93" s="99">
        <v>1649.5454322674389</v>
      </c>
      <c r="AT93" s="99">
        <v>0.82538711626481165</v>
      </c>
      <c r="AU93" s="99">
        <v>1462.9161248677522</v>
      </c>
      <c r="AV93" s="99">
        <v>0.7138853208144964</v>
      </c>
      <c r="AW93" s="99">
        <v>1265.2903426116134</v>
      </c>
      <c r="AX93" s="99">
        <v>0.72321932635972541</v>
      </c>
      <c r="AY93" s="99">
        <v>1281.8339340399773</v>
      </c>
      <c r="AZ93" s="99">
        <v>8.702010968921392E-2</v>
      </c>
      <c r="BA93" s="99">
        <v>154.23444241316275</v>
      </c>
      <c r="BB93" s="99">
        <v>0.23415717156035057</v>
      </c>
      <c r="BC93" s="99">
        <v>415.02017087356529</v>
      </c>
      <c r="BD93" s="99">
        <v>0.15261712968916119</v>
      </c>
      <c r="BE93" s="99">
        <v>270.49860066106925</v>
      </c>
      <c r="BF93" s="99">
        <v>0.17653974869531044</v>
      </c>
      <c r="BG93" s="99">
        <v>312.89905058756818</v>
      </c>
      <c r="BH93" s="99">
        <v>0.87455243480783906</v>
      </c>
      <c r="BI93" s="99">
        <v>1550.0567354534139</v>
      </c>
      <c r="BJ93" s="99">
        <v>1.2002618461507057</v>
      </c>
      <c r="BK93" s="99">
        <v>2127.3440961175106</v>
      </c>
      <c r="BL93" s="99">
        <v>0.53756245194063501</v>
      </c>
      <c r="BM93" s="99">
        <v>952.77568981958143</v>
      </c>
      <c r="BN93" s="99">
        <v>0.84030605750243825</v>
      </c>
      <c r="BO93" s="99">
        <v>1489.3584563173215</v>
      </c>
      <c r="BP93" s="99">
        <v>0.18839119676264338</v>
      </c>
      <c r="BQ93" s="99">
        <v>333.90455714210907</v>
      </c>
      <c r="BR93" s="99">
        <v>0.33652553133761576</v>
      </c>
      <c r="BS93" s="99">
        <v>596.45785174279013</v>
      </c>
      <c r="BT93" s="99">
        <v>0.41580777125368373</v>
      </c>
      <c r="BU93" s="99">
        <v>736.97769377002896</v>
      </c>
      <c r="BV93" s="99">
        <v>0.2933215612065046</v>
      </c>
      <c r="BW93" s="99">
        <v>519.88313508240867</v>
      </c>
      <c r="BX93" s="99">
        <v>0.74619093548681348</v>
      </c>
      <c r="BY93" s="99">
        <v>1322.5488140568282</v>
      </c>
      <c r="BZ93" s="99">
        <v>0.88287047747209701</v>
      </c>
      <c r="CA93" s="99">
        <v>1564.7996342715446</v>
      </c>
      <c r="CB93" s="99">
        <v>0.59465154307817658</v>
      </c>
      <c r="CC93" s="99">
        <v>1053.96039495176</v>
      </c>
      <c r="CD93" s="99">
        <v>0.48821216900570907</v>
      </c>
      <c r="CE93" s="99">
        <v>865.30724834571868</v>
      </c>
      <c r="CF93" s="99">
        <v>5.251832613089482E-2</v>
      </c>
      <c r="CG93" s="99">
        <v>93.083481234397965</v>
      </c>
      <c r="CH93" s="99">
        <v>0.25344280598612073</v>
      </c>
      <c r="CI93" s="99">
        <v>449.20202932980038</v>
      </c>
      <c r="CJ93" s="99">
        <v>0.27860420684680864</v>
      </c>
      <c r="CK93" s="99">
        <v>493.79809621528358</v>
      </c>
      <c r="CL93" s="99">
        <v>7.2247536254322189E-2</v>
      </c>
      <c r="CM93" s="99">
        <v>128.05153325716063</v>
      </c>
      <c r="CN93" s="99">
        <v>0.10388765568963786</v>
      </c>
      <c r="CO93" s="99">
        <v>184.13048094431412</v>
      </c>
      <c r="CP93" s="99">
        <v>0.28390804597701147</v>
      </c>
      <c r="CQ93" s="99">
        <v>503.19862068965512</v>
      </c>
      <c r="CR93" s="99">
        <v>1.1868486394557822</v>
      </c>
      <c r="CS93" s="99">
        <v>2103.5705285714284</v>
      </c>
      <c r="CT93" s="99">
        <v>0.7444182409986565</v>
      </c>
      <c r="CU93" s="99">
        <v>1319.4068903460186</v>
      </c>
    </row>
    <row r="94" spans="2:99">
      <c r="C94" s="98" t="s">
        <v>259</v>
      </c>
      <c r="D94" s="99">
        <v>0</v>
      </c>
      <c r="E94" s="99">
        <v>0</v>
      </c>
      <c r="F94" s="99">
        <v>0</v>
      </c>
      <c r="G94" s="99">
        <v>0</v>
      </c>
      <c r="H94" s="99">
        <v>0</v>
      </c>
      <c r="I94" s="99">
        <v>0</v>
      </c>
      <c r="J94" s="99">
        <v>0.15092471524981996</v>
      </c>
      <c r="K94" s="99">
        <v>361.49487796636873</v>
      </c>
      <c r="L94" s="99">
        <v>0.28543638384013731</v>
      </c>
      <c r="M94" s="99">
        <v>683.67722657389686</v>
      </c>
      <c r="N94" s="99">
        <v>0.7165487926996108</v>
      </c>
      <c r="O94" s="99">
        <v>1716.2776682741076</v>
      </c>
      <c r="P94" s="99">
        <v>0.64137415743465809</v>
      </c>
      <c r="Q94" s="99">
        <v>1536.219381887493</v>
      </c>
      <c r="R94" s="99">
        <v>0.35896956401815894</v>
      </c>
      <c r="S94" s="99">
        <v>859.80389973629417</v>
      </c>
      <c r="T94" s="99">
        <v>6.8827930174563595E-2</v>
      </c>
      <c r="U94" s="99">
        <v>164.8566583541147</v>
      </c>
      <c r="V94" s="99">
        <v>0.2245465649187543</v>
      </c>
      <c r="W94" s="99">
        <v>537.83393229340027</v>
      </c>
      <c r="X94" s="99">
        <v>0.28163157364165597</v>
      </c>
      <c r="Y94" s="99">
        <v>674.56394518649438</v>
      </c>
      <c r="Z94" s="99">
        <v>0.33273945806158867</v>
      </c>
      <c r="AA94" s="99">
        <v>796.97754994911713</v>
      </c>
      <c r="AB94" s="99">
        <v>0.76133740170231712</v>
      </c>
      <c r="AC94" s="99">
        <v>1823.5553445573898</v>
      </c>
      <c r="AD94" s="99">
        <v>1.0445449345485671</v>
      </c>
      <c r="AE94" s="99">
        <v>2501.8940272307277</v>
      </c>
      <c r="AF94" s="99">
        <v>0.21639460632614063</v>
      </c>
      <c r="AG94" s="99">
        <v>518.30836107237201</v>
      </c>
      <c r="AH94" s="99">
        <v>1.1164587769196599</v>
      </c>
      <c r="AI94" s="99">
        <v>2674.1420624779694</v>
      </c>
      <c r="AJ94" s="99">
        <v>0.22251625717447987</v>
      </c>
      <c r="AK94" s="99">
        <v>532.97093918431415</v>
      </c>
      <c r="AL94" s="99">
        <v>0.13093109074816534</v>
      </c>
      <c r="AM94" s="99">
        <v>313.60614856000558</v>
      </c>
      <c r="AN94" s="99">
        <v>0.1359471059580252</v>
      </c>
      <c r="AO94" s="99">
        <v>325.62050819066195</v>
      </c>
      <c r="AP94" s="99">
        <v>0.2472258725206504</v>
      </c>
      <c r="AQ94" s="99">
        <v>592.15540986146175</v>
      </c>
      <c r="AR94" s="99">
        <v>0.78934573624871429</v>
      </c>
      <c r="AS94" s="99">
        <v>1890.6409074629203</v>
      </c>
      <c r="AT94" s="99">
        <v>0.728565294449254</v>
      </c>
      <c r="AU94" s="99">
        <v>1745.059593264853</v>
      </c>
      <c r="AV94" s="99">
        <v>0.62464965571268438</v>
      </c>
      <c r="AW94" s="99">
        <v>1496.1608553630215</v>
      </c>
      <c r="AX94" s="99">
        <v>0.72119046825901501</v>
      </c>
      <c r="AY94" s="99">
        <v>1727.3954095739925</v>
      </c>
      <c r="AZ94" s="99">
        <v>9.789762340036566E-2</v>
      </c>
      <c r="BA94" s="99">
        <v>234.4843875685558</v>
      </c>
      <c r="BB94" s="99">
        <v>0.23271335085743147</v>
      </c>
      <c r="BC94" s="99">
        <v>557.39501797371986</v>
      </c>
      <c r="BD94" s="99">
        <v>0.1514666083151138</v>
      </c>
      <c r="BE94" s="99">
        <v>362.79282023636057</v>
      </c>
      <c r="BF94" s="99">
        <v>0.17365906654950186</v>
      </c>
      <c r="BG94" s="99">
        <v>415.94819619936681</v>
      </c>
      <c r="BH94" s="99">
        <v>0.76523338045685918</v>
      </c>
      <c r="BI94" s="99">
        <v>1832.8869928702691</v>
      </c>
      <c r="BJ94" s="99">
        <v>1.1296582081418407</v>
      </c>
      <c r="BK94" s="99">
        <v>2705.7573401413365</v>
      </c>
      <c r="BL94" s="99">
        <v>0.53756245194063501</v>
      </c>
      <c r="BM94" s="99">
        <v>1287.569584888209</v>
      </c>
      <c r="BN94" s="99">
        <v>0.79829075462731636</v>
      </c>
      <c r="BO94" s="99">
        <v>1912.0660154833479</v>
      </c>
      <c r="BP94" s="99">
        <v>0.18839119676264338</v>
      </c>
      <c r="BQ94" s="99">
        <v>451.23459448588341</v>
      </c>
      <c r="BR94" s="99">
        <v>0.37391725704179529</v>
      </c>
      <c r="BS94" s="99">
        <v>895.60661406650797</v>
      </c>
      <c r="BT94" s="99">
        <v>0.3318663313905415</v>
      </c>
      <c r="BU94" s="99">
        <v>794.88623694662499</v>
      </c>
      <c r="BV94" s="99">
        <v>0.29147497374796183</v>
      </c>
      <c r="BW94" s="99">
        <v>698.14085712111807</v>
      </c>
      <c r="BX94" s="99">
        <v>0.79593699785260108</v>
      </c>
      <c r="BY94" s="99">
        <v>1906.42829725655</v>
      </c>
      <c r="BZ94" s="99">
        <v>0.88287047747209701</v>
      </c>
      <c r="CA94" s="99">
        <v>2114.6513676411664</v>
      </c>
      <c r="CB94" s="99">
        <v>0.54509724782166191</v>
      </c>
      <c r="CC94" s="99">
        <v>1305.6169279824446</v>
      </c>
      <c r="CD94" s="99">
        <v>0.45529270139938671</v>
      </c>
      <c r="CE94" s="99">
        <v>1090.5170783918111</v>
      </c>
      <c r="CF94" s="99">
        <v>5.251832613089482E-2</v>
      </c>
      <c r="CG94" s="99">
        <v>125.79189474871926</v>
      </c>
      <c r="CH94" s="99">
        <v>0.25519921029150389</v>
      </c>
      <c r="CI94" s="99">
        <v>611.25314849021004</v>
      </c>
      <c r="CJ94" s="99">
        <v>0.24637853982769609</v>
      </c>
      <c r="CK94" s="99">
        <v>590.12587859529765</v>
      </c>
      <c r="CL94" s="99">
        <v>7.2449161670923704E-2</v>
      </c>
      <c r="CM94" s="99">
        <v>173.53023203419644</v>
      </c>
      <c r="CN94" s="99">
        <v>0.11003593442134606</v>
      </c>
      <c r="CO94" s="99">
        <v>263.55807012600803</v>
      </c>
      <c r="CP94" s="99">
        <v>0.26896551724137929</v>
      </c>
      <c r="CQ94" s="99">
        <v>644.22620689655162</v>
      </c>
      <c r="CR94" s="99">
        <v>1.0472193877551019</v>
      </c>
      <c r="CS94" s="99">
        <v>2508.29987755102</v>
      </c>
      <c r="CT94" s="99">
        <v>0.80645309441521107</v>
      </c>
      <c r="CU94" s="99">
        <v>1931.6164517433135</v>
      </c>
    </row>
    <row r="95" spans="2:99">
      <c r="B95" s="98" t="s">
        <v>132</v>
      </c>
      <c r="C95" s="98" t="s">
        <v>260</v>
      </c>
      <c r="D95" s="99">
        <v>0</v>
      </c>
      <c r="E95" s="99">
        <v>0</v>
      </c>
      <c r="F95" s="99">
        <v>0</v>
      </c>
      <c r="G95" s="99">
        <v>0</v>
      </c>
      <c r="H95" s="99">
        <v>0</v>
      </c>
      <c r="I95" s="99">
        <v>0</v>
      </c>
      <c r="J95" s="99">
        <v>1.0951488079688101</v>
      </c>
      <c r="K95" s="99">
        <v>1897.6738544483542</v>
      </c>
      <c r="L95" s="99">
        <v>0.67791141162032609</v>
      </c>
      <c r="M95" s="99">
        <v>1174.6848940557011</v>
      </c>
      <c r="N95" s="99">
        <v>1.3679567860628932</v>
      </c>
      <c r="O95" s="99">
        <v>2370.3955188897812</v>
      </c>
      <c r="P95" s="99">
        <v>0.59556171761789678</v>
      </c>
      <c r="Q95" s="99">
        <v>1031.9893442882915</v>
      </c>
      <c r="R95" s="99">
        <v>0.53845434602723841</v>
      </c>
      <c r="S95" s="99">
        <v>933.03369079599872</v>
      </c>
      <c r="T95" s="99">
        <v>0.2839152119700748</v>
      </c>
      <c r="U95" s="99">
        <v>491.96827930174561</v>
      </c>
      <c r="V95" s="99">
        <v>0.94628045578449227</v>
      </c>
      <c r="W95" s="99">
        <v>1639.7147737833682</v>
      </c>
      <c r="X95" s="99">
        <v>1.0913223478614169</v>
      </c>
      <c r="Y95" s="99">
        <v>1891.0433643742631</v>
      </c>
      <c r="Z95" s="99">
        <v>1.7112314986024559</v>
      </c>
      <c r="AA95" s="99">
        <v>2965.2219407783355</v>
      </c>
      <c r="AB95" s="99">
        <v>1.6314372893621083</v>
      </c>
      <c r="AC95" s="99">
        <v>2826.954535006661</v>
      </c>
      <c r="AD95" s="99">
        <v>1.3065128037637586</v>
      </c>
      <c r="AE95" s="99">
        <v>2263.925386361841</v>
      </c>
      <c r="AF95" s="99">
        <v>0.54098651581535162</v>
      </c>
      <c r="AG95" s="99">
        <v>937.42143460484124</v>
      </c>
      <c r="AH95" s="99">
        <v>1.4886117025595464</v>
      </c>
      <c r="AI95" s="99">
        <v>2579.4663581951822</v>
      </c>
      <c r="AJ95" s="99">
        <v>1.186753371597226</v>
      </c>
      <c r="AK95" s="99">
        <v>2056.406242303673</v>
      </c>
      <c r="AL95" s="99">
        <v>0.48631547992175694</v>
      </c>
      <c r="AM95" s="99">
        <v>842.68746360842044</v>
      </c>
      <c r="AN95" s="99">
        <v>0.66990300842955619</v>
      </c>
      <c r="AO95" s="99">
        <v>1160.8079330067349</v>
      </c>
      <c r="AP95" s="99">
        <v>0.86661105623940438</v>
      </c>
      <c r="AQ95" s="99">
        <v>1501.6636382516399</v>
      </c>
      <c r="AR95" s="99">
        <v>0.82749304684663594</v>
      </c>
      <c r="AS95" s="99">
        <v>1433.8799515758508</v>
      </c>
      <c r="AT95" s="99">
        <v>0.91980730724779858</v>
      </c>
      <c r="AU95" s="99">
        <v>1593.8421019989853</v>
      </c>
      <c r="AV95" s="99">
        <v>0.93697448356902668</v>
      </c>
      <c r="AW95" s="99">
        <v>1623.5893851284095</v>
      </c>
      <c r="AX95" s="99">
        <v>0.70090188725191072</v>
      </c>
      <c r="AY95" s="99">
        <v>1214.5227902301108</v>
      </c>
      <c r="AZ95" s="99">
        <v>0.26106032906764176</v>
      </c>
      <c r="BA95" s="99">
        <v>452.36533820840964</v>
      </c>
      <c r="BB95" s="99">
        <v>1.0899318984382818</v>
      </c>
      <c r="BC95" s="99">
        <v>1888.6339936138545</v>
      </c>
      <c r="BD95" s="99">
        <v>0.65953872478154318</v>
      </c>
      <c r="BE95" s="99">
        <v>1142.8487023014579</v>
      </c>
      <c r="BF95" s="99">
        <v>1.0744600407018936</v>
      </c>
      <c r="BG95" s="99">
        <v>1861.8243585282412</v>
      </c>
      <c r="BH95" s="99">
        <v>1.0385310163343089</v>
      </c>
      <c r="BI95" s="99">
        <v>1799.5665451040904</v>
      </c>
      <c r="BJ95" s="99">
        <v>1.4120727601773009</v>
      </c>
      <c r="BK95" s="99">
        <v>2446.839678835227</v>
      </c>
      <c r="BL95" s="99">
        <v>0.87964764863013001</v>
      </c>
      <c r="BM95" s="99">
        <v>1524.2534455462892</v>
      </c>
      <c r="BN95" s="99">
        <v>0.54619893737658487</v>
      </c>
      <c r="BO95" s="99">
        <v>946.45351868614625</v>
      </c>
      <c r="BP95" s="99">
        <v>0.78047781515952253</v>
      </c>
      <c r="BQ95" s="99">
        <v>1352.4119581084205</v>
      </c>
      <c r="BR95" s="99">
        <v>1.2713186739421041</v>
      </c>
      <c r="BS95" s="99">
        <v>2202.9409982068778</v>
      </c>
      <c r="BT95" s="99">
        <v>0.99841985764101504</v>
      </c>
      <c r="BU95" s="99">
        <v>1730.0619293203508</v>
      </c>
      <c r="BV95" s="99">
        <v>1.0685986480582974</v>
      </c>
      <c r="BW95" s="99">
        <v>1851.6677373554178</v>
      </c>
      <c r="BX95" s="99">
        <v>0.89542912258417617</v>
      </c>
      <c r="BY95" s="99">
        <v>1551.5995836138604</v>
      </c>
      <c r="BZ95" s="99">
        <v>0.95078359112379685</v>
      </c>
      <c r="CA95" s="99">
        <v>1647.5178066993151</v>
      </c>
      <c r="CB95" s="99">
        <v>1.0406402003868089</v>
      </c>
      <c r="CC95" s="99">
        <v>1803.2213392302624</v>
      </c>
      <c r="CD95" s="99">
        <v>0.39726554931151892</v>
      </c>
      <c r="CE95" s="99">
        <v>688.38174384699994</v>
      </c>
      <c r="CF95" s="99">
        <v>0.27009424867317333</v>
      </c>
      <c r="CG95" s="99">
        <v>468.01931410087474</v>
      </c>
      <c r="CH95" s="99">
        <v>1.1924476415712399</v>
      </c>
      <c r="CI95" s="99">
        <v>2066.2732733146445</v>
      </c>
      <c r="CJ95" s="99">
        <v>0.91791782955558221</v>
      </c>
      <c r="CK95" s="99">
        <v>1590.5680150539129</v>
      </c>
      <c r="CL95" s="99">
        <v>0.50821883870718609</v>
      </c>
      <c r="CM95" s="99">
        <v>880.64160371181208</v>
      </c>
      <c r="CN95" s="99">
        <v>0.12106632638595978</v>
      </c>
      <c r="CO95" s="99">
        <v>209.7837303615911</v>
      </c>
      <c r="CP95" s="99">
        <v>0.16436781609195403</v>
      </c>
      <c r="CQ95" s="99">
        <v>284.81655172413792</v>
      </c>
      <c r="CR95" s="99">
        <v>0.83777551020408159</v>
      </c>
      <c r="CS95" s="99">
        <v>1451.6974040816326</v>
      </c>
      <c r="CT95" s="99">
        <v>0.93052280124832054</v>
      </c>
      <c r="CU95" s="99">
        <v>1612.4099100030899</v>
      </c>
    </row>
    <row r="96" spans="2:99">
      <c r="C96" s="98" t="s">
        <v>261</v>
      </c>
      <c r="D96" s="99">
        <v>0</v>
      </c>
      <c r="E96" s="99">
        <v>0</v>
      </c>
      <c r="F96" s="99">
        <v>0</v>
      </c>
      <c r="G96" s="99">
        <v>0</v>
      </c>
      <c r="H96" s="99">
        <v>0</v>
      </c>
      <c r="I96" s="99">
        <v>0</v>
      </c>
      <c r="J96" s="99">
        <v>1.1487518480197596</v>
      </c>
      <c r="K96" s="99">
        <v>945.65252128986606</v>
      </c>
      <c r="L96" s="99">
        <v>0.67791141162032609</v>
      </c>
      <c r="M96" s="99">
        <v>558.05667404585233</v>
      </c>
      <c r="N96" s="99">
        <v>1.302815986726565</v>
      </c>
      <c r="O96" s="99">
        <v>1072.4781202733081</v>
      </c>
      <c r="P96" s="99">
        <v>0.6871865972514194</v>
      </c>
      <c r="Q96" s="99">
        <v>565.69200685736837</v>
      </c>
      <c r="R96" s="99">
        <v>0.50255738962542251</v>
      </c>
      <c r="S96" s="99">
        <v>413.70524313964779</v>
      </c>
      <c r="T96" s="99">
        <v>0.30972568578553616</v>
      </c>
      <c r="U96" s="99">
        <v>254.96618453865335</v>
      </c>
      <c r="V96" s="99">
        <v>0.90803527686549346</v>
      </c>
      <c r="W96" s="99">
        <v>747.49463991567416</v>
      </c>
      <c r="X96" s="99">
        <v>1.2673420813874519</v>
      </c>
      <c r="Y96" s="99">
        <v>1043.2760013981504</v>
      </c>
      <c r="Z96" s="99">
        <v>1.8062999151914811</v>
      </c>
      <c r="AA96" s="99">
        <v>1486.9460901856271</v>
      </c>
      <c r="AB96" s="99">
        <v>1.5226748034046342</v>
      </c>
      <c r="AC96" s="99">
        <v>1253.4658981626949</v>
      </c>
      <c r="AD96" s="99">
        <v>1.5242649377243851</v>
      </c>
      <c r="AE96" s="99">
        <v>1254.7748967347136</v>
      </c>
      <c r="AF96" s="99">
        <v>0.62213449318765446</v>
      </c>
      <c r="AG96" s="99">
        <v>512.14111479207713</v>
      </c>
      <c r="AH96" s="99">
        <v>1.3397505323035919</v>
      </c>
      <c r="AI96" s="99">
        <v>1102.8826381923168</v>
      </c>
      <c r="AJ96" s="99">
        <v>1.2609254573220525</v>
      </c>
      <c r="AK96" s="99">
        <v>1037.9938364675136</v>
      </c>
      <c r="AL96" s="99">
        <v>0.56113324606356574</v>
      </c>
      <c r="AM96" s="99">
        <v>461.92488815952726</v>
      </c>
      <c r="AN96" s="99">
        <v>0.67257330071125387</v>
      </c>
      <c r="AO96" s="99">
        <v>553.66234114550412</v>
      </c>
      <c r="AP96" s="99">
        <v>1.0039587631953213</v>
      </c>
      <c r="AQ96" s="99">
        <v>826.45885386238842</v>
      </c>
      <c r="AR96" s="99">
        <v>0.86515025533170387</v>
      </c>
      <c r="AS96" s="99">
        <v>712.19169018905859</v>
      </c>
      <c r="AT96" s="99">
        <v>0.96821821815557751</v>
      </c>
      <c r="AU96" s="99">
        <v>797.0372371856713</v>
      </c>
      <c r="AV96" s="99">
        <v>0.98159231611993258</v>
      </c>
      <c r="AW96" s="99">
        <v>808.0467946299284</v>
      </c>
      <c r="AX96" s="99">
        <v>0.78851462315839949</v>
      </c>
      <c r="AY96" s="99">
        <v>649.10523778399443</v>
      </c>
      <c r="AZ96" s="99">
        <v>0.25018281535649001</v>
      </c>
      <c r="BA96" s="99">
        <v>205.95049360146257</v>
      </c>
      <c r="BB96" s="99">
        <v>1.120289021440648</v>
      </c>
      <c r="BC96" s="99">
        <v>922.22192244994142</v>
      </c>
      <c r="BD96" s="99">
        <v>0.73868337175532839</v>
      </c>
      <c r="BE96" s="99">
        <v>608.08415162898632</v>
      </c>
      <c r="BF96" s="99">
        <v>1.2279543322307356</v>
      </c>
      <c r="BG96" s="99">
        <v>1010.8520062923415</v>
      </c>
      <c r="BH96" s="99">
        <v>1.1478500706852888</v>
      </c>
      <c r="BI96" s="99">
        <v>944.91017818812963</v>
      </c>
      <c r="BJ96" s="99">
        <v>1.2708654841595708</v>
      </c>
      <c r="BK96" s="99">
        <v>1046.1764665601586</v>
      </c>
      <c r="BL96" s="99">
        <v>0.92851696244291504</v>
      </c>
      <c r="BM96" s="99">
        <v>764.35516348300757</v>
      </c>
      <c r="BN96" s="99">
        <v>0.58821424025170677</v>
      </c>
      <c r="BO96" s="99">
        <v>484.21796257520498</v>
      </c>
      <c r="BP96" s="99">
        <v>0.88812992759531884</v>
      </c>
      <c r="BQ96" s="99">
        <v>731.10855639646638</v>
      </c>
      <c r="BR96" s="99">
        <v>1.4582773024630016</v>
      </c>
      <c r="BS96" s="99">
        <v>1200.4538753875429</v>
      </c>
      <c r="BT96" s="99">
        <v>1.164353023336286</v>
      </c>
      <c r="BU96" s="99">
        <v>958.49540881043049</v>
      </c>
      <c r="BV96" s="99">
        <v>1.4448737225483297</v>
      </c>
      <c r="BW96" s="99">
        <v>1189.4200484017849</v>
      </c>
      <c r="BX96" s="99">
        <v>0.99492124731575127</v>
      </c>
      <c r="BY96" s="99">
        <v>819.01917079032637</v>
      </c>
      <c r="BZ96" s="99">
        <v>0.95078359112379685</v>
      </c>
      <c r="CA96" s="99">
        <v>782.68505221310954</v>
      </c>
      <c r="CB96" s="99">
        <v>1.0406402003868089</v>
      </c>
      <c r="CC96" s="99">
        <v>856.65501295842103</v>
      </c>
      <c r="CD96" s="99">
        <v>0.45975657747068788</v>
      </c>
      <c r="CE96" s="99">
        <v>378.47161457387023</v>
      </c>
      <c r="CF96" s="99">
        <v>0.32261257480406819</v>
      </c>
      <c r="CG96" s="99">
        <v>265.57467157870889</v>
      </c>
      <c r="CH96" s="99">
        <v>1.2669756191694426</v>
      </c>
      <c r="CI96" s="99">
        <v>1042.9743297002851</v>
      </c>
      <c r="CJ96" s="99">
        <v>0.95144342599306408</v>
      </c>
      <c r="CK96" s="99">
        <v>783.2282282774903</v>
      </c>
      <c r="CL96" s="99">
        <v>0.61796775963265782</v>
      </c>
      <c r="CM96" s="99">
        <v>508.7110597296039</v>
      </c>
      <c r="CN96" s="99">
        <v>0.13315185626624235</v>
      </c>
      <c r="CO96" s="99">
        <v>109.61060807837069</v>
      </c>
      <c r="CP96" s="99">
        <v>0.19425287356321841</v>
      </c>
      <c r="CQ96" s="99">
        <v>159.90896551724137</v>
      </c>
      <c r="CR96" s="99">
        <v>0.97740476190476178</v>
      </c>
      <c r="CS96" s="99">
        <v>804.59959999999978</v>
      </c>
      <c r="CT96" s="99">
        <v>0.86848794783176586</v>
      </c>
      <c r="CU96" s="99">
        <v>714.93927865510955</v>
      </c>
    </row>
    <row r="97" spans="2:99">
      <c r="C97" s="98" t="s">
        <v>262</v>
      </c>
      <c r="D97" s="99">
        <v>0</v>
      </c>
      <c r="E97" s="99">
        <v>0</v>
      </c>
      <c r="F97" s="99">
        <v>0</v>
      </c>
      <c r="G97" s="99">
        <v>0</v>
      </c>
      <c r="H97" s="99">
        <v>0</v>
      </c>
      <c r="I97" s="99">
        <v>0</v>
      </c>
      <c r="J97" s="99">
        <v>0.96155382040539794</v>
      </c>
      <c r="K97" s="99">
        <v>1758.4896267573918</v>
      </c>
      <c r="L97" s="99">
        <v>0.64223186364030893</v>
      </c>
      <c r="M97" s="99">
        <v>1174.513632225397</v>
      </c>
      <c r="N97" s="99">
        <v>1.2376751873902367</v>
      </c>
      <c r="O97" s="99">
        <v>2263.4603826992648</v>
      </c>
      <c r="P97" s="99">
        <v>0.59556171761789678</v>
      </c>
      <c r="Q97" s="99">
        <v>1089.1632691796096</v>
      </c>
      <c r="R97" s="99">
        <v>0.5743513024290543</v>
      </c>
      <c r="S97" s="99">
        <v>1050.3736618822545</v>
      </c>
      <c r="T97" s="99">
        <v>0.27531172069825438</v>
      </c>
      <c r="U97" s="99">
        <v>503.49007481296758</v>
      </c>
      <c r="V97" s="99">
        <v>0.94794648930068015</v>
      </c>
      <c r="W97" s="99">
        <v>1733.6045396330837</v>
      </c>
      <c r="X97" s="99">
        <v>1.0913223478614169</v>
      </c>
      <c r="Y97" s="99">
        <v>1995.8103097689591</v>
      </c>
      <c r="Z97" s="99">
        <v>1.8062999151914811</v>
      </c>
      <c r="AA97" s="99">
        <v>3303.3612849021806</v>
      </c>
      <c r="AB97" s="99">
        <v>1.5226748034046342</v>
      </c>
      <c r="AC97" s="99">
        <v>2784.6676804663948</v>
      </c>
      <c r="AD97" s="99">
        <v>1.3790968484173005</v>
      </c>
      <c r="AE97" s="99">
        <v>2522.0923163855591</v>
      </c>
      <c r="AF97" s="99">
        <v>0.51393719002458405</v>
      </c>
      <c r="AG97" s="99">
        <v>939.8883331169593</v>
      </c>
      <c r="AH97" s="99">
        <v>1.414181117431569</v>
      </c>
      <c r="AI97" s="99">
        <v>2586.2544275588534</v>
      </c>
      <c r="AJ97" s="99">
        <v>1.0013231572851593</v>
      </c>
      <c r="AK97" s="99">
        <v>1831.2197900430992</v>
      </c>
      <c r="AL97" s="99">
        <v>0.54242880452811348</v>
      </c>
      <c r="AM97" s="99">
        <v>991.99379772101395</v>
      </c>
      <c r="AN97" s="99">
        <v>0.56114532366313596</v>
      </c>
      <c r="AO97" s="99">
        <v>1026.2225679151429</v>
      </c>
      <c r="AP97" s="99">
        <v>0.81167197345703768</v>
      </c>
      <c r="AQ97" s="99">
        <v>1484.3857050582305</v>
      </c>
      <c r="AR97" s="99">
        <v>0.72381136493437959</v>
      </c>
      <c r="AS97" s="99">
        <v>1323.7062241919934</v>
      </c>
      <c r="AT97" s="99">
        <v>1.0166291290633562</v>
      </c>
      <c r="AU97" s="99">
        <v>1859.2113512310659</v>
      </c>
      <c r="AV97" s="99">
        <v>0.80312098591630854</v>
      </c>
      <c r="AW97" s="99">
        <v>1468.747659043745</v>
      </c>
      <c r="AX97" s="99">
        <v>0.61328915134542172</v>
      </c>
      <c r="AY97" s="99">
        <v>1121.5831999805073</v>
      </c>
      <c r="AZ97" s="99">
        <v>0.22842778793418655</v>
      </c>
      <c r="BA97" s="99">
        <v>417.74873857404037</v>
      </c>
      <c r="BB97" s="99">
        <v>1.1174013800348097</v>
      </c>
      <c r="BC97" s="99">
        <v>2043.50364380766</v>
      </c>
      <c r="BD97" s="99">
        <v>0.65953872478154318</v>
      </c>
      <c r="BE97" s="99">
        <v>1206.1644198804861</v>
      </c>
      <c r="BF97" s="99">
        <v>1.096065156795458</v>
      </c>
      <c r="BG97" s="99">
        <v>2004.4839587475335</v>
      </c>
      <c r="BH97" s="99">
        <v>1.2025095978607785</v>
      </c>
      <c r="BI97" s="99">
        <v>2199.1495525677915</v>
      </c>
      <c r="BJ97" s="99">
        <v>1.4120727601773009</v>
      </c>
      <c r="BK97" s="99">
        <v>2582.3986638122478</v>
      </c>
      <c r="BL97" s="99">
        <v>0.92851696244291504</v>
      </c>
      <c r="BM97" s="99">
        <v>1698.071820915603</v>
      </c>
      <c r="BN97" s="99">
        <v>0.58821424025170677</v>
      </c>
      <c r="BO97" s="99">
        <v>1075.7262025723212</v>
      </c>
      <c r="BP97" s="99">
        <v>0.7535647870505735</v>
      </c>
      <c r="BQ97" s="99">
        <v>1378.1192825580888</v>
      </c>
      <c r="BR97" s="99">
        <v>1.1965352225337447</v>
      </c>
      <c r="BS97" s="99">
        <v>2188.2236149697123</v>
      </c>
      <c r="BT97" s="99">
        <v>1.0380571426109488</v>
      </c>
      <c r="BU97" s="99">
        <v>1898.3989024069033</v>
      </c>
      <c r="BV97" s="99">
        <v>1.1903304979712228</v>
      </c>
      <c r="BW97" s="99">
        <v>2176.8764146897724</v>
      </c>
      <c r="BX97" s="99">
        <v>1.0446673096815389</v>
      </c>
      <c r="BY97" s="99">
        <v>1910.4875759455983</v>
      </c>
      <c r="BZ97" s="99">
        <v>0.88287047747209701</v>
      </c>
      <c r="CA97" s="99">
        <v>1614.593529200971</v>
      </c>
      <c r="CB97" s="99">
        <v>0.89197731461726504</v>
      </c>
      <c r="CC97" s="99">
        <v>1631.2481129720543</v>
      </c>
      <c r="CD97" s="99">
        <v>0.42906904790001604</v>
      </c>
      <c r="CE97" s="99">
        <v>784.68147479954928</v>
      </c>
      <c r="CF97" s="99">
        <v>0.25508901263577483</v>
      </c>
      <c r="CG97" s="99">
        <v>466.50678630830498</v>
      </c>
      <c r="CH97" s="99">
        <v>1.1832861216582689</v>
      </c>
      <c r="CI97" s="99">
        <v>2163.993659288642</v>
      </c>
      <c r="CJ97" s="99">
        <v>0.88439223311810045</v>
      </c>
      <c r="CK97" s="99">
        <v>1617.3765159263821</v>
      </c>
      <c r="CL97" s="99">
        <v>0.50821883870718609</v>
      </c>
      <c r="CM97" s="99">
        <v>929.43061222770189</v>
      </c>
      <c r="CN97" s="99">
        <v>0.13294082868310858</v>
      </c>
      <c r="CO97" s="99">
        <v>243.12218749566895</v>
      </c>
      <c r="CP97" s="99">
        <v>0.19425287356321841</v>
      </c>
      <c r="CQ97" s="99">
        <v>355.24965517241384</v>
      </c>
      <c r="CR97" s="99">
        <v>0.90759013605442174</v>
      </c>
      <c r="CS97" s="99">
        <v>1659.8008408163264</v>
      </c>
      <c r="CT97" s="99">
        <v>0.93052280124832054</v>
      </c>
      <c r="CU97" s="99">
        <v>1701.7400989229286</v>
      </c>
    </row>
    <row r="98" spans="2:99">
      <c r="C98" s="98" t="s">
        <v>263</v>
      </c>
      <c r="D98" s="99">
        <v>0</v>
      </c>
      <c r="E98" s="99">
        <v>0</v>
      </c>
      <c r="F98" s="99">
        <v>0</v>
      </c>
      <c r="G98" s="99">
        <v>0</v>
      </c>
      <c r="H98" s="99">
        <v>0</v>
      </c>
      <c r="I98" s="99">
        <v>0</v>
      </c>
      <c r="J98" s="99">
        <v>1.1471013977639113</v>
      </c>
      <c r="K98" s="99">
        <v>1449.4773262144781</v>
      </c>
      <c r="L98" s="99">
        <v>0.67791141162032609</v>
      </c>
      <c r="M98" s="99">
        <v>856.60885972344397</v>
      </c>
      <c r="N98" s="99">
        <v>1.302815986726565</v>
      </c>
      <c r="O98" s="99">
        <v>1646.2382808276873</v>
      </c>
      <c r="P98" s="99">
        <v>0.6871865972514194</v>
      </c>
      <c r="Q98" s="99">
        <v>868.3289842868935</v>
      </c>
      <c r="R98" s="99">
        <v>0.53845434602723841</v>
      </c>
      <c r="S98" s="99">
        <v>680.39091164001843</v>
      </c>
      <c r="T98" s="99">
        <v>0.29251870324189527</v>
      </c>
      <c r="U98" s="99">
        <v>369.62663341645884</v>
      </c>
      <c r="V98" s="99">
        <v>0.86645803091411877</v>
      </c>
      <c r="W98" s="99">
        <v>1094.8563678630803</v>
      </c>
      <c r="X98" s="99">
        <v>1.0561184011562097</v>
      </c>
      <c r="Y98" s="99">
        <v>1334.5112117009865</v>
      </c>
      <c r="Z98" s="99">
        <v>1.9964367483695316</v>
      </c>
      <c r="AA98" s="99">
        <v>2522.69747523974</v>
      </c>
      <c r="AB98" s="99">
        <v>1.6314372893621083</v>
      </c>
      <c r="AC98" s="99">
        <v>2061.48415883796</v>
      </c>
      <c r="AD98" s="99">
        <v>1.3065128037637586</v>
      </c>
      <c r="AE98" s="99">
        <v>1650.9095788358852</v>
      </c>
      <c r="AF98" s="99">
        <v>0.59508516739688677</v>
      </c>
      <c r="AG98" s="99">
        <v>751.94961752270603</v>
      </c>
      <c r="AH98" s="99">
        <v>1.414181117431569</v>
      </c>
      <c r="AI98" s="99">
        <v>1786.9592599865305</v>
      </c>
      <c r="AJ98" s="99">
        <v>1.1125812858723991</v>
      </c>
      <c r="AK98" s="99">
        <v>1405.8577128283634</v>
      </c>
      <c r="AL98" s="99">
        <v>0.48631547992175694</v>
      </c>
      <c r="AM98" s="99">
        <v>614.508240429132</v>
      </c>
      <c r="AN98" s="99">
        <v>0.64271358723795113</v>
      </c>
      <c r="AO98" s="99">
        <v>812.13288883387497</v>
      </c>
      <c r="AP98" s="99">
        <v>0.87902532451786808</v>
      </c>
      <c r="AQ98" s="99">
        <v>1110.7364000607781</v>
      </c>
      <c r="AR98" s="99">
        <v>0.86515025533170387</v>
      </c>
      <c r="AS98" s="99">
        <v>1093.2038626371409</v>
      </c>
      <c r="AT98" s="99">
        <v>1.1134509508789141</v>
      </c>
      <c r="AU98" s="99">
        <v>1406.9566215305958</v>
      </c>
      <c r="AV98" s="99">
        <v>0.98159231611993258</v>
      </c>
      <c r="AW98" s="99">
        <v>1240.3400506491466</v>
      </c>
      <c r="AX98" s="99">
        <v>0.70090188725191072</v>
      </c>
      <c r="AY98" s="99">
        <v>885.65962473151433</v>
      </c>
      <c r="AZ98" s="99">
        <v>0.26106032906764176</v>
      </c>
      <c r="BA98" s="99">
        <v>329.87583180987212</v>
      </c>
      <c r="BB98" s="99">
        <v>1.1506461444430141</v>
      </c>
      <c r="BC98" s="99">
        <v>1453.9564681181926</v>
      </c>
      <c r="BD98" s="99">
        <v>0.76506492074659016</v>
      </c>
      <c r="BE98" s="99">
        <v>966.73603385539127</v>
      </c>
      <c r="BF98" s="99">
        <v>1.2279543322307356</v>
      </c>
      <c r="BG98" s="99">
        <v>1551.6430942067573</v>
      </c>
      <c r="BH98" s="99">
        <v>1.1478500706852888</v>
      </c>
      <c r="BI98" s="99">
        <v>1450.4233493179308</v>
      </c>
      <c r="BJ98" s="99">
        <v>1.4826763981861659</v>
      </c>
      <c r="BK98" s="99">
        <v>1873.5098967480392</v>
      </c>
      <c r="BL98" s="99">
        <v>0.97738627625569996</v>
      </c>
      <c r="BM98" s="99">
        <v>1235.0252986767023</v>
      </c>
      <c r="BN98" s="99">
        <v>0.67224484600195056</v>
      </c>
      <c r="BO98" s="99">
        <v>849.44858740806467</v>
      </c>
      <c r="BP98" s="99">
        <v>0.83430387137742057</v>
      </c>
      <c r="BQ98" s="99">
        <v>1054.2263718725085</v>
      </c>
      <c r="BR98" s="99">
        <v>1.420885576758822</v>
      </c>
      <c r="BS98" s="99">
        <v>1795.4310147924473</v>
      </c>
      <c r="BT98" s="99">
        <v>1.0435951619726</v>
      </c>
      <c r="BU98" s="99">
        <v>1318.6868466685773</v>
      </c>
      <c r="BV98" s="99">
        <v>1.3194486977183191</v>
      </c>
      <c r="BW98" s="99">
        <v>1667.2553744368679</v>
      </c>
      <c r="BX98" s="99">
        <v>0.94517518494996378</v>
      </c>
      <c r="BY98" s="99">
        <v>1194.323363702774</v>
      </c>
      <c r="BZ98" s="99">
        <v>1.0186967047754965</v>
      </c>
      <c r="CA98" s="99">
        <v>1287.2251561543171</v>
      </c>
      <c r="CB98" s="99">
        <v>1.0406402003868089</v>
      </c>
      <c r="CC98" s="99">
        <v>1314.9529572087717</v>
      </c>
      <c r="CD98" s="99">
        <v>0.42906904790001604</v>
      </c>
      <c r="CE98" s="99">
        <v>542.17164892646019</v>
      </c>
      <c r="CF98" s="99">
        <v>0.28509948471057189</v>
      </c>
      <c r="CG98" s="99">
        <v>360.25170888027861</v>
      </c>
      <c r="CH98" s="99">
        <v>1.1551836527721386</v>
      </c>
      <c r="CI98" s="99">
        <v>1459.6900636428743</v>
      </c>
      <c r="CJ98" s="99">
        <v>0.85476642493572641</v>
      </c>
      <c r="CK98" s="99">
        <v>1080.0828545487839</v>
      </c>
      <c r="CL98" s="99">
        <v>0.63120751438391309</v>
      </c>
      <c r="CM98" s="99">
        <v>797.59381517551253</v>
      </c>
      <c r="CN98" s="99">
        <v>0.13908910741481678</v>
      </c>
      <c r="CO98" s="99">
        <v>175.75299612936249</v>
      </c>
      <c r="CP98" s="99">
        <v>0.20919540229885056</v>
      </c>
      <c r="CQ98" s="99">
        <v>264.33931034482754</v>
      </c>
      <c r="CR98" s="99">
        <v>0.83777551020408159</v>
      </c>
      <c r="CS98" s="99">
        <v>1058.6131346938773</v>
      </c>
      <c r="CT98" s="99">
        <v>0.99255765466487522</v>
      </c>
      <c r="CU98" s="99">
        <v>1254.1958524345362</v>
      </c>
    </row>
    <row r="99" spans="2:99">
      <c r="C99" s="98" t="s">
        <v>264</v>
      </c>
      <c r="D99" s="99">
        <v>0</v>
      </c>
      <c r="E99" s="99">
        <v>0</v>
      </c>
      <c r="F99" s="99">
        <v>0</v>
      </c>
      <c r="G99" s="99">
        <v>0</v>
      </c>
      <c r="H99" s="99">
        <v>0</v>
      </c>
      <c r="I99" s="99">
        <v>0</v>
      </c>
      <c r="J99" s="99">
        <v>0.67045061320083321</v>
      </c>
      <c r="K99" s="99">
        <v>3675.1420813216869</v>
      </c>
      <c r="L99" s="99">
        <v>0.46383412374022309</v>
      </c>
      <c r="M99" s="99">
        <v>2542.5531326944065</v>
      </c>
      <c r="N99" s="99">
        <v>0.91197119070859556</v>
      </c>
      <c r="O99" s="99">
        <v>4999.0612789882371</v>
      </c>
      <c r="P99" s="99">
        <v>0.50393683798437416</v>
      </c>
      <c r="Q99" s="99">
        <v>2762.3801710951452</v>
      </c>
      <c r="R99" s="99">
        <v>0.43076347682179073</v>
      </c>
      <c r="S99" s="99">
        <v>2361.2730745463277</v>
      </c>
      <c r="T99" s="99">
        <v>0.23229426433915212</v>
      </c>
      <c r="U99" s="99">
        <v>1273.3442394014962</v>
      </c>
      <c r="V99" s="99">
        <v>0.58208144331924716</v>
      </c>
      <c r="W99" s="99">
        <v>3190.7376396987847</v>
      </c>
      <c r="X99" s="99">
        <v>0.77448682751455389</v>
      </c>
      <c r="Y99" s="99">
        <v>4245.426993703778</v>
      </c>
      <c r="Z99" s="99">
        <v>1.2834236239518417</v>
      </c>
      <c r="AA99" s="99">
        <v>7035.2149370544148</v>
      </c>
      <c r="AB99" s="99">
        <v>1.0876248595747386</v>
      </c>
      <c r="AC99" s="99">
        <v>5961.9244302448869</v>
      </c>
      <c r="AD99" s="99">
        <v>0.94359258049604777</v>
      </c>
      <c r="AE99" s="99">
        <v>5172.3970892471352</v>
      </c>
      <c r="AF99" s="99">
        <v>0.37869056107074611</v>
      </c>
      <c r="AG99" s="99">
        <v>2075.8301795654015</v>
      </c>
      <c r="AH99" s="99">
        <v>1.0420281917916825</v>
      </c>
      <c r="AI99" s="99">
        <v>5711.9817361252863</v>
      </c>
      <c r="AJ99" s="99">
        <v>0.85297898583550602</v>
      </c>
      <c r="AK99" s="99">
        <v>4675.6896087559089</v>
      </c>
      <c r="AL99" s="99">
        <v>0.31797550610268721</v>
      </c>
      <c r="AM99" s="99">
        <v>1743.01453425249</v>
      </c>
      <c r="AN99" s="99">
        <v>0.44971734661501817</v>
      </c>
      <c r="AO99" s="99">
        <v>2465.1706072048833</v>
      </c>
      <c r="AP99" s="99">
        <v>0.60432991060603436</v>
      </c>
      <c r="AQ99" s="99">
        <v>3312.6948379780374</v>
      </c>
      <c r="AR99" s="99">
        <v>0.55166203123109059</v>
      </c>
      <c r="AS99" s="99">
        <v>3023.9905903963459</v>
      </c>
      <c r="AT99" s="99">
        <v>0.77457457452446199</v>
      </c>
      <c r="AU99" s="99">
        <v>4245.9079877132908</v>
      </c>
      <c r="AV99" s="99">
        <v>0.62464965571268438</v>
      </c>
      <c r="AW99" s="99">
        <v>3424.0795527546502</v>
      </c>
      <c r="AX99" s="99">
        <v>0.54393613834532695</v>
      </c>
      <c r="AY99" s="99">
        <v>2981.6403359537439</v>
      </c>
      <c r="AZ99" s="99">
        <v>0.15228519195612436</v>
      </c>
      <c r="BA99" s="99">
        <v>834.76650822669126</v>
      </c>
      <c r="BB99" s="99">
        <v>0.77625392349418543</v>
      </c>
      <c r="BC99" s="99">
        <v>4255.113507025726</v>
      </c>
      <c r="BD99" s="99">
        <v>0.52763097982523455</v>
      </c>
      <c r="BE99" s="99">
        <v>2892.2619790100052</v>
      </c>
      <c r="BF99" s="99">
        <v>0.76747145764420976</v>
      </c>
      <c r="BG99" s="99">
        <v>4206.9715422224999</v>
      </c>
      <c r="BH99" s="99">
        <v>0.87455243480783906</v>
      </c>
      <c r="BI99" s="99">
        <v>4793.9466266426498</v>
      </c>
      <c r="BJ99" s="99">
        <v>1.0590545701329757</v>
      </c>
      <c r="BK99" s="99">
        <v>5805.3135316409189</v>
      </c>
      <c r="BL99" s="99">
        <v>0.73303970719177491</v>
      </c>
      <c r="BM99" s="99">
        <v>4018.230458942433</v>
      </c>
      <c r="BN99" s="99">
        <v>0.46216833162634102</v>
      </c>
      <c r="BO99" s="99">
        <v>2533.4219266429509</v>
      </c>
      <c r="BP99" s="99">
        <v>0.51134753407003208</v>
      </c>
      <c r="BQ99" s="99">
        <v>2803.0026427582875</v>
      </c>
      <c r="BR99" s="99">
        <v>0.97218486830866757</v>
      </c>
      <c r="BS99" s="99">
        <v>5329.1285741207912</v>
      </c>
      <c r="BT99" s="99">
        <v>0.69326876604322174</v>
      </c>
      <c r="BU99" s="99">
        <v>3800.2220679425241</v>
      </c>
      <c r="BV99" s="99">
        <v>0.89274787347841711</v>
      </c>
      <c r="BW99" s="99">
        <v>4893.6867432592908</v>
      </c>
      <c r="BX99" s="99">
        <v>0.79593699785260108</v>
      </c>
      <c r="BY99" s="99">
        <v>4363.0082474288174</v>
      </c>
      <c r="BZ99" s="99">
        <v>0.61121802286529792</v>
      </c>
      <c r="CA99" s="99">
        <v>3350.4527141384169</v>
      </c>
      <c r="CB99" s="99">
        <v>0.64420583833469136</v>
      </c>
      <c r="CC99" s="99">
        <v>3531.2787234154439</v>
      </c>
      <c r="CD99" s="99">
        <v>0.32919467606322367</v>
      </c>
      <c r="CE99" s="99">
        <v>1804.5135363081667</v>
      </c>
      <c r="CF99" s="99">
        <v>0.19506806848618077</v>
      </c>
      <c r="CG99" s="99">
        <v>1069.2851242138483</v>
      </c>
      <c r="CH99" s="99">
        <v>0.78254376478112619</v>
      </c>
      <c r="CI99" s="99">
        <v>4289.5919010242205</v>
      </c>
      <c r="CJ99" s="99">
        <v>0.527310037071124</v>
      </c>
      <c r="CK99" s="99">
        <v>2890.5026992090729</v>
      </c>
      <c r="CL99" s="99">
        <v>0.38502853761385758</v>
      </c>
      <c r="CM99" s="99">
        <v>2110.5724317841214</v>
      </c>
      <c r="CN99" s="99">
        <v>9.6684239042260797E-2</v>
      </c>
      <c r="CO99" s="99">
        <v>529.98432473405671</v>
      </c>
      <c r="CP99" s="99">
        <v>0.13448275862068965</v>
      </c>
      <c r="CQ99" s="99">
        <v>737.18068965517227</v>
      </c>
      <c r="CR99" s="99">
        <v>0.69814625850340128</v>
      </c>
      <c r="CS99" s="99">
        <v>3826.958530612244</v>
      </c>
      <c r="CT99" s="99">
        <v>0.68238338758210171</v>
      </c>
      <c r="CU99" s="99">
        <v>3740.5527773700483</v>
      </c>
    </row>
    <row r="100" spans="2:99">
      <c r="C100" s="98" t="s">
        <v>265</v>
      </c>
      <c r="D100" s="99">
        <v>0</v>
      </c>
      <c r="E100" s="99">
        <v>0</v>
      </c>
      <c r="F100" s="99">
        <v>0</v>
      </c>
      <c r="G100" s="99">
        <v>0</v>
      </c>
      <c r="H100" s="99">
        <v>0</v>
      </c>
      <c r="I100" s="99">
        <v>0</v>
      </c>
      <c r="J100" s="99">
        <v>0.96237904553332199</v>
      </c>
      <c r="K100" s="99">
        <v>1561.3637634732615</v>
      </c>
      <c r="L100" s="99">
        <v>0.60655231566029177</v>
      </c>
      <c r="M100" s="99">
        <v>984.07047692725735</v>
      </c>
      <c r="N100" s="99">
        <v>1.1725343880539085</v>
      </c>
      <c r="O100" s="99">
        <v>1902.319791178661</v>
      </c>
      <c r="P100" s="99">
        <v>0.6871865972514194</v>
      </c>
      <c r="Q100" s="99">
        <v>1114.8915353807026</v>
      </c>
      <c r="R100" s="99">
        <v>0.50255738962542251</v>
      </c>
      <c r="S100" s="99">
        <v>815.34910892828543</v>
      </c>
      <c r="T100" s="99">
        <v>0.32693266832917706</v>
      </c>
      <c r="U100" s="99">
        <v>530.41556109725684</v>
      </c>
      <c r="V100" s="99">
        <v>0.99118976876824305</v>
      </c>
      <c r="W100" s="99">
        <v>1608.1062808495974</v>
      </c>
      <c r="X100" s="99">
        <v>1.1265262945666239</v>
      </c>
      <c r="Y100" s="99">
        <v>1827.6762603048905</v>
      </c>
      <c r="Z100" s="99">
        <v>1.9489025400750191</v>
      </c>
      <c r="AA100" s="99">
        <v>3161.8994810177105</v>
      </c>
      <c r="AB100" s="99">
        <v>1.5226748034046342</v>
      </c>
      <c r="AC100" s="99">
        <v>2470.3876010436784</v>
      </c>
      <c r="AD100" s="99">
        <v>1.3065128037637586</v>
      </c>
      <c r="AE100" s="99">
        <v>2119.6863728263215</v>
      </c>
      <c r="AF100" s="99">
        <v>0.54098651581535162</v>
      </c>
      <c r="AG100" s="99">
        <v>877.69652325882635</v>
      </c>
      <c r="AH100" s="99">
        <v>1.414181117431569</v>
      </c>
      <c r="AI100" s="99">
        <v>2294.3674449209775</v>
      </c>
      <c r="AJ100" s="99">
        <v>1.1125812858723991</v>
      </c>
      <c r="AK100" s="99">
        <v>1805.0518781993801</v>
      </c>
      <c r="AL100" s="99">
        <v>0.48631547992175694</v>
      </c>
      <c r="AM100" s="99">
        <v>788.99823462505844</v>
      </c>
      <c r="AN100" s="99">
        <v>0.5910050371364387</v>
      </c>
      <c r="AO100" s="99">
        <v>958.84657225015803</v>
      </c>
      <c r="AP100" s="99">
        <v>0.79661670034431797</v>
      </c>
      <c r="AQ100" s="99">
        <v>1292.4309346386215</v>
      </c>
      <c r="AR100" s="99">
        <v>0.79619250142781761</v>
      </c>
      <c r="AS100" s="99">
        <v>1291.7427143164912</v>
      </c>
      <c r="AT100" s="99">
        <v>1.0650400399711353</v>
      </c>
      <c r="AU100" s="99">
        <v>1727.9209608491697</v>
      </c>
      <c r="AV100" s="99">
        <v>0.98159231611993258</v>
      </c>
      <c r="AW100" s="99">
        <v>1592.5353736729785</v>
      </c>
      <c r="AX100" s="99">
        <v>0.72524818446043604</v>
      </c>
      <c r="AY100" s="99">
        <v>1176.6426544686112</v>
      </c>
      <c r="AZ100" s="99">
        <v>0.23930530164533831</v>
      </c>
      <c r="BA100" s="99">
        <v>388.24892138939686</v>
      </c>
      <c r="BB100" s="99">
        <v>0.96850340642881672</v>
      </c>
      <c r="BC100" s="99">
        <v>1571.2999265901121</v>
      </c>
      <c r="BD100" s="99">
        <v>0.63315717579028152</v>
      </c>
      <c r="BE100" s="99">
        <v>1027.2342020021526</v>
      </c>
      <c r="BF100" s="99">
        <v>1.0989458389412663</v>
      </c>
      <c r="BG100" s="99">
        <v>1782.9297290983102</v>
      </c>
      <c r="BH100" s="99">
        <v>1.0931905435097988</v>
      </c>
      <c r="BI100" s="99">
        <v>1773.5923377902975</v>
      </c>
      <c r="BJ100" s="99">
        <v>1.4120727601773009</v>
      </c>
      <c r="BK100" s="99">
        <v>2290.9468461116526</v>
      </c>
      <c r="BL100" s="99">
        <v>0.97738627625569996</v>
      </c>
      <c r="BM100" s="99">
        <v>1585.7114945972476</v>
      </c>
      <c r="BN100" s="99">
        <v>0.54619893737658487</v>
      </c>
      <c r="BO100" s="99">
        <v>886.15315599977123</v>
      </c>
      <c r="BP100" s="99">
        <v>0.83430387137742057</v>
      </c>
      <c r="BQ100" s="99">
        <v>1353.5746009227271</v>
      </c>
      <c r="BR100" s="99">
        <v>1.4582773024630016</v>
      </c>
      <c r="BS100" s="99">
        <v>2365.9090955159736</v>
      </c>
      <c r="BT100" s="99">
        <v>0.95139854685554626</v>
      </c>
      <c r="BU100" s="99">
        <v>1543.549002418438</v>
      </c>
      <c r="BV100" s="99">
        <v>1.2727161228855348</v>
      </c>
      <c r="BW100" s="99">
        <v>2064.8546377694915</v>
      </c>
      <c r="BX100" s="99">
        <v>0.99492124731575127</v>
      </c>
      <c r="BY100" s="99">
        <v>1614.1602316450746</v>
      </c>
      <c r="BZ100" s="99">
        <v>0.88287047747209701</v>
      </c>
      <c r="CA100" s="99">
        <v>1432.36906265073</v>
      </c>
      <c r="CB100" s="99">
        <v>0.94153160987377971</v>
      </c>
      <c r="CC100" s="99">
        <v>1527.54088385922</v>
      </c>
      <c r="CD100" s="99">
        <v>0.45864060845286253</v>
      </c>
      <c r="CE100" s="99">
        <v>744.09852315392413</v>
      </c>
      <c r="CF100" s="99">
        <v>0.2475863946170756</v>
      </c>
      <c r="CG100" s="99">
        <v>401.68416662674343</v>
      </c>
      <c r="CH100" s="99">
        <v>1.0061276975757338</v>
      </c>
      <c r="CI100" s="99">
        <v>1632.3415765468703</v>
      </c>
      <c r="CJ100" s="99">
        <v>0.91921775897395142</v>
      </c>
      <c r="CK100" s="99">
        <v>1491.3388921593387</v>
      </c>
      <c r="CL100" s="99">
        <v>0.56299248646162114</v>
      </c>
      <c r="CM100" s="99">
        <v>913.39901003533407</v>
      </c>
      <c r="CN100" s="99">
        <v>0.120855298802826</v>
      </c>
      <c r="CO100" s="99">
        <v>196.07563677770489</v>
      </c>
      <c r="CP100" s="99">
        <v>0.19425287356321841</v>
      </c>
      <c r="CQ100" s="99">
        <v>315.15586206896552</v>
      </c>
      <c r="CR100" s="99">
        <v>0.76796088435374144</v>
      </c>
      <c r="CS100" s="99">
        <v>1245.93973877551</v>
      </c>
      <c r="CT100" s="99">
        <v>0.99255765466487522</v>
      </c>
      <c r="CU100" s="99">
        <v>1610.3255389282933</v>
      </c>
    </row>
    <row r="101" spans="2:99">
      <c r="C101" s="98" t="s">
        <v>266</v>
      </c>
      <c r="D101" s="99">
        <v>0</v>
      </c>
      <c r="E101" s="99">
        <v>0</v>
      </c>
      <c r="F101" s="99">
        <v>0</v>
      </c>
      <c r="G101" s="99">
        <v>0</v>
      </c>
      <c r="H101" s="99">
        <v>0</v>
      </c>
      <c r="I101" s="99">
        <v>0</v>
      </c>
      <c r="J101" s="99">
        <v>1.0951488079688101</v>
      </c>
      <c r="K101" s="99">
        <v>1303.6651410060713</v>
      </c>
      <c r="L101" s="99">
        <v>0.67791141162032609</v>
      </c>
      <c r="M101" s="99">
        <v>806.98574439283607</v>
      </c>
      <c r="N101" s="99">
        <v>1.2376751873902367</v>
      </c>
      <c r="O101" s="99">
        <v>1473.3285430693377</v>
      </c>
      <c r="P101" s="99">
        <v>0.64137415743465809</v>
      </c>
      <c r="Q101" s="99">
        <v>763.49179701021694</v>
      </c>
      <c r="R101" s="99">
        <v>0.50255738962542251</v>
      </c>
      <c r="S101" s="99">
        <v>598.24431661010294</v>
      </c>
      <c r="T101" s="99">
        <v>0.32693266832917706</v>
      </c>
      <c r="U101" s="99">
        <v>389.18064837905234</v>
      </c>
      <c r="V101" s="99">
        <v>0.99285580228443104</v>
      </c>
      <c r="W101" s="99">
        <v>1181.8955470393867</v>
      </c>
      <c r="X101" s="99">
        <v>1.1969341879770379</v>
      </c>
      <c r="Y101" s="99">
        <v>1424.8304573678656</v>
      </c>
      <c r="Z101" s="99">
        <v>1.7587657068969684</v>
      </c>
      <c r="AA101" s="99">
        <v>2093.6346974901508</v>
      </c>
      <c r="AB101" s="99">
        <v>1.4139123174471602</v>
      </c>
      <c r="AC101" s="99">
        <v>1683.1212226890993</v>
      </c>
      <c r="AD101" s="99">
        <v>1.3065128037637586</v>
      </c>
      <c r="AE101" s="99">
        <v>1555.2728416003781</v>
      </c>
      <c r="AF101" s="99">
        <v>0.51393719002458405</v>
      </c>
      <c r="AG101" s="99">
        <v>611.79083100526475</v>
      </c>
      <c r="AH101" s="99">
        <v>1.4886117025595464</v>
      </c>
      <c r="AI101" s="99">
        <v>1772.0433707268839</v>
      </c>
      <c r="AJ101" s="99">
        <v>1.1125812858723991</v>
      </c>
      <c r="AK101" s="99">
        <v>1324.4167627025038</v>
      </c>
      <c r="AL101" s="99">
        <v>0.50501992145720909</v>
      </c>
      <c r="AM101" s="99">
        <v>601.17571450266166</v>
      </c>
      <c r="AN101" s="99">
        <v>0.64404873337879998</v>
      </c>
      <c r="AO101" s="99">
        <v>766.67561221412336</v>
      </c>
      <c r="AP101" s="99">
        <v>0.97523461571141146</v>
      </c>
      <c r="AQ101" s="99">
        <v>1160.919286542864</v>
      </c>
      <c r="AR101" s="99">
        <v>0.87199702051080719</v>
      </c>
      <c r="AS101" s="99">
        <v>1038.0252532160648</v>
      </c>
      <c r="AT101" s="99">
        <v>0.96821821815557751</v>
      </c>
      <c r="AU101" s="99">
        <v>1152.5669668923993</v>
      </c>
      <c r="AV101" s="99">
        <v>0.93697448356902668</v>
      </c>
      <c r="AW101" s="99">
        <v>1115.3744252405693</v>
      </c>
      <c r="AX101" s="99">
        <v>0.63763544855394705</v>
      </c>
      <c r="AY101" s="99">
        <v>759.04123795861847</v>
      </c>
      <c r="AZ101" s="99">
        <v>0.27193784277879351</v>
      </c>
      <c r="BA101" s="99">
        <v>323.71480804387573</v>
      </c>
      <c r="BB101" s="99">
        <v>1.0595747754359155</v>
      </c>
      <c r="BC101" s="99">
        <v>1261.3178126789137</v>
      </c>
      <c r="BD101" s="99">
        <v>0.71230182276406673</v>
      </c>
      <c r="BE101" s="99">
        <v>847.9240898183449</v>
      </c>
      <c r="BF101" s="99">
        <v>1.0668066395625937</v>
      </c>
      <c r="BG101" s="99">
        <v>1269.9266237353113</v>
      </c>
      <c r="BH101" s="99">
        <v>1.0931905435097988</v>
      </c>
      <c r="BI101" s="99">
        <v>1301.3340229940643</v>
      </c>
      <c r="BJ101" s="99">
        <v>1.4120727601773009</v>
      </c>
      <c r="BK101" s="99">
        <v>1680.9314137150589</v>
      </c>
      <c r="BL101" s="99">
        <v>0.97738627625569996</v>
      </c>
      <c r="BM101" s="99">
        <v>1163.4806232547851</v>
      </c>
      <c r="BN101" s="99">
        <v>0.63022954312682866</v>
      </c>
      <c r="BO101" s="99">
        <v>750.22524813817677</v>
      </c>
      <c r="BP101" s="99">
        <v>0.83430387137742057</v>
      </c>
      <c r="BQ101" s="99">
        <v>993.15532848768134</v>
      </c>
      <c r="BR101" s="99">
        <v>1.4956690281671812</v>
      </c>
      <c r="BS101" s="99">
        <v>1780.4444111302123</v>
      </c>
      <c r="BT101" s="99">
        <v>0.99472784473324771</v>
      </c>
      <c r="BU101" s="99">
        <v>1184.1240263704578</v>
      </c>
      <c r="BV101" s="99">
        <v>1.3587949227169323</v>
      </c>
      <c r="BW101" s="99">
        <v>1617.5094760022359</v>
      </c>
      <c r="BX101" s="99">
        <v>1.0446673096815389</v>
      </c>
      <c r="BY101" s="99">
        <v>1243.5719654449038</v>
      </c>
      <c r="BZ101" s="99">
        <v>0.95078359112379685</v>
      </c>
      <c r="CA101" s="99">
        <v>1131.8127868737677</v>
      </c>
      <c r="CB101" s="99">
        <v>0.94153160987377971</v>
      </c>
      <c r="CC101" s="99">
        <v>1120.7992283937472</v>
      </c>
      <c r="CD101" s="99">
        <v>0.43018501691784133</v>
      </c>
      <c r="CE101" s="99">
        <v>512.09224413899824</v>
      </c>
      <c r="CF101" s="99">
        <v>0.25508901263577483</v>
      </c>
      <c r="CG101" s="99">
        <v>303.65796064162635</v>
      </c>
      <c r="CH101" s="99">
        <v>1.1867989302690352</v>
      </c>
      <c r="CI101" s="99">
        <v>1412.7654465922592</v>
      </c>
      <c r="CJ101" s="99">
        <v>0.95144342599306408</v>
      </c>
      <c r="CK101" s="99">
        <v>1132.5982543021435</v>
      </c>
      <c r="CL101" s="99">
        <v>0.59048012304713959</v>
      </c>
      <c r="CM101" s="99">
        <v>702.90753847531494</v>
      </c>
      <c r="CN101" s="99">
        <v>0.12106632638595978</v>
      </c>
      <c r="CO101" s="99">
        <v>144.1173549298465</v>
      </c>
      <c r="CP101" s="99">
        <v>0.19425287356321841</v>
      </c>
      <c r="CQ101" s="99">
        <v>231.23862068965516</v>
      </c>
      <c r="CR101" s="99">
        <v>0.97740476190476178</v>
      </c>
      <c r="CS101" s="99">
        <v>1163.5026285714282</v>
      </c>
      <c r="CT101" s="99">
        <v>0.93052280124832054</v>
      </c>
      <c r="CU101" s="99">
        <v>1107.6943426060006</v>
      </c>
    </row>
    <row r="102" spans="2:99">
      <c r="C102" s="98" t="s">
        <v>267</v>
      </c>
      <c r="D102" s="99">
        <v>0</v>
      </c>
      <c r="E102" s="99">
        <v>0</v>
      </c>
      <c r="F102" s="99">
        <v>0</v>
      </c>
      <c r="G102" s="99">
        <v>0</v>
      </c>
      <c r="H102" s="99">
        <v>0</v>
      </c>
      <c r="I102" s="99">
        <v>0</v>
      </c>
      <c r="J102" s="99">
        <v>0.98876795299483478</v>
      </c>
      <c r="K102" s="99">
        <v>1917.4188144475834</v>
      </c>
      <c r="L102" s="99">
        <v>0.64223186364030893</v>
      </c>
      <c r="M102" s="99">
        <v>1245.4160299712869</v>
      </c>
      <c r="N102" s="99">
        <v>1.302815986726565</v>
      </c>
      <c r="O102" s="99">
        <v>2526.4207614601546</v>
      </c>
      <c r="P102" s="99">
        <v>0.64137415743465809</v>
      </c>
      <c r="Q102" s="99">
        <v>1243.7527660972889</v>
      </c>
      <c r="R102" s="99">
        <v>0.50255738962542251</v>
      </c>
      <c r="S102" s="99">
        <v>974.55928996161924</v>
      </c>
      <c r="T102" s="99">
        <v>0.30972568578553616</v>
      </c>
      <c r="U102" s="99">
        <v>600.62004987531168</v>
      </c>
      <c r="V102" s="99">
        <v>0.86979009794649476</v>
      </c>
      <c r="W102" s="99">
        <v>1686.6969579378424</v>
      </c>
      <c r="X102" s="99">
        <v>0.98571050774579594</v>
      </c>
      <c r="Y102" s="99">
        <v>1911.4898166206474</v>
      </c>
      <c r="Z102" s="99">
        <v>1.7587657068969684</v>
      </c>
      <c r="AA102" s="99">
        <v>3410.5984588146007</v>
      </c>
      <c r="AB102" s="99">
        <v>1.5226748034046342</v>
      </c>
      <c r="AC102" s="99">
        <v>2952.7709787622666</v>
      </c>
      <c r="AD102" s="99">
        <v>1.2339287591102164</v>
      </c>
      <c r="AE102" s="99">
        <v>2392.8346496665313</v>
      </c>
      <c r="AF102" s="99">
        <v>0.48688786423381647</v>
      </c>
      <c r="AG102" s="99">
        <v>944.17294632221683</v>
      </c>
      <c r="AH102" s="99">
        <v>1.414181117431569</v>
      </c>
      <c r="AI102" s="99">
        <v>2742.3800229232984</v>
      </c>
      <c r="AJ102" s="99">
        <v>1.0013231572851593</v>
      </c>
      <c r="AK102" s="99">
        <v>1941.7658666073808</v>
      </c>
      <c r="AL102" s="99">
        <v>0.54242880452811348</v>
      </c>
      <c r="AM102" s="99">
        <v>1051.8779377409176</v>
      </c>
      <c r="AN102" s="99">
        <v>0.64404873337879998</v>
      </c>
      <c r="AO102" s="99">
        <v>1248.9393037681689</v>
      </c>
      <c r="AP102" s="99">
        <v>0.75547828458194433</v>
      </c>
      <c r="AQ102" s="99">
        <v>1465.0234894613063</v>
      </c>
      <c r="AR102" s="99">
        <v>0.68957753903886332</v>
      </c>
      <c r="AS102" s="99">
        <v>1337.2287637041636</v>
      </c>
      <c r="AT102" s="99">
        <v>0.96821821815557751</v>
      </c>
      <c r="AU102" s="99">
        <v>1877.5687686472957</v>
      </c>
      <c r="AV102" s="99">
        <v>0.84773881846721455</v>
      </c>
      <c r="AW102" s="99">
        <v>1643.9351167716222</v>
      </c>
      <c r="AX102" s="99">
        <v>0.61328915134542172</v>
      </c>
      <c r="AY102" s="99">
        <v>1189.2903222890418</v>
      </c>
      <c r="AZ102" s="99">
        <v>0.22842778793418655</v>
      </c>
      <c r="BA102" s="99">
        <v>442.96716636197453</v>
      </c>
      <c r="BB102" s="99">
        <v>1.0595747754359155</v>
      </c>
      <c r="BC102" s="99">
        <v>2054.7274045253271</v>
      </c>
      <c r="BD102" s="99">
        <v>0.71230182276406673</v>
      </c>
      <c r="BE102" s="99">
        <v>1381.295694704078</v>
      </c>
      <c r="BF102" s="99">
        <v>1.0346674401839211</v>
      </c>
      <c r="BG102" s="99">
        <v>2006.4271000046597</v>
      </c>
      <c r="BH102" s="99">
        <v>1.0931905435097988</v>
      </c>
      <c r="BI102" s="99">
        <v>2119.9151019742017</v>
      </c>
      <c r="BJ102" s="99">
        <v>1.2708654841595708</v>
      </c>
      <c r="BK102" s="99">
        <v>2464.4623468822397</v>
      </c>
      <c r="BL102" s="99">
        <v>0.83077833481734498</v>
      </c>
      <c r="BM102" s="99">
        <v>1611.0453468777953</v>
      </c>
      <c r="BN102" s="99">
        <v>0.58821424025170677</v>
      </c>
      <c r="BO102" s="99">
        <v>1140.6650546961096</v>
      </c>
      <c r="BP102" s="99">
        <v>0.72665175894162448</v>
      </c>
      <c r="BQ102" s="99">
        <v>1409.1230909395981</v>
      </c>
      <c r="BR102" s="99">
        <v>1.3087103996462834</v>
      </c>
      <c r="BS102" s="99">
        <v>2537.8512069940725</v>
      </c>
      <c r="BT102" s="99">
        <v>1.0813864404886504</v>
      </c>
      <c r="BU102" s="99">
        <v>2097.0245853955907</v>
      </c>
      <c r="BV102" s="99">
        <v>1.1903304979712228</v>
      </c>
      <c r="BW102" s="99">
        <v>2308.288901665795</v>
      </c>
      <c r="BX102" s="99">
        <v>1.0446673096815389</v>
      </c>
      <c r="BY102" s="99">
        <v>2025.81884693444</v>
      </c>
      <c r="BZ102" s="99">
        <v>0.95078359112379685</v>
      </c>
      <c r="CA102" s="99">
        <v>1843.7595399072666</v>
      </c>
      <c r="CB102" s="99">
        <v>0.84242301936075026</v>
      </c>
      <c r="CC102" s="99">
        <v>1633.6267191443667</v>
      </c>
      <c r="CD102" s="99">
        <v>0.42906904790001604</v>
      </c>
      <c r="CE102" s="99">
        <v>832.05069768771102</v>
      </c>
      <c r="CF102" s="99">
        <v>0.24008377659837635</v>
      </c>
      <c r="CG102" s="99">
        <v>465.57045957957138</v>
      </c>
      <c r="CH102" s="99">
        <v>1.0806556751739362</v>
      </c>
      <c r="CI102" s="99">
        <v>2095.607485297297</v>
      </c>
      <c r="CJ102" s="99">
        <v>0.85346649551735709</v>
      </c>
      <c r="CK102" s="99">
        <v>1655.0422281072588</v>
      </c>
      <c r="CL102" s="99">
        <v>0.5770387428792827</v>
      </c>
      <c r="CM102" s="99">
        <v>1118.993530191505</v>
      </c>
      <c r="CN102" s="99">
        <v>0.13294082868310858</v>
      </c>
      <c r="CO102" s="99">
        <v>257.79885498228413</v>
      </c>
      <c r="CP102" s="99">
        <v>0.19425287356321841</v>
      </c>
      <c r="CQ102" s="99">
        <v>376.6951724137931</v>
      </c>
      <c r="CR102" s="99">
        <v>0.90759013605442174</v>
      </c>
      <c r="CS102" s="99">
        <v>1759.9987918367344</v>
      </c>
      <c r="CT102" s="99">
        <v>0.80645309441521107</v>
      </c>
      <c r="CU102" s="99">
        <v>1563.8738406899772</v>
      </c>
    </row>
    <row r="103" spans="2:99">
      <c r="C103" s="98" t="s">
        <v>268</v>
      </c>
      <c r="D103" s="99">
        <v>0</v>
      </c>
      <c r="E103" s="99">
        <v>0</v>
      </c>
      <c r="F103" s="99">
        <v>0</v>
      </c>
      <c r="G103" s="99">
        <v>0</v>
      </c>
      <c r="H103" s="99">
        <v>0</v>
      </c>
      <c r="I103" s="99">
        <v>0</v>
      </c>
      <c r="J103" s="99">
        <v>1.0695851256352213</v>
      </c>
      <c r="K103" s="99">
        <v>2169.118634788229</v>
      </c>
      <c r="L103" s="99">
        <v>0.60655231566029177</v>
      </c>
      <c r="M103" s="99">
        <v>1230.0880961590717</v>
      </c>
      <c r="N103" s="99">
        <v>1.302815986726565</v>
      </c>
      <c r="O103" s="99">
        <v>2642.1108210814737</v>
      </c>
      <c r="P103" s="99">
        <v>0.6871865972514194</v>
      </c>
      <c r="Q103" s="99">
        <v>1393.6144192258785</v>
      </c>
      <c r="R103" s="99">
        <v>0.50255738962542251</v>
      </c>
      <c r="S103" s="99">
        <v>1019.1863861603568</v>
      </c>
      <c r="T103" s="99">
        <v>0.30112219451371575</v>
      </c>
      <c r="U103" s="99">
        <v>610.67581047381555</v>
      </c>
      <c r="V103" s="99">
        <v>0.82821285199511985</v>
      </c>
      <c r="W103" s="99">
        <v>1679.615663846103</v>
      </c>
      <c r="X103" s="99">
        <v>1.1617302412718309</v>
      </c>
      <c r="Y103" s="99">
        <v>2355.988929299273</v>
      </c>
      <c r="Z103" s="99">
        <v>1.8538341234859936</v>
      </c>
      <c r="AA103" s="99">
        <v>3759.5756024295952</v>
      </c>
      <c r="AB103" s="99">
        <v>1.5226748034046342</v>
      </c>
      <c r="AC103" s="99">
        <v>3087.9845013045983</v>
      </c>
      <c r="AD103" s="99">
        <v>1.3065128037637586</v>
      </c>
      <c r="AE103" s="99">
        <v>2649.6079660329024</v>
      </c>
      <c r="AF103" s="99">
        <v>0.5680358416061192</v>
      </c>
      <c r="AG103" s="99">
        <v>1151.9766867772098</v>
      </c>
      <c r="AH103" s="99">
        <v>1.3397505323035919</v>
      </c>
      <c r="AI103" s="99">
        <v>2717.0140795116845</v>
      </c>
      <c r="AJ103" s="99">
        <v>1.0013231572851593</v>
      </c>
      <c r="AK103" s="99">
        <v>2030.683362974303</v>
      </c>
      <c r="AL103" s="99">
        <v>0.52372436299266134</v>
      </c>
      <c r="AM103" s="99">
        <v>1062.1130081491171</v>
      </c>
      <c r="AN103" s="99">
        <v>0.64271358723795113</v>
      </c>
      <c r="AO103" s="99">
        <v>1303.4231549185649</v>
      </c>
      <c r="AP103" s="99">
        <v>0.85155578312668467</v>
      </c>
      <c r="AQ103" s="99">
        <v>1726.9551281809165</v>
      </c>
      <c r="AR103" s="99">
        <v>0.75853529294274968</v>
      </c>
      <c r="AS103" s="99">
        <v>1538.3095740878964</v>
      </c>
      <c r="AT103" s="99">
        <v>0.96821821815557751</v>
      </c>
      <c r="AU103" s="99">
        <v>1963.5465464195113</v>
      </c>
      <c r="AV103" s="99">
        <v>0.84773881846721455</v>
      </c>
      <c r="AW103" s="99">
        <v>1719.2143238515112</v>
      </c>
      <c r="AX103" s="99">
        <v>0.63560659045323664</v>
      </c>
      <c r="AY103" s="99">
        <v>1289.010165439164</v>
      </c>
      <c r="AZ103" s="99">
        <v>0.25018281535649001</v>
      </c>
      <c r="BA103" s="99">
        <v>507.37074954296173</v>
      </c>
      <c r="BB103" s="99">
        <v>0.96850340642881672</v>
      </c>
      <c r="BC103" s="99">
        <v>1964.1249082376403</v>
      </c>
      <c r="BD103" s="99">
        <v>0.68592027377280496</v>
      </c>
      <c r="BE103" s="99">
        <v>1391.0463152112484</v>
      </c>
      <c r="BF103" s="99">
        <v>1.0744600407018936</v>
      </c>
      <c r="BG103" s="99">
        <v>2179.0049625434403</v>
      </c>
      <c r="BH103" s="99">
        <v>1.0385310163343089</v>
      </c>
      <c r="BI103" s="99">
        <v>2106.1409011259784</v>
      </c>
      <c r="BJ103" s="99">
        <v>1.4120727601773009</v>
      </c>
      <c r="BK103" s="99">
        <v>2863.6835576395661</v>
      </c>
      <c r="BL103" s="99">
        <v>0.83077833481734498</v>
      </c>
      <c r="BM103" s="99">
        <v>1684.8184630095757</v>
      </c>
      <c r="BN103" s="99">
        <v>0.58821424025170677</v>
      </c>
      <c r="BO103" s="99">
        <v>1192.8984792304614</v>
      </c>
      <c r="BP103" s="99">
        <v>0.72665175894162448</v>
      </c>
      <c r="BQ103" s="99">
        <v>1473.6497671336144</v>
      </c>
      <c r="BR103" s="99">
        <v>1.2713186739421041</v>
      </c>
      <c r="BS103" s="99">
        <v>2578.2342707545872</v>
      </c>
      <c r="BT103" s="99">
        <v>1.0325191232492978</v>
      </c>
      <c r="BU103" s="99">
        <v>2093.9487819495762</v>
      </c>
      <c r="BV103" s="99">
        <v>1.1097914605154533</v>
      </c>
      <c r="BW103" s="99">
        <v>2250.6570819253393</v>
      </c>
      <c r="BX103" s="99">
        <v>0.89542912258417617</v>
      </c>
      <c r="BY103" s="99">
        <v>1815.9302606007093</v>
      </c>
      <c r="BZ103" s="99">
        <v>0.88287047747209701</v>
      </c>
      <c r="CA103" s="99">
        <v>1790.4613283134127</v>
      </c>
      <c r="CB103" s="99">
        <v>0.94153160987377971</v>
      </c>
      <c r="CC103" s="99">
        <v>1909.4261048240253</v>
      </c>
      <c r="CD103" s="99">
        <v>0.46087254648851311</v>
      </c>
      <c r="CE103" s="99">
        <v>934.64952427870458</v>
      </c>
      <c r="CF103" s="99">
        <v>0.24008377659837635</v>
      </c>
      <c r="CG103" s="99">
        <v>486.88989894150723</v>
      </c>
      <c r="CH103" s="99">
        <v>1.0061276975757338</v>
      </c>
      <c r="CI103" s="99">
        <v>2040.4269706835883</v>
      </c>
      <c r="CJ103" s="99">
        <v>0.85346649551735709</v>
      </c>
      <c r="CK103" s="99">
        <v>1730.8300529092003</v>
      </c>
      <c r="CL103" s="99">
        <v>0.59007687221393645</v>
      </c>
      <c r="CM103" s="99">
        <v>1196.6758968498632</v>
      </c>
      <c r="CN103" s="99">
        <v>0.120855298802826</v>
      </c>
      <c r="CO103" s="99">
        <v>245.09454597213113</v>
      </c>
      <c r="CP103" s="99">
        <v>0.19425287356321841</v>
      </c>
      <c r="CQ103" s="99">
        <v>393.94482758620694</v>
      </c>
      <c r="CR103" s="99">
        <v>0.76796088435374144</v>
      </c>
      <c r="CS103" s="99">
        <v>1557.4246734693877</v>
      </c>
      <c r="CT103" s="99">
        <v>0.80645309441521107</v>
      </c>
      <c r="CU103" s="99">
        <v>1635.486875474048</v>
      </c>
    </row>
    <row r="104" spans="2:99">
      <c r="C104" s="98" t="s">
        <v>269</v>
      </c>
      <c r="D104" s="99">
        <v>0</v>
      </c>
      <c r="E104" s="99">
        <v>0</v>
      </c>
      <c r="F104" s="99">
        <v>0</v>
      </c>
      <c r="G104" s="99">
        <v>0</v>
      </c>
      <c r="H104" s="99">
        <v>0</v>
      </c>
      <c r="I104" s="99">
        <v>0</v>
      </c>
      <c r="J104" s="99">
        <v>1.040720542789936</v>
      </c>
      <c r="K104" s="99">
        <v>2156.7892528778634</v>
      </c>
      <c r="L104" s="99">
        <v>0.64223186364030893</v>
      </c>
      <c r="M104" s="99">
        <v>1330.9613142081762</v>
      </c>
      <c r="N104" s="99">
        <v>1.3679567860628932</v>
      </c>
      <c r="O104" s="99">
        <v>2834.9536434367401</v>
      </c>
      <c r="P104" s="99">
        <v>0.59556171761789678</v>
      </c>
      <c r="Q104" s="99">
        <v>1234.2421035913294</v>
      </c>
      <c r="R104" s="99">
        <v>0.46666043322360656</v>
      </c>
      <c r="S104" s="99">
        <v>967.10708181260225</v>
      </c>
      <c r="T104" s="99">
        <v>0.26670822942643391</v>
      </c>
      <c r="U104" s="99">
        <v>552.72613466334167</v>
      </c>
      <c r="V104" s="99">
        <v>0.86979009794649476</v>
      </c>
      <c r="W104" s="99">
        <v>1802.5529989843158</v>
      </c>
      <c r="X104" s="99">
        <v>0.98571050774579594</v>
      </c>
      <c r="Y104" s="99">
        <v>2042.7864562523876</v>
      </c>
      <c r="Z104" s="99">
        <v>1.6161630820134303</v>
      </c>
      <c r="AA104" s="99">
        <v>3349.336371164633</v>
      </c>
      <c r="AB104" s="99">
        <v>1.5226748034046342</v>
      </c>
      <c r="AC104" s="99">
        <v>3155.5912625757642</v>
      </c>
      <c r="AD104" s="99">
        <v>1.3065128037637586</v>
      </c>
      <c r="AE104" s="99">
        <v>2707.6171345200132</v>
      </c>
      <c r="AF104" s="99">
        <v>0.51393719002458405</v>
      </c>
      <c r="AG104" s="99">
        <v>1065.083432606948</v>
      </c>
      <c r="AH104" s="99">
        <v>1.3397505323035919</v>
      </c>
      <c r="AI104" s="99">
        <v>2776.4990031459638</v>
      </c>
      <c r="AJ104" s="99">
        <v>1.1125812858723991</v>
      </c>
      <c r="AK104" s="99">
        <v>2305.7134568419601</v>
      </c>
      <c r="AL104" s="99">
        <v>0.48631547992175694</v>
      </c>
      <c r="AM104" s="99">
        <v>1007.8402005898491</v>
      </c>
      <c r="AN104" s="99">
        <v>0.58833474485474102</v>
      </c>
      <c r="AO104" s="99">
        <v>1219.2649252369654</v>
      </c>
      <c r="AP104" s="99">
        <v>0.75673289067467087</v>
      </c>
      <c r="AQ104" s="99">
        <v>1568.2532426341879</v>
      </c>
      <c r="AR104" s="99">
        <v>0.75853529294274968</v>
      </c>
      <c r="AS104" s="99">
        <v>1571.9885410945544</v>
      </c>
      <c r="AT104" s="99">
        <v>0.87139639634001975</v>
      </c>
      <c r="AU104" s="99">
        <v>1805.8818917750571</v>
      </c>
      <c r="AV104" s="99">
        <v>0.89235665101812056</v>
      </c>
      <c r="AW104" s="99">
        <v>1849.3199235699531</v>
      </c>
      <c r="AX104" s="99">
        <v>0.65709551929866616</v>
      </c>
      <c r="AY104" s="99">
        <v>1361.7647541945557</v>
      </c>
      <c r="AZ104" s="99">
        <v>0.22842778793418655</v>
      </c>
      <c r="BA104" s="99">
        <v>473.39374771480823</v>
      </c>
      <c r="BB104" s="99">
        <v>0.99452906732242563</v>
      </c>
      <c r="BC104" s="99">
        <v>2061.062039118995</v>
      </c>
      <c r="BD104" s="99">
        <v>0.65953872478154318</v>
      </c>
      <c r="BE104" s="99">
        <v>1366.8280532372701</v>
      </c>
      <c r="BF104" s="99">
        <v>1.0130623240903569</v>
      </c>
      <c r="BG104" s="99">
        <v>2099.4703604448559</v>
      </c>
      <c r="BH104" s="99">
        <v>0.98387148915881895</v>
      </c>
      <c r="BI104" s="99">
        <v>2038.9752741327366</v>
      </c>
      <c r="BJ104" s="99">
        <v>1.4120727601773009</v>
      </c>
      <c r="BK104" s="99">
        <v>2926.3795881914384</v>
      </c>
      <c r="BL104" s="99">
        <v>0.83077833481734498</v>
      </c>
      <c r="BM104" s="99">
        <v>1721.7050210754658</v>
      </c>
      <c r="BN104" s="99">
        <v>0.58821424025170677</v>
      </c>
      <c r="BO104" s="99">
        <v>1219.0151914976373</v>
      </c>
      <c r="BP104" s="99">
        <v>0.72665175894162448</v>
      </c>
      <c r="BQ104" s="99">
        <v>1505.9131052306227</v>
      </c>
      <c r="BR104" s="99">
        <v>1.346102125350463</v>
      </c>
      <c r="BS104" s="99">
        <v>2789.6620445762996</v>
      </c>
      <c r="BT104" s="99">
        <v>1.0325191232492978</v>
      </c>
      <c r="BU104" s="99">
        <v>2139.792631021845</v>
      </c>
      <c r="BV104" s="99">
        <v>1.0722918229753828</v>
      </c>
      <c r="BW104" s="99">
        <v>2222.2175739341833</v>
      </c>
      <c r="BX104" s="99">
        <v>0.94517518494996378</v>
      </c>
      <c r="BY104" s="99">
        <v>1958.781053290305</v>
      </c>
      <c r="BZ104" s="99">
        <v>0.88287047747209701</v>
      </c>
      <c r="CA104" s="99">
        <v>1829.660777513174</v>
      </c>
      <c r="CB104" s="99">
        <v>0.94153160987377971</v>
      </c>
      <c r="CC104" s="99">
        <v>1951.2301083024211</v>
      </c>
      <c r="CD104" s="99">
        <v>0.45975657747068788</v>
      </c>
      <c r="CE104" s="99">
        <v>952.79953115025364</v>
      </c>
      <c r="CF104" s="99">
        <v>0.23258115857967709</v>
      </c>
      <c r="CG104" s="99">
        <v>482.00119304052282</v>
      </c>
      <c r="CH104" s="99">
        <v>1.0697377509555821</v>
      </c>
      <c r="CI104" s="99">
        <v>2216.9245150803486</v>
      </c>
      <c r="CJ104" s="99">
        <v>0.81994089907987533</v>
      </c>
      <c r="CK104" s="99">
        <v>1699.2455192531338</v>
      </c>
      <c r="CL104" s="99">
        <v>0.56319411187822266</v>
      </c>
      <c r="CM104" s="99">
        <v>1167.1634774564286</v>
      </c>
      <c r="CN104" s="99">
        <v>0.13294082868310858</v>
      </c>
      <c r="CO104" s="99">
        <v>275.50657336287424</v>
      </c>
      <c r="CP104" s="99">
        <v>0.1793103448275862</v>
      </c>
      <c r="CQ104" s="99">
        <v>371.60275862068966</v>
      </c>
      <c r="CR104" s="99">
        <v>0.83777551020408159</v>
      </c>
      <c r="CS104" s="99">
        <v>1736.2059673469387</v>
      </c>
      <c r="CT104" s="99">
        <v>0.86848794783176586</v>
      </c>
      <c r="CU104" s="99">
        <v>1799.8544230865516</v>
      </c>
    </row>
    <row r="105" spans="2:99">
      <c r="C105" s="98" t="s">
        <v>270</v>
      </c>
      <c r="D105" s="99">
        <v>0</v>
      </c>
      <c r="E105" s="99">
        <v>0</v>
      </c>
      <c r="F105" s="99">
        <v>0</v>
      </c>
      <c r="G105" s="99">
        <v>0</v>
      </c>
      <c r="H105" s="99">
        <v>0</v>
      </c>
      <c r="I105" s="99">
        <v>0</v>
      </c>
      <c r="J105" s="99">
        <v>0.98959317812275904</v>
      </c>
      <c r="K105" s="99">
        <v>1977.2071698892726</v>
      </c>
      <c r="L105" s="99">
        <v>0.64223186364030893</v>
      </c>
      <c r="M105" s="99">
        <v>1283.1792635533373</v>
      </c>
      <c r="N105" s="99">
        <v>1.302815986726565</v>
      </c>
      <c r="O105" s="99">
        <v>2603.0263414796768</v>
      </c>
      <c r="P105" s="99">
        <v>0.59556171761789678</v>
      </c>
      <c r="Q105" s="99">
        <v>1189.9323118005577</v>
      </c>
      <c r="R105" s="99">
        <v>0.50255738962542251</v>
      </c>
      <c r="S105" s="99">
        <v>1004.1096644715942</v>
      </c>
      <c r="T105" s="99">
        <v>0.26670822942643391</v>
      </c>
      <c r="U105" s="99">
        <v>532.88304239401498</v>
      </c>
      <c r="V105" s="99">
        <v>0.82821285199511985</v>
      </c>
      <c r="W105" s="99">
        <v>1654.7692782862493</v>
      </c>
      <c r="X105" s="99">
        <v>1.0561184011562097</v>
      </c>
      <c r="Y105" s="99">
        <v>2110.124565510107</v>
      </c>
      <c r="Z105" s="99">
        <v>1.6161630820134303</v>
      </c>
      <c r="AA105" s="99">
        <v>3229.0938378628339</v>
      </c>
      <c r="AB105" s="99">
        <v>1.4139123174471602</v>
      </c>
      <c r="AC105" s="99">
        <v>2824.9968102594262</v>
      </c>
      <c r="AD105" s="99">
        <v>1.3065128037637586</v>
      </c>
      <c r="AE105" s="99">
        <v>2610.4125819199894</v>
      </c>
      <c r="AF105" s="99">
        <v>0.54098651581535162</v>
      </c>
      <c r="AG105" s="99">
        <v>1080.8910585990725</v>
      </c>
      <c r="AH105" s="99">
        <v>1.2653199471756145</v>
      </c>
      <c r="AI105" s="99">
        <v>2528.1092544568778</v>
      </c>
      <c r="AJ105" s="99">
        <v>1.1125812858723991</v>
      </c>
      <c r="AK105" s="99">
        <v>2222.9374091730533</v>
      </c>
      <c r="AL105" s="99">
        <v>0.52372436299266134</v>
      </c>
      <c r="AM105" s="99">
        <v>1046.4012772593373</v>
      </c>
      <c r="AN105" s="99">
        <v>0.67123815457040503</v>
      </c>
      <c r="AO105" s="99">
        <v>1341.1338328316692</v>
      </c>
      <c r="AP105" s="99">
        <v>0.82408624173550127</v>
      </c>
      <c r="AQ105" s="99">
        <v>1646.5243109875316</v>
      </c>
      <c r="AR105" s="99">
        <v>0.68957753903886332</v>
      </c>
      <c r="AS105" s="99">
        <v>1377.7759229996489</v>
      </c>
      <c r="AT105" s="99">
        <v>0.91980730724779858</v>
      </c>
      <c r="AU105" s="99">
        <v>1837.7749998811016</v>
      </c>
      <c r="AV105" s="99">
        <v>0.80312098591630854</v>
      </c>
      <c r="AW105" s="99">
        <v>1604.6357298607845</v>
      </c>
      <c r="AX105" s="99">
        <v>0.61328915134542172</v>
      </c>
      <c r="AY105" s="99">
        <v>1225.3517243881527</v>
      </c>
      <c r="AZ105" s="99">
        <v>0.23930530164533831</v>
      </c>
      <c r="BA105" s="99">
        <v>478.13199268738595</v>
      </c>
      <c r="BB105" s="99">
        <v>0.93670246272353141</v>
      </c>
      <c r="BC105" s="99">
        <v>1871.5315205216157</v>
      </c>
      <c r="BD105" s="99">
        <v>0.60677562679901975</v>
      </c>
      <c r="BE105" s="99">
        <v>1212.3377023444414</v>
      </c>
      <c r="BF105" s="99">
        <v>0.98236346578458855</v>
      </c>
      <c r="BG105" s="99">
        <v>1962.762204637608</v>
      </c>
      <c r="BH105" s="99">
        <v>1.1478500706852888</v>
      </c>
      <c r="BI105" s="99">
        <v>2293.4044412292069</v>
      </c>
      <c r="BJ105" s="99">
        <v>1.3414691221684358</v>
      </c>
      <c r="BK105" s="99">
        <v>2680.2553060925347</v>
      </c>
      <c r="BL105" s="99">
        <v>0.83077833481734498</v>
      </c>
      <c r="BM105" s="99">
        <v>1659.8951129650552</v>
      </c>
      <c r="BN105" s="99">
        <v>0.58821424025170677</v>
      </c>
      <c r="BO105" s="99">
        <v>1175.2520520229102</v>
      </c>
      <c r="BP105" s="99">
        <v>0.83430387137742057</v>
      </c>
      <c r="BQ105" s="99">
        <v>1666.9391350120864</v>
      </c>
      <c r="BR105" s="99">
        <v>1.2713186739421041</v>
      </c>
      <c r="BS105" s="99">
        <v>2540.0947105363239</v>
      </c>
      <c r="BT105" s="99">
        <v>1.0399031490648329</v>
      </c>
      <c r="BU105" s="99">
        <v>2077.7264918315364</v>
      </c>
      <c r="BV105" s="99">
        <v>1.195870260346851</v>
      </c>
      <c r="BW105" s="99">
        <v>2389.348780173008</v>
      </c>
      <c r="BX105" s="99">
        <v>1.0446673096815389</v>
      </c>
      <c r="BY105" s="99">
        <v>2087.2452847437148</v>
      </c>
      <c r="BZ105" s="99">
        <v>0.95078359112379685</v>
      </c>
      <c r="CA105" s="99">
        <v>1899.6656150653462</v>
      </c>
      <c r="CB105" s="99">
        <v>0.99108590513029438</v>
      </c>
      <c r="CC105" s="99">
        <v>1980.1896384503282</v>
      </c>
      <c r="CD105" s="99">
        <v>0.42795307888219081</v>
      </c>
      <c r="CE105" s="99">
        <v>855.05025160661728</v>
      </c>
      <c r="CF105" s="99">
        <v>0.27759686669187267</v>
      </c>
      <c r="CG105" s="99">
        <v>554.63853965036162</v>
      </c>
      <c r="CH105" s="99">
        <v>0.99696617766276252</v>
      </c>
      <c r="CI105" s="99">
        <v>1991.9384229701996</v>
      </c>
      <c r="CJ105" s="99">
        <v>0.85606635435409573</v>
      </c>
      <c r="CK105" s="99">
        <v>1710.4205759994832</v>
      </c>
      <c r="CL105" s="99">
        <v>0.57683711746268118</v>
      </c>
      <c r="CM105" s="99">
        <v>1152.5205606904369</v>
      </c>
      <c r="CN105" s="99">
        <v>0.13294082868310858</v>
      </c>
      <c r="CO105" s="99">
        <v>265.61577570885095</v>
      </c>
      <c r="CP105" s="99">
        <v>0.1793103448275862</v>
      </c>
      <c r="CQ105" s="99">
        <v>358.26206896551724</v>
      </c>
      <c r="CR105" s="99">
        <v>0.83777551020408159</v>
      </c>
      <c r="CS105" s="99">
        <v>1673.8754693877549</v>
      </c>
      <c r="CT105" s="99">
        <v>0.93052280124832054</v>
      </c>
      <c r="CU105" s="99">
        <v>1859.1845568941444</v>
      </c>
    </row>
    <row r="107" spans="2:99">
      <c r="B107" s="103" t="s">
        <v>275</v>
      </c>
    </row>
    <row r="108" spans="2:99">
      <c r="C108" s="98" t="s">
        <v>276</v>
      </c>
      <c r="D108" s="98" t="s">
        <v>92</v>
      </c>
      <c r="E108" s="98" t="s">
        <v>93</v>
      </c>
      <c r="F108" s="98" t="s">
        <v>94</v>
      </c>
      <c r="G108" s="98" t="s">
        <v>95</v>
      </c>
      <c r="H108" s="98" t="s">
        <v>96</v>
      </c>
      <c r="I108" s="98" t="s">
        <v>97</v>
      </c>
      <c r="J108" s="98" t="s">
        <v>98</v>
      </c>
      <c r="K108" s="98" t="s">
        <v>99</v>
      </c>
      <c r="L108" s="98" t="s">
        <v>100</v>
      </c>
      <c r="M108" s="98" t="s">
        <v>101</v>
      </c>
      <c r="N108" s="98" t="s">
        <v>102</v>
      </c>
      <c r="O108" s="98" t="s">
        <v>103</v>
      </c>
    </row>
    <row r="109" spans="2:99">
      <c r="C109" s="98" t="s">
        <v>126</v>
      </c>
      <c r="D109" s="99">
        <f>SUM(D$6:D$19)+SUM(F$6:F$19)+SUM(H$6:H$19)+SUM(J$6:J$19)</f>
        <v>11.138211382113816</v>
      </c>
      <c r="E109" s="99">
        <f>SUM(L$6:L$19)+SUM(N$6:N$19)+SUM(P$6:P$19)+SUM(R$6:R$19)</f>
        <v>36.652494835618619</v>
      </c>
      <c r="F109" s="99">
        <f>SUM(T$6:T$19)+SUM(V$6:V$19)+SUM(X$6:X$19)+SUM(Z$6:Z$19)</f>
        <v>43.880801519107614</v>
      </c>
      <c r="G109" s="99">
        <f>SUM(AB$6:AB$19)+SUM(AD$6:AD$19)+SUM(AF$6:AF$19)+SUM(AH$6:AH$19)</f>
        <v>33.328824163313797</v>
      </c>
      <c r="H109" s="99">
        <f>SUM(AJ$6:AJ$19)+SUM(AL$6:AL$19)+SUM(AN$6:AN$19)+SUM(AP$6:AP$19)</f>
        <v>48.166543886849347</v>
      </c>
      <c r="I109" s="99">
        <f>SUM(AR$6:AR$19)+SUM(AT$6:AT$19)+SUM(AV$6:AV$19)+SUM(AX$6:AX$19)</f>
        <v>37.43523147354491</v>
      </c>
      <c r="J109" s="99">
        <f>SUM(AZ$6:AZ$19)+SUM(BB$6:BB$19)+SUM(BD$6:BD$19)+SUM(BF$6:BF$19)</f>
        <v>54.939193253899838</v>
      </c>
      <c r="K109" s="99">
        <f>SUM(BH$6:BH$19)+SUM(BJ$6:BJ$19)+SUM(BL$6:BL$19)+SUM(BN$6:BN$19)</f>
        <v>42.768330412676875</v>
      </c>
      <c r="L109" s="99">
        <f>SUM(BP$6:BP$19)+SUM(BR$6:BR$19)+SUM(BT$6:BT$19)+SUM(BV$6:BV$19)</f>
        <v>65.615685599005189</v>
      </c>
      <c r="M109" s="99">
        <f>SUM(BX$6:BX$19)+SUM(BZ$6:BZ$19)+SUM(CB$6:CB$19)+SUM(CD$6:CD$19)</f>
        <v>34.201617550298366</v>
      </c>
      <c r="N109" s="99">
        <f>SUM(CF$6:CF$19)+SUM(CH$6:CH$19)+SUM(CJ$6:CJ$19)+SUM(CL$6:CL$19)</f>
        <v>37.024835019260578</v>
      </c>
      <c r="O109" s="99">
        <f>SUM(CN$6:CN$19)+SUM(CP$6:CP$19)+SUM(CR$6:CR$19)+SUM(CT$6:CT$19)</f>
        <v>36.605088665100467</v>
      </c>
    </row>
    <row r="110" spans="2:99">
      <c r="C110" s="98" t="s">
        <v>127</v>
      </c>
      <c r="D110" s="99">
        <f>SUM(D$20:D$36)+SUM(F$20:F$36)+SUM(H$20:H$36)+SUM(J$20:J$36)</f>
        <v>19.837398373983731</v>
      </c>
      <c r="E110" s="99">
        <f>SUM(L$20:L$36)+SUM(N$20:N$36)+SUM(P$20:P$36)+SUM(R$20:R$36)</f>
        <v>103.12029676998949</v>
      </c>
      <c r="F110" s="99">
        <f>SUM(T$20:T$36)+SUM(V$20:V$36)+SUM(X$20:X$36)+SUM(Z$20:Z$36)</f>
        <v>79.30586190599638</v>
      </c>
      <c r="G110" s="99">
        <f>SUM(AB$20:AB$36)+SUM(AD$20:AD$36)+SUM(AF$20:AF$36)+SUM(AH$20:AH$36)</f>
        <v>106.62550514793257</v>
      </c>
      <c r="H110" s="99">
        <f>SUM(AJ$20:AJ$36)+SUM(AL$20:AL$36)+SUM(AN$20:AN$36)+SUM(AP$20:AP$36)</f>
        <v>78.43822816488786</v>
      </c>
      <c r="I110" s="99">
        <f>SUM(AR$20:AR$36)+SUM(AT$20:AT$36)+SUM(AV$20:AV$36)+SUM(AX$20:AX$36)</f>
        <v>94.921026354439135</v>
      </c>
      <c r="J110" s="99">
        <f>SUM(AZ$20:AZ$36)+SUM(BB$20:BB$36)+SUM(BD$20:BD$36)+SUM(BF$20:BF$36)</f>
        <v>76.689021928232165</v>
      </c>
      <c r="K110" s="99">
        <f>SUM(BH$20:BH$36)+SUM(BJ$20:BJ$36)+SUM(BL$20:BL$36)+SUM(BN$20:BN$36)</f>
        <v>97.50540684020001</v>
      </c>
      <c r="L110" s="99">
        <f>SUM(BP$20:BP$36)+SUM(BR$20:BR$36)+SUM(BT$20:BT$36)+SUM(BV$20:BV$36)</f>
        <v>74.898144897225706</v>
      </c>
      <c r="M110" s="99">
        <f>SUM(BX$20:BX$36)+SUM(BZ$20:BZ$36)+SUM(CB$20:CB$36)+SUM(CD$20:CD$36)</f>
        <v>84.11341633619304</v>
      </c>
      <c r="N110" s="99">
        <f>SUM(CF$20:CF$36)+SUM(CH$20:CH$36)+SUM(CJ$20:CJ$36)+SUM(CL$20:CL$36)</f>
        <v>54.044835115620501</v>
      </c>
      <c r="O110" s="99">
        <f>SUM(CN$20:CN$36)+SUM(CP$20:CP$36)+SUM(CR$20:CR$36)+SUM(CT$20:CT$36)</f>
        <v>92.820565258101539</v>
      </c>
    </row>
    <row r="111" spans="2:99">
      <c r="C111" s="98" t="s">
        <v>128</v>
      </c>
      <c r="D111" s="99">
        <f>SUM(D$37:D$48)+SUM(F$37:F$48)+SUM(H$37:H$48)+SUM(J$37:J$48)</f>
        <v>6.8563685636856313</v>
      </c>
      <c r="E111" s="99">
        <f>SUM(L$37:L$48)+SUM(N$37:N$48)+SUM(P$37:P$48)+SUM(R$37:R$48)</f>
        <v>31.818124695785134</v>
      </c>
      <c r="F111" s="99">
        <f>SUM(T$37:T$48)+SUM(V$37:V$48)+SUM(X$37:X$48)+SUM(Z$37:Z$48)</f>
        <v>36.883403208185797</v>
      </c>
      <c r="G111" s="99">
        <f>SUM(AB$37:AB$48)+SUM(AD$37:AD$48)+SUM(AF$37:AF$48)+SUM(AH$37:AH$48)</f>
        <v>32.30923640986834</v>
      </c>
      <c r="H111" s="99">
        <f>SUM(AJ$37:AJ$48)+SUM(AL$37:AL$48)+SUM(AN$37:AN$48)+SUM(AP$37:AP$48)</f>
        <v>32.785436046091391</v>
      </c>
      <c r="I111" s="99">
        <f>SUM(AR$37:AR$48)+SUM(AT$37:AT$48)+SUM(AV$37:AV$48)+SUM(AX$37:AX$48)</f>
        <v>32.121244071915392</v>
      </c>
      <c r="J111" s="99">
        <f>SUM(AZ$37:AZ$48)+SUM(BB$37:BB$48)+SUM(BD$37:BD$48)+SUM(BF$37:BF$48)</f>
        <v>27.660363261758967</v>
      </c>
      <c r="K111" s="99">
        <f>SUM(BH$37:BH$48)+SUM(BJ$37:BJ$48)+SUM(BL$37:BL$48)+SUM(BN$37:BN$48)</f>
        <v>26.723686137161565</v>
      </c>
      <c r="L111" s="99">
        <f>SUM(BP$37:BP$48)+SUM(BR$37:BR$48)+SUM(BT$37:BT$48)+SUM(BV$37:BV$48)</f>
        <v>25.296718668897213</v>
      </c>
      <c r="M111" s="99">
        <f>SUM(BX$37:BX$48)+SUM(BZ$37:BZ$48)+SUM(CB$37:CB$48)+SUM(CD$37:CD$48)</f>
        <v>40.804607830805175</v>
      </c>
      <c r="N111" s="99">
        <f>SUM(CF$37:CF$48)+SUM(CH$37:CH$48)+SUM(CJ$37:CJ$48)+SUM(CL$37:CL$48)</f>
        <v>17.174477073676119</v>
      </c>
      <c r="O111" s="99">
        <f>SUM(CN$37:CN$48)+SUM(CP$37:CP$48)+SUM(CR$37:CR$48)+SUM(CT$37:CT$48)</f>
        <v>30.976082506422017</v>
      </c>
    </row>
    <row r="112" spans="2:99">
      <c r="C112" s="98" t="s">
        <v>129</v>
      </c>
      <c r="D112" s="99">
        <f>SUM(D$49:D$70)+SUM(F$49:F$70)+SUM(H$49:H$70)+SUM(J$49:J$70)</f>
        <v>10.187142725076068</v>
      </c>
      <c r="E112" s="99">
        <f>SUM(L$49:L$70)+SUM(N$49:N$70)+SUM(P$49:P$70)+SUM(R$49:R$70)</f>
        <v>31.021776155581851</v>
      </c>
      <c r="F112" s="99">
        <f>SUM(T$49:T$70)+SUM(V$49:V$70)+SUM(X$49:X$70)+SUM(Z$49:Z$70)</f>
        <v>37.661514911155791</v>
      </c>
      <c r="G112" s="99">
        <f>SUM(AB$49:AB$70)+SUM(AD$49:AD$70)+SUM(AF$49:AF$70)+SUM(AH$49:AH$70)</f>
        <v>38.814564961702729</v>
      </c>
      <c r="H112" s="99">
        <f>SUM(AJ$49:AJ$70)+SUM(AL$49:AL$70)+SUM(AN$49:AN$70)+SUM(AP$49:AP$70)</f>
        <v>32.877869739213011</v>
      </c>
      <c r="I112" s="99">
        <f>SUM(AR$49:AR$70)+SUM(AT$49:AT$70)+SUM(AV$49:AV$70)+SUM(AX$49:AX$70)</f>
        <v>45.276324640539578</v>
      </c>
      <c r="J112" s="99">
        <f>SUM(AZ$49:AZ$70)+SUM(BB$49:BB$70)+SUM(BD$49:BD$70)+SUM(BF$49:BF$70)</f>
        <v>41.903727650884008</v>
      </c>
      <c r="K112" s="99">
        <f>SUM(BH$49:BH$70)+SUM(BJ$49:BJ$70)+SUM(BL$49:BL$70)+SUM(BN$49:BN$70)</f>
        <v>43.242542182557244</v>
      </c>
      <c r="L112" s="99">
        <f>SUM(BP$49:BP$70)+SUM(BR$49:BR$70)+SUM(BT$49:BT$70)+SUM(BV$49:BV$70)</f>
        <v>36.584138485708628</v>
      </c>
      <c r="M112" s="99">
        <f>SUM(BX$49:BX$70)+SUM(BZ$49:BZ$70)+SUM(CB$49:CB$70)+SUM(CD$49:CD$70)</f>
        <v>43.345385904552856</v>
      </c>
      <c r="N112" s="99">
        <f>SUM(CF$49:CF$70)+SUM(CH$49:CH$70)+SUM(CJ$49:CJ$70)+SUM(CL$49:CL$70)</f>
        <v>25.99259750239877</v>
      </c>
      <c r="O112" s="99">
        <f>SUM(CN$49:CN$70)+SUM(CP$49:CP$70)+SUM(CR$49:CR$70)+SUM(CT$49:CT$70)</f>
        <v>38.373877678648171</v>
      </c>
    </row>
    <row r="113" spans="2:15">
      <c r="C113" s="98" t="s">
        <v>130</v>
      </c>
      <c r="D113" s="99">
        <f>SUM(D$71:D$86)+SUM(F$71:F$86)+SUM(H$71:H$86)+SUM(J$71:J$86)</f>
        <v>6.5296315914166492</v>
      </c>
      <c r="E113" s="99">
        <f>SUM(L$71:L$86)+SUM(N$71:N$86)+SUM(P$71:P$86)+SUM(R$71:R$86)</f>
        <v>25.600893581189457</v>
      </c>
      <c r="F113" s="99">
        <f>SUM(T$71:T$86)+SUM(V$71:V$86)+SUM(X$71:X$86)+SUM(Z$71:Z$86)</f>
        <v>34.257691802150482</v>
      </c>
      <c r="G113" s="99">
        <f>SUM(AB$71:AB$86)+SUM(AD$71:AD$86)+SUM(AF$71:AF$86)+SUM(AH$71:AH$86)</f>
        <v>32.373906404861856</v>
      </c>
      <c r="H113" s="99">
        <f>SUM(AJ$71:AJ$86)+SUM(AL$71:AL$86)+SUM(AN$71:AN$86)+SUM(AP$71:AP$86)</f>
        <v>31.338755892623269</v>
      </c>
      <c r="I113" s="99">
        <f>SUM(AR$71:AR$86)+SUM(AT$71:AT$86)+SUM(AV$71:AV$86)+SUM(AX$71:AX$86)</f>
        <v>26.886053140237525</v>
      </c>
      <c r="J113" s="99">
        <f>SUM(AZ$71:AZ$86)+SUM(BB$71:BB$86)+SUM(BD$71:BD$86)+SUM(BF$71:BF$86)</f>
        <v>27.188406351334621</v>
      </c>
      <c r="K113" s="99">
        <f>SUM(BH$71:BH$86)+SUM(BJ$71:BJ$86)+SUM(BL$71:BL$86)+SUM(BN$71:BN$86)</f>
        <v>25.204560227215175</v>
      </c>
      <c r="L113" s="99">
        <f>SUM(BP$71:BP$86)+SUM(BR$71:BR$86)+SUM(BT$71:BT$86)+SUM(BV$71:BV$86)</f>
        <v>39.646880188653753</v>
      </c>
      <c r="M113" s="99">
        <f>SUM(BX$71:BX$86)+SUM(BZ$71:BZ$86)+SUM(CB$71:CB$86)+SUM(CD$71:CD$86)</f>
        <v>30.778062782072251</v>
      </c>
      <c r="N113" s="99">
        <f>SUM(CF$71:CF$86)+SUM(CH$71:CH$86)+SUM(CJ$71:CJ$86)+SUM(CL$71:CL$86)</f>
        <v>20.554208178268158</v>
      </c>
      <c r="O113" s="99">
        <f>SUM(CN$71:CN$86)+SUM(CP$71:CP$86)+SUM(CR$71:CR$86)+SUM(CT$71:CT$86)</f>
        <v>16.953237990849114</v>
      </c>
    </row>
    <row r="114" spans="2:15">
      <c r="C114" s="98" t="s">
        <v>131</v>
      </c>
      <c r="D114" s="99">
        <f>SUM(D$87:D$94)+SUM(F$87:F$94)+SUM(H$87:H$94)+SUM(J$87:J$94)</f>
        <v>1.3772843185585746</v>
      </c>
      <c r="E114" s="99">
        <f>SUM(L$87:L$94)+SUM(N$87:N$94)+SUM(P$87:P$94)+SUM(R$87:R$94)</f>
        <v>17.366053316571922</v>
      </c>
      <c r="F114" s="99">
        <f>SUM(T$87:T$94)+SUM(V$87:V$94)+SUM(X$87:X$94)+SUM(Z$87:Z$94)</f>
        <v>7.7091970250503348</v>
      </c>
      <c r="G114" s="99">
        <f>SUM(AB$87:AB$94)+SUM(AD$87:AD$94)+SUM(AF$87:AF$94)+SUM(AH$87:AH$94)</f>
        <v>26.869741423342049</v>
      </c>
      <c r="H114" s="99">
        <f>SUM(AJ$87:AJ$94)+SUM(AL$87:AL$94)+SUM(AN$87:AN$94)+SUM(AP$87:AP$94)</f>
        <v>6.3320352986008359</v>
      </c>
      <c r="I114" s="99">
        <f>SUM(AR$87:AR$94)+SUM(AT$87:AT$94)+SUM(AV$87:AV$94)+SUM(AX$87:AX$94)</f>
        <v>24.796402202043097</v>
      </c>
      <c r="J114" s="99">
        <f>SUM(AZ$87:AZ$94)+SUM(BB$87:BB$94)+SUM(BD$87:BD$94)+SUM(BF$87:BF$94)</f>
        <v>5.3029182900063176</v>
      </c>
      <c r="K114" s="99">
        <f>SUM(BH$87:BH$94)+SUM(BJ$87:BJ$94)+SUM(BL$87:BL$94)+SUM(BN$87:BN$94)</f>
        <v>26.094499193058667</v>
      </c>
      <c r="L114" s="99">
        <f>SUM(BP$87:BP$94)+SUM(BR$87:BR$94)+SUM(BT$87:BT$94)+SUM(BV$87:BV$94)</f>
        <v>9.4316266968136713</v>
      </c>
      <c r="M114" s="99">
        <f>SUM(BX$87:BX$94)+SUM(BZ$87:BZ$94)+SUM(CB$87:CB$94)+SUM(CD$87:CD$94)</f>
        <v>21.910421063617424</v>
      </c>
      <c r="N114" s="99">
        <f>SUM(CF$87:CF$94)+SUM(CH$87:CH$94)+SUM(CJ$87:CJ$94)+SUM(CL$87:CL$94)</f>
        <v>5.2297439058514543</v>
      </c>
      <c r="O114" s="99">
        <f>SUM(CN$87:CN$94)+SUM(CP$87:CP$94)+SUM(CR$87:CR$94)+SUM(CT$87:CT$94)</f>
        <v>19.0889734325273</v>
      </c>
    </row>
    <row r="115" spans="2:15">
      <c r="C115" s="98" t="s">
        <v>132</v>
      </c>
      <c r="D115" s="99">
        <f>SUM(D$95:D$105)+SUM(F$95:F$105)+SUM(H$95:H$105)+SUM(J$95:J$105)</f>
        <v>11.169201140403596</v>
      </c>
      <c r="E115" s="99">
        <f>SUM(L$95:L$105)+SUM(N$95:N$105)+SUM(P$95:P$105)+SUM(R$95:R$105)</f>
        <v>33.24906797001735</v>
      </c>
      <c r="F115" s="99">
        <f>SUM(T$95:T$105)+SUM(V$95:V$105)+SUM(X$95:X$105)+SUM(Z$95:Z$105)</f>
        <v>43.772356517898274</v>
      </c>
      <c r="G115" s="99">
        <f>SUM(AB$95:AB$105)+SUM(AD$95:AD$105)+SUM(AF$95:AF$105)+SUM(AH$95:AH$105)</f>
        <v>51.316998301453808</v>
      </c>
      <c r="H115" s="99">
        <f>SUM(AJ$95:AJ$105)+SUM(AL$95:AL$105)+SUM(AN$95:AN$105)+SUM(AP$95:AP$105)</f>
        <v>33.231973745728546</v>
      </c>
      <c r="I115" s="99">
        <f>SUM(AR$95:AR$105)+SUM(AT$95:AT$105)+SUM(AV$95:AV$105)+SUM(AX$95:AX$105)</f>
        <v>35.818420281278961</v>
      </c>
      <c r="J115" s="99">
        <f>SUM(AZ$95:AZ$105)+SUM(BB$95:BB$105)+SUM(BD$95:BD$105)+SUM(BF$95:BF$105)</f>
        <v>32.877176789732452</v>
      </c>
      <c r="K115" s="99">
        <f>SUM(BH$95:BH$105)+SUM(BJ$95:BJ$105)+SUM(BL$95:BL$105)+SUM(BN$95:BN$105)</f>
        <v>42.869804502714587</v>
      </c>
      <c r="L115" s="99">
        <f>SUM(BP$95:BP$105)+SUM(BR$95:BR$105)+SUM(BT$95:BT$105)+SUM(BV$95:BV$105)</f>
        <v>47.107231380158389</v>
      </c>
      <c r="M115" s="99">
        <f>SUM(BX$95:BX$105)+SUM(BZ$95:BZ$105)+SUM(CB$95:CB$105)+SUM(CD$95:CD$105)</f>
        <v>35.529542832282822</v>
      </c>
      <c r="N115" s="99">
        <f>SUM(CF$95:CF$105)+SUM(CH$95:CH$105)+SUM(CJ$95:CJ$105)+SUM(CL$95:CL$105)</f>
        <v>30.248527427292906</v>
      </c>
      <c r="O115" s="99">
        <f>SUM(CN$95:CN$105)+SUM(CP$95:CP$105)+SUM(CR$95:CR$105)+SUM(CT$95:CT$105)</f>
        <v>22.511347526223972</v>
      </c>
    </row>
    <row r="116" spans="2:15">
      <c r="C116" s="98" t="s">
        <v>277</v>
      </c>
      <c r="D116" s="99">
        <f t="shared" ref="D116:O116" si="0">SUM(D$109:D$115)</f>
        <v>67.095238095238059</v>
      </c>
      <c r="E116" s="99">
        <f t="shared" si="0"/>
        <v>278.82870732475385</v>
      </c>
      <c r="F116" s="99">
        <f t="shared" si="0"/>
        <v>283.4708268895447</v>
      </c>
      <c r="G116" s="99">
        <f t="shared" si="0"/>
        <v>321.6387768124751</v>
      </c>
      <c r="H116" s="99">
        <f t="shared" si="0"/>
        <v>263.17084277399425</v>
      </c>
      <c r="I116" s="99">
        <f t="shared" si="0"/>
        <v>297.25470216399862</v>
      </c>
      <c r="J116" s="99">
        <f t="shared" si="0"/>
        <v>266.56080752584836</v>
      </c>
      <c r="K116" s="99">
        <f t="shared" si="0"/>
        <v>304.40882949558414</v>
      </c>
      <c r="L116" s="99">
        <f t="shared" si="0"/>
        <v>298.58042591646256</v>
      </c>
      <c r="M116" s="99">
        <f t="shared" si="0"/>
        <v>290.68305429982195</v>
      </c>
      <c r="N116" s="99">
        <f t="shared" si="0"/>
        <v>190.26922422236851</v>
      </c>
      <c r="O116" s="99">
        <f t="shared" si="0"/>
        <v>257.32917305787259</v>
      </c>
    </row>
    <row r="118" spans="2:15">
      <c r="B118" s="102" t="s">
        <v>278</v>
      </c>
    </row>
    <row r="119" spans="2:15">
      <c r="C119" s="98" t="s">
        <v>276</v>
      </c>
      <c r="D119" s="98" t="s">
        <v>92</v>
      </c>
      <c r="E119" s="98" t="s">
        <v>93</v>
      </c>
      <c r="F119" s="98" t="s">
        <v>94</v>
      </c>
      <c r="G119" s="98" t="s">
        <v>95</v>
      </c>
      <c r="H119" s="98" t="s">
        <v>96</v>
      </c>
      <c r="I119" s="98" t="s">
        <v>97</v>
      </c>
      <c r="J119" s="98" t="s">
        <v>98</v>
      </c>
      <c r="K119" s="98" t="s">
        <v>99</v>
      </c>
      <c r="L119" s="98" t="s">
        <v>100</v>
      </c>
      <c r="M119" s="98" t="s">
        <v>101</v>
      </c>
      <c r="N119" s="98" t="s">
        <v>102</v>
      </c>
      <c r="O119" s="98" t="s">
        <v>103</v>
      </c>
    </row>
    <row r="120" spans="2:15">
      <c r="C120" s="98" t="s">
        <v>126</v>
      </c>
      <c r="D120" s="99">
        <f>D109*pricing!D24*2000</f>
        <v>40097.56097560974</v>
      </c>
      <c r="E120" s="99">
        <f>E109*pricing!E24*2000</f>
        <v>219914.9690137117</v>
      </c>
      <c r="F120" s="99">
        <f>F109*pricing!F24*2000</f>
        <v>157970.8854687874</v>
      </c>
      <c r="G120" s="99">
        <f>G109*pricing!G24*2000</f>
        <v>199972.94497988277</v>
      </c>
      <c r="H120" s="99">
        <f>H109*pricing!H24*2000</f>
        <v>173399.55799265768</v>
      </c>
      <c r="I120" s="99">
        <f>I109*pricing!I24*2000</f>
        <v>224611.38884126945</v>
      </c>
      <c r="J120" s="99">
        <f>J109*pricing!J24*2000</f>
        <v>197781.09571403943</v>
      </c>
      <c r="K120" s="99">
        <f>K109*pricing!K24*2000</f>
        <v>256609.98247606124</v>
      </c>
      <c r="L120" s="99">
        <f>L109*pricing!L24*2000</f>
        <v>236216.4681564187</v>
      </c>
      <c r="M120" s="99">
        <f>M109*pricing!M24*2000</f>
        <v>205209.70530179021</v>
      </c>
      <c r="N120" s="99">
        <f>N109*pricing!N24*2000</f>
        <v>133289.40606933809</v>
      </c>
      <c r="O120" s="99">
        <f>O109*pricing!O24*2000</f>
        <v>219630.53199060282</v>
      </c>
    </row>
    <row r="121" spans="2:15">
      <c r="C121" s="98" t="s">
        <v>127</v>
      </c>
      <c r="D121" s="99">
        <f>D110*pricing!D25*2000</f>
        <v>79349.593495934925</v>
      </c>
      <c r="E121" s="99">
        <f>E110*pricing!E25*2000</f>
        <v>515601.48384994752</v>
      </c>
      <c r="F121" s="99">
        <f>F110*pricing!F25*2000</f>
        <v>317223.44762398553</v>
      </c>
      <c r="G121" s="99">
        <f>G110*pricing!G25*2000</f>
        <v>533127.52573966281</v>
      </c>
      <c r="H121" s="99">
        <f>H110*pricing!H25*2000</f>
        <v>313752.91265955142</v>
      </c>
      <c r="I121" s="99">
        <f>I110*pricing!I25*2000</f>
        <v>474605.13177219569</v>
      </c>
      <c r="J121" s="99">
        <f>J110*pricing!J25*2000</f>
        <v>306756.08771292865</v>
      </c>
      <c r="K121" s="99">
        <f>K110*pricing!K25*2000</f>
        <v>487527.03420100006</v>
      </c>
      <c r="L121" s="99">
        <f>L110*pricing!L25*2000</f>
        <v>299592.57958890282</v>
      </c>
      <c r="M121" s="99">
        <f>M110*pricing!M25*2000</f>
        <v>420567.0816809652</v>
      </c>
      <c r="N121" s="99">
        <f>N110*pricing!N25*2000</f>
        <v>216179.34046248201</v>
      </c>
      <c r="O121" s="99">
        <f>O110*pricing!O25*2000</f>
        <v>464102.82629050768</v>
      </c>
    </row>
    <row r="122" spans="2:15">
      <c r="C122" s="98" t="s">
        <v>128</v>
      </c>
      <c r="D122" s="99">
        <f>D111*pricing!D26*2000</f>
        <v>27425.474254742527</v>
      </c>
      <c r="E122" s="99">
        <f>E111*pricing!E26*2000</f>
        <v>175874.68425595234</v>
      </c>
      <c r="F122" s="99">
        <f>F111*pricing!F26*2000</f>
        <v>147533.61283274318</v>
      </c>
      <c r="G122" s="99">
        <f>G111*pricing!G26*2000</f>
        <v>178589.30425554723</v>
      </c>
      <c r="H122" s="99">
        <f>H111*pricing!H26*2000</f>
        <v>131141.74418436555</v>
      </c>
      <c r="I122" s="99">
        <f>I111*pricing!I26*2000</f>
        <v>177550.17660751232</v>
      </c>
      <c r="J122" s="99">
        <f>J111*pricing!J26*2000</f>
        <v>110641.45304703587</v>
      </c>
      <c r="K122" s="99">
        <f>K111*pricing!K26*2000</f>
        <v>147715.17512316056</v>
      </c>
      <c r="L122" s="99">
        <f>L111*pricing!L26*2000</f>
        <v>101186.87467558886</v>
      </c>
      <c r="M122" s="99">
        <f>M111*pricing!M26*2000</f>
        <v>225547.46978477557</v>
      </c>
      <c r="N122" s="99">
        <f>N111*pricing!N26*2000</f>
        <v>68697.908294704481</v>
      </c>
      <c r="O122" s="99">
        <f>O111*pricing!O26*2000</f>
        <v>171220.29605424768</v>
      </c>
    </row>
    <row r="123" spans="2:15">
      <c r="C123" s="98" t="s">
        <v>129</v>
      </c>
      <c r="D123" s="99">
        <f>D112*pricing!D27*2000</f>
        <v>42785.999445319489</v>
      </c>
      <c r="E123" s="99">
        <f>E112*pricing!E27*2000</f>
        <v>179926.30170237474</v>
      </c>
      <c r="F123" s="99">
        <f>F112*pricing!F27*2000</f>
        <v>158178.36262685433</v>
      </c>
      <c r="G123" s="99">
        <f>G112*pricing!G27*2000</f>
        <v>225124.47677787583</v>
      </c>
      <c r="H123" s="99">
        <f>H112*pricing!H27*2000</f>
        <v>138087.05290469463</v>
      </c>
      <c r="I123" s="99">
        <f>I112*pricing!I27*2000</f>
        <v>262602.68291512952</v>
      </c>
      <c r="J123" s="99">
        <f>J112*pricing!J27*2000</f>
        <v>175995.65613371282</v>
      </c>
      <c r="K123" s="99">
        <f>K112*pricing!K27*2000</f>
        <v>250806.744658832</v>
      </c>
      <c r="L123" s="99">
        <f>L112*pricing!L27*2000</f>
        <v>153653.38163997623</v>
      </c>
      <c r="M123" s="99">
        <f>M112*pricing!M27*2000</f>
        <v>251403.23824640654</v>
      </c>
      <c r="N123" s="99">
        <f>N112*pricing!N27*2000</f>
        <v>109168.90951007484</v>
      </c>
      <c r="O123" s="99">
        <f>O112*pricing!O27*2000</f>
        <v>222568.49053615937</v>
      </c>
    </row>
    <row r="124" spans="2:15">
      <c r="C124" s="98" t="s">
        <v>130</v>
      </c>
      <c r="D124" s="99">
        <f>D113*pricing!D28*2000</f>
        <v>26118.526365666596</v>
      </c>
      <c r="E124" s="99">
        <f>E113*pricing!E28*2000</f>
        <v>148485.18277089883</v>
      </c>
      <c r="F124" s="99">
        <f>F113*pricing!F28*2000</f>
        <v>137030.76720860193</v>
      </c>
      <c r="G124" s="99">
        <f>G113*pricing!G28*2000</f>
        <v>187768.65714819878</v>
      </c>
      <c r="H124" s="99">
        <f>H113*pricing!H28*2000</f>
        <v>125355.02357049307</v>
      </c>
      <c r="I124" s="99">
        <f>I113*pricing!I28*2000</f>
        <v>155939.10821337765</v>
      </c>
      <c r="J124" s="99">
        <f>J113*pricing!J28*2000</f>
        <v>108753.62540533848</v>
      </c>
      <c r="K124" s="99">
        <f>K113*pricing!K28*2000</f>
        <v>146186.44931784799</v>
      </c>
      <c r="L124" s="99">
        <f>L113*pricing!L28*2000</f>
        <v>158587.52075461502</v>
      </c>
      <c r="M124" s="99">
        <f>M113*pricing!M28*2000</f>
        <v>178512.76413601905</v>
      </c>
      <c r="N124" s="99">
        <f>N113*pricing!N28*2000</f>
        <v>82216.832713072639</v>
      </c>
      <c r="O124" s="99">
        <f>O113*pricing!O28*2000</f>
        <v>98328.780346924861</v>
      </c>
    </row>
    <row r="125" spans="2:15">
      <c r="C125" s="98" t="s">
        <v>131</v>
      </c>
      <c r="D125" s="99">
        <f>D114*pricing!D29*2000</f>
        <v>8814.6196387748769</v>
      </c>
      <c r="E125" s="99">
        <f>E114*pricing!E29*2000</f>
        <v>79883.845256230823</v>
      </c>
      <c r="F125" s="99">
        <f>F114*pricing!F29*2000</f>
        <v>49338.860960322141</v>
      </c>
      <c r="G125" s="99">
        <f>G114*pricing!G29*2000</f>
        <v>123600.81054737342</v>
      </c>
      <c r="H125" s="99">
        <f>H114*pricing!H29*2000</f>
        <v>40525.025911045355</v>
      </c>
      <c r="I125" s="99">
        <f>I114*pricing!I29*2000</f>
        <v>114063.45012939823</v>
      </c>
      <c r="J125" s="99">
        <f>J114*pricing!J29*2000</f>
        <v>33938.677056040433</v>
      </c>
      <c r="K125" s="99">
        <f>K114*pricing!K29*2000</f>
        <v>120034.69628806986</v>
      </c>
      <c r="L125" s="99">
        <f>L114*pricing!L29*2000</f>
        <v>60362.410859607502</v>
      </c>
      <c r="M125" s="99">
        <f>M114*pricing!M29*2000</f>
        <v>100787.93689264015</v>
      </c>
      <c r="N125" s="99">
        <f>N114*pricing!N29*2000</f>
        <v>33470.360997449308</v>
      </c>
      <c r="O125" s="99">
        <f>O114*pricing!O29*2000</f>
        <v>87809.277789625572</v>
      </c>
    </row>
    <row r="126" spans="2:15">
      <c r="C126" s="98" t="s">
        <v>132</v>
      </c>
      <c r="D126" s="99">
        <f>D115*pricing!D30*2000</f>
        <v>42442.964333533659</v>
      </c>
      <c r="E126" s="99">
        <f>E115*pricing!E30*2000</f>
        <v>179544.96703809372</v>
      </c>
      <c r="F126" s="99">
        <f>F115*pricing!F30*2000</f>
        <v>166334.95476801344</v>
      </c>
      <c r="G126" s="99">
        <f>G115*pricing!G30*2000</f>
        <v>277111.79082785058</v>
      </c>
      <c r="H126" s="99">
        <f>H115*pricing!H30*2000</f>
        <v>126281.50023376847</v>
      </c>
      <c r="I126" s="99">
        <f>I115*pricing!I30*2000</f>
        <v>193419.46951890641</v>
      </c>
      <c r="J126" s="99">
        <f>J115*pricing!J30*2000</f>
        <v>124933.2718009833</v>
      </c>
      <c r="K126" s="99">
        <f>K115*pricing!K30*2000</f>
        <v>231496.94431465879</v>
      </c>
      <c r="L126" s="99">
        <f>L115*pricing!L30*2000</f>
        <v>179007.47924460188</v>
      </c>
      <c r="M126" s="99">
        <f>M115*pricing!M30*2000</f>
        <v>191859.53129432723</v>
      </c>
      <c r="N126" s="99">
        <f>N115*pricing!N30*2000</f>
        <v>114944.40422371303</v>
      </c>
      <c r="O126" s="99">
        <f>O115*pricing!O30*2000</f>
        <v>121561.27664160945</v>
      </c>
    </row>
    <row r="127" spans="2:15">
      <c r="C127" s="98" t="s">
        <v>277</v>
      </c>
      <c r="D127" s="99">
        <f t="shared" ref="D127:O127" si="1">SUM(D$120:D$126)</f>
        <v>267034.73850958177</v>
      </c>
      <c r="E127" s="99">
        <f t="shared" si="1"/>
        <v>1499231.4338872097</v>
      </c>
      <c r="F127" s="99">
        <f t="shared" si="1"/>
        <v>1133610.8914893079</v>
      </c>
      <c r="G127" s="99">
        <f t="shared" si="1"/>
        <v>1725295.5102763914</v>
      </c>
      <c r="H127" s="99">
        <f t="shared" si="1"/>
        <v>1048542.8174565762</v>
      </c>
      <c r="I127" s="99">
        <f t="shared" si="1"/>
        <v>1602791.4079977891</v>
      </c>
      <c r="J127" s="99">
        <f t="shared" si="1"/>
        <v>1058799.866870079</v>
      </c>
      <c r="K127" s="99">
        <f t="shared" si="1"/>
        <v>1640377.0263796309</v>
      </c>
      <c r="L127" s="99">
        <f t="shared" si="1"/>
        <v>1188606.714919711</v>
      </c>
      <c r="M127" s="99">
        <f t="shared" si="1"/>
        <v>1573887.7273369238</v>
      </c>
      <c r="N127" s="99">
        <f t="shared" si="1"/>
        <v>757967.16227083444</v>
      </c>
      <c r="O127" s="99">
        <f t="shared" si="1"/>
        <v>1385221.4796496774</v>
      </c>
    </row>
    <row r="129" spans="2:15">
      <c r="B129" s="102" t="s">
        <v>279</v>
      </c>
    </row>
    <row r="130" spans="2:15">
      <c r="C130" s="104" t="s">
        <v>276</v>
      </c>
      <c r="D130" s="104" t="s">
        <v>92</v>
      </c>
      <c r="E130" s="104" t="s">
        <v>93</v>
      </c>
      <c r="F130" s="104" t="s">
        <v>94</v>
      </c>
      <c r="G130" s="104" t="s">
        <v>95</v>
      </c>
      <c r="H130" s="104" t="s">
        <v>96</v>
      </c>
      <c r="I130" s="104" t="s">
        <v>97</v>
      </c>
      <c r="J130" s="104" t="s">
        <v>98</v>
      </c>
      <c r="K130" s="104" t="s">
        <v>99</v>
      </c>
      <c r="L130" s="104" t="s">
        <v>100</v>
      </c>
      <c r="M130" s="104" t="s">
        <v>101</v>
      </c>
      <c r="N130" s="104" t="s">
        <v>102</v>
      </c>
      <c r="O130" s="104" t="s">
        <v>103</v>
      </c>
    </row>
    <row r="131" spans="2:15">
      <c r="C131" s="104" t="s">
        <v>126</v>
      </c>
      <c r="D131" s="105">
        <f>SUM(E$6:E$19)+SUM(G$6:G$19)+SUM(I$6:I$19)+SUM(K$6:K$19)</f>
        <v>5613.4634146341414</v>
      </c>
      <c r="E131" s="105">
        <f>SUM(M$6:M$19)+SUM(O$6:O$19)+SUM(Q$6:Q$19)+SUM(S$6:S$19)</f>
        <v>18403.783028357007</v>
      </c>
      <c r="F131" s="105">
        <f>SUM(U$6:U$19)+SUM(W$6:W$19)+SUM(Y$6:Y$19)+SUM(AA$6:AA$19)</f>
        <v>22051.327151625817</v>
      </c>
      <c r="G131" s="105">
        <f>SUM(AC$6:AC$19)+SUM(AE$6:AE$19)+SUM(AG$6:AG$19)+SUM(AI$6:AI$19)</f>
        <v>16796.022945584613</v>
      </c>
      <c r="H131" s="105">
        <f>SUM(AK$6:AK$19)+SUM(AM$6:AM$19)+SUM(AO$6:AO$19)+SUM(AQ$6:AQ$19)</f>
        <v>24340.506157724474</v>
      </c>
      <c r="I131" s="105">
        <f>SUM(AS$6:AS$19)+SUM(AU$6:AU$19)+SUM(AW$6:AW$19)+SUM(AY$6:AY$19)</f>
        <v>18957.699045164678</v>
      </c>
      <c r="J131" s="105">
        <f>SUM(BA$6:BA$19)+SUM(BC$6:BC$19)+SUM(BE$6:BE$19)+SUM(BG$6:BG$19)</f>
        <v>27513.402896192474</v>
      </c>
      <c r="K131" s="105">
        <f>SUM(BI$6:BI$19)+SUM(BK$6:BK$19)+SUM(BM$6:BM$19)+SUM(BO$6:BO$19)</f>
        <v>21672.863524957975</v>
      </c>
      <c r="L131" s="105">
        <f>SUM(BQ$6:BQ$19)+SUM(BS$6:BS$19)+SUM(BU$6:BU$19)+SUM(BW$6:BW$19)</f>
        <v>32782.934069482289</v>
      </c>
      <c r="M131" s="105">
        <f>SUM(BY$6:BY$19)+SUM(CA$6:CA$19)+SUM(CC$6:CC$19)+SUM(CE$6:CE$19)</f>
        <v>17369.72287640447</v>
      </c>
      <c r="N131" s="105">
        <f>SUM(CG$6:CG$19)+SUM(CI$6:CI$19)+SUM(CK$6:CK$19)+SUM(CM$6:CM$19)</f>
        <v>18581.574080788279</v>
      </c>
      <c r="O131" s="105">
        <f>SUM(CO$6:CO$19)+SUM(CQ$6:CQ$19)+SUM(CS$6:CS$19)+SUM(CU$6:CU$19)</f>
        <v>18493.283234569586</v>
      </c>
    </row>
    <row r="132" spans="2:15">
      <c r="C132" s="104" t="s">
        <v>127</v>
      </c>
      <c r="D132" s="105">
        <f>SUM(E$20:E$36)+SUM(G$20:G$36)+SUM(I$20:I$36)+SUM(K$20:K$36)</f>
        <v>8402.1138211382058</v>
      </c>
      <c r="E132" s="105">
        <f>SUM(M$20:M$36)+SUM(O$20:O$36)+SUM(Q$20:Q$36)+SUM(S$20:S$36)</f>
        <v>44200.821584883059</v>
      </c>
      <c r="F132" s="105">
        <f>SUM(U$20:U$36)+SUM(W$20:W$36)+SUM(Y$20:Y$36)+SUM(AA$20:AA$36)</f>
        <v>33919.758232801629</v>
      </c>
      <c r="G132" s="105">
        <f>SUM(AC$20:AC$36)+SUM(AE$20:AE$36)+SUM(AG$20:AG$36)+SUM(AI$20:AI$36)</f>
        <v>45805.692256630631</v>
      </c>
      <c r="H132" s="105">
        <f>SUM(AK$20:AK$36)+SUM(AM$20:AM$36)+SUM(AO$20:AO$36)+SUM(AQ$20:AQ$36)</f>
        <v>33435.247059222143</v>
      </c>
      <c r="I132" s="105">
        <f>SUM(AS$20:AS$36)+SUM(AU$20:AU$36)+SUM(AW$20:AW$36)+SUM(AY$20:AY$36)</f>
        <v>40271.484166480463</v>
      </c>
      <c r="J132" s="105">
        <f>SUM(BA$20:BA$36)+SUM(BC$20:BC$36)+SUM(BE$20:BE$36)+SUM(BG$20:BG$36)</f>
        <v>32748.21763568122</v>
      </c>
      <c r="K132" s="105">
        <f>SUM(BI$20:BI$36)+SUM(BK$20:BK$36)+SUM(BM$20:BM$36)+SUM(BO$20:BO$36)</f>
        <v>41678.391036495654</v>
      </c>
      <c r="L132" s="105">
        <f>SUM(BQ$20:BQ$36)+SUM(BS$20:BS$36)+SUM(BU$20:BU$36)+SUM(BW$20:BW$36)</f>
        <v>31570.94947196103</v>
      </c>
      <c r="M132" s="105">
        <f>SUM(BY$20:BY$36)+SUM(CA$20:CA$36)+SUM(CC$20:CC$36)+SUM(CE$20:CE$36)</f>
        <v>35763.01621798097</v>
      </c>
      <c r="N132" s="105">
        <f>SUM(CG$20:CG$36)+SUM(CI$20:CI$36)+SUM(CK$20:CK$36)+SUM(CM$20:CM$36)</f>
        <v>22986.337776147509</v>
      </c>
      <c r="O132" s="105">
        <f>SUM(CO$20:CO$36)+SUM(CQ$20:CQ$36)+SUM(CS$20:CS$36)+SUM(CU$20:CU$36)</f>
        <v>39628.768717710489</v>
      </c>
    </row>
    <row r="133" spans="2:15">
      <c r="C133" s="104" t="s">
        <v>128</v>
      </c>
      <c r="D133" s="105">
        <f>SUM(E$37:E$48)+SUM(G$37:G$48)+SUM(I$37:I$48)+SUM(K$37:K$48)</f>
        <v>7216.2926829268235</v>
      </c>
      <c r="E133" s="105">
        <f>SUM(M$37:M$48)+SUM(O$37:O$48)+SUM(Q$37:Q$48)+SUM(S$37:S$48)</f>
        <v>33418.855563733887</v>
      </c>
      <c r="F133" s="105">
        <f>SUM(U$37:U$48)+SUM(W$37:W$48)+SUM(Y$37:Y$48)+SUM(AA$37:AA$48)</f>
        <v>38575.555960847276</v>
      </c>
      <c r="G133" s="105">
        <f>SUM(AC$37:AC$48)+SUM(AE$37:AE$48)+SUM(AG$37:AG$48)+SUM(AI$37:AI$48)</f>
        <v>33891.541191870929</v>
      </c>
      <c r="H133" s="105">
        <f>SUM(AK$37:AK$48)+SUM(AM$37:AM$48)+SUM(AO$37:AO$48)+SUM(AQ$37:AQ$48)</f>
        <v>34496.022613277717</v>
      </c>
      <c r="I133" s="105">
        <f>SUM(AS$37:AS$48)+SUM(AU$37:AU$48)+SUM(AW$37:AW$48)+SUM(AY$37:AY$48)</f>
        <v>33768.455447668981</v>
      </c>
      <c r="J133" s="105">
        <f>SUM(BA$37:BA$48)+SUM(BC$37:BC$48)+SUM(BE$37:BE$48)+SUM(BG$37:BG$48)</f>
        <v>28994.411372647297</v>
      </c>
      <c r="K133" s="105">
        <f>SUM(BI$37:BI$48)+SUM(BK$37:BK$48)+SUM(BM$37:BM$48)+SUM(BO$37:BO$48)</f>
        <v>28055.421721171806</v>
      </c>
      <c r="L133" s="105">
        <f>SUM(BQ$37:BQ$48)+SUM(BS$37:BS$48)+SUM(BU$37:BU$48)+SUM(BW$37:BW$48)</f>
        <v>26616.024846513137</v>
      </c>
      <c r="M133" s="105">
        <f>SUM(BY$37:BY$48)+SUM(CA$37:CA$48)+SUM(CC$37:CC$48)+SUM(CE$37:CE$48)</f>
        <v>42783.604727926286</v>
      </c>
      <c r="N133" s="105">
        <f>SUM(CG$37:CG$48)+SUM(CI$37:CI$48)+SUM(CK$37:CK$48)+SUM(CM$37:CM$48)</f>
        <v>18037.134049561988</v>
      </c>
      <c r="O133" s="105">
        <f>SUM(CO$37:CO$48)+SUM(CQ$37:CQ$48)+SUM(CS$37:CS$48)+SUM(CU$37:CU$48)</f>
        <v>32441.402676475678</v>
      </c>
    </row>
    <row r="134" spans="2:15">
      <c r="C134" s="104" t="s">
        <v>129</v>
      </c>
      <c r="D134" s="105">
        <f>SUM(E$49:E$70)+SUM(G$49:G$70)+SUM(I$49:I$70)+SUM(K$49:K$70)</f>
        <v>8582.2775618173146</v>
      </c>
      <c r="E134" s="105">
        <f>SUM(M$49:M$70)+SUM(O$49:O$70)+SUM(Q$49:Q$70)+SUM(S$49:S$70)</f>
        <v>26572.380032061381</v>
      </c>
      <c r="F134" s="105">
        <f>SUM(U$49:U$70)+SUM(W$49:W$70)+SUM(Y$49:Y$70)+SUM(AA$49:AA$70)</f>
        <v>32215.53150219176</v>
      </c>
      <c r="G134" s="105">
        <f>SUM(AC$49:AC$70)+SUM(AE$49:AE$70)+SUM(AG$49:AG$70)+SUM(AI$49:AI$70)</f>
        <v>33270.467748250572</v>
      </c>
      <c r="H134" s="105">
        <f>SUM(AK$49:AK$70)+SUM(AM$49:AM$70)+SUM(AO$49:AO$70)+SUM(AQ$49:AQ$70)</f>
        <v>27874.867078730374</v>
      </c>
      <c r="I134" s="105">
        <f>SUM(AS$49:AS$70)+SUM(AU$49:AU$70)+SUM(AW$49:AW$70)+SUM(AY$49:AY$70)</f>
        <v>38612.843504963894</v>
      </c>
      <c r="J134" s="105">
        <f>SUM(BA$49:BA$70)+SUM(BC$49:BC$70)+SUM(BE$49:BE$70)+SUM(BG$49:BG$70)</f>
        <v>35491.043429093683</v>
      </c>
      <c r="K134" s="105">
        <f>SUM(BI$49:BI$70)+SUM(BK$49:BK$70)+SUM(BM$49:BM$70)+SUM(BO$49:BO$70)</f>
        <v>36953.703942163607</v>
      </c>
      <c r="L134" s="105">
        <f>SUM(BQ$49:BQ$70)+SUM(BS$49:BS$70)+SUM(BU$49:BU$70)+SUM(BW$49:BW$70)</f>
        <v>31385.288782186672</v>
      </c>
      <c r="M134" s="105">
        <f>SUM(BY$49:BY$70)+SUM(CA$49:CA$70)+SUM(CC$49:CC$70)+SUM(CE$49:CE$70)</f>
        <v>36273.077069957457</v>
      </c>
      <c r="N134" s="105">
        <f>SUM(CG$49:CG$70)+SUM(CI$49:CI$70)+SUM(CK$49:CK$70)+SUM(CM$49:CM$70)</f>
        <v>22440.212353617128</v>
      </c>
      <c r="O134" s="105">
        <f>SUM(CO$49:CO$70)+SUM(CQ$49:CQ$70)+SUM(CS$49:CS$70)+SUM(CU$49:CU$70)</f>
        <v>32401.86127372233</v>
      </c>
    </row>
    <row r="135" spans="2:15">
      <c r="C135" s="104" t="s">
        <v>130</v>
      </c>
      <c r="D135" s="105">
        <f>SUM(E$71:E$86)+SUM(G$71:G$86)+SUM(I$71:I$86)+SUM(K$71:K$86)</f>
        <v>3659.7031948337803</v>
      </c>
      <c r="E135" s="105">
        <f>SUM(M$71:M$86)+SUM(O$71:O$86)+SUM(Q$71:Q$86)+SUM(S$71:S$86)</f>
        <v>14225.158070387059</v>
      </c>
      <c r="F135" s="105">
        <f>SUM(U$71:U$86)+SUM(W$71:W$86)+SUM(Y$71:Y$86)+SUM(AA$71:AA$86)</f>
        <v>19093.813536497819</v>
      </c>
      <c r="G135" s="105">
        <f>SUM(AC$71:AC$86)+SUM(AE$71:AE$86)+SUM(AG$71:AG$86)+SUM(AI$71:AI$86)</f>
        <v>18221.547661134504</v>
      </c>
      <c r="H135" s="105">
        <f>SUM(AK$71:AK$86)+SUM(AM$71:AM$86)+SUM(AO$71:AO$86)+SUM(AQ$71:AQ$86)</f>
        <v>17565.491165963154</v>
      </c>
      <c r="I135" s="105">
        <f>SUM(AS$71:AS$86)+SUM(AU$71:AU$86)+SUM(AW$71:AW$86)+SUM(AY$71:AY$86)</f>
        <v>15033.640199816416</v>
      </c>
      <c r="J135" s="105">
        <f>SUM(BA$71:BA$86)+SUM(BC$71:BC$86)+SUM(BE$71:BE$86)+SUM(BG$71:BG$86)</f>
        <v>15236.034376179698</v>
      </c>
      <c r="K135" s="105">
        <f>SUM(BI$71:BI$86)+SUM(BK$71:BK$86)+SUM(BM$71:BM$86)+SUM(BO$71:BO$86)</f>
        <v>14109.300009186842</v>
      </c>
      <c r="L135" s="105">
        <f>SUM(BQ$71:BQ$86)+SUM(BS$71:BS$86)+SUM(BU$71:BU$86)+SUM(BW$71:BW$86)</f>
        <v>22172.447833516977</v>
      </c>
      <c r="M135" s="105">
        <f>SUM(BY$71:BY$86)+SUM(CA$71:CA$86)+SUM(CC$71:CC$86)+SUM(CE$71:CE$86)</f>
        <v>17200.492594881936</v>
      </c>
      <c r="N135" s="105">
        <f>SUM(CG$71:CG$86)+SUM(CI$71:CI$86)+SUM(CK$71:CK$86)+SUM(CM$71:CM$86)</f>
        <v>11433.178575291962</v>
      </c>
      <c r="O135" s="105">
        <f>SUM(CO$71:CO$86)+SUM(CQ$71:CQ$86)+SUM(CS$71:CS$86)+SUM(CU$71:CU$86)</f>
        <v>9448.8343217954534</v>
      </c>
    </row>
    <row r="136" spans="2:15">
      <c r="C136" s="104" t="s">
        <v>131</v>
      </c>
      <c r="D136" s="105">
        <f>SUM(E$87:E$94)+SUM(G$87:G$94)+SUM(I$87:I$94)+SUM(K$87:K$94)</f>
        <v>2790.6353078532634</v>
      </c>
      <c r="E136" s="105">
        <f>SUM(M$87:M$94)+SUM(O$87:O$94)+SUM(Q$87:Q$94)+SUM(S$87:S$94)</f>
        <v>35401.559070929274</v>
      </c>
      <c r="F136" s="105">
        <f>SUM(U$87:U$94)+SUM(W$87:W$94)+SUM(Y$87:Y$94)+SUM(AA$87:AA$94)</f>
        <v>15669.060159185192</v>
      </c>
      <c r="G136" s="105">
        <f>SUM(AC$87:AC$94)+SUM(AE$87:AE$94)+SUM(AG$87:AG$94)+SUM(AI$87:AI$94)</f>
        <v>54815.865349133899</v>
      </c>
      <c r="H136" s="105">
        <f>SUM(AK$87:AK$94)+SUM(AM$87:AM$94)+SUM(AO$87:AO$94)+SUM(AQ$87:AQ$94)</f>
        <v>12862.569210482234</v>
      </c>
      <c r="I136" s="105">
        <f>SUM(AS$87:AS$94)+SUM(AU$87:AU$94)+SUM(AW$87:AW$94)+SUM(AY$87:AY$94)</f>
        <v>50334.530747323282</v>
      </c>
      <c r="J136" s="105">
        <f>SUM(BA$87:BA$94)+SUM(BC$87:BC$94)+SUM(BE$87:BE$94)+SUM(BG$87:BG$94)</f>
        <v>10766.537733172685</v>
      </c>
      <c r="K136" s="105">
        <f>SUM(BI$87:BI$94)+SUM(BK$87:BK$94)+SUM(BM$87:BM$94)+SUM(BO$87:BO$94)</f>
        <v>52968.024252054478</v>
      </c>
      <c r="L136" s="105">
        <f>SUM(BQ$87:BQ$94)+SUM(BS$87:BS$94)+SUM(BU$87:BU$94)+SUM(BW$87:BW$94)</f>
        <v>19247.958583529333</v>
      </c>
      <c r="M136" s="105">
        <f>SUM(BY$87:BY$94)+SUM(CA$87:CA$94)+SUM(CC$87:CC$94)+SUM(CE$87:CE$94)</f>
        <v>44471.466231266131</v>
      </c>
      <c r="N136" s="105">
        <f>SUM(CG$87:CG$94)+SUM(CI$87:CI$94)+SUM(CK$87:CK$94)+SUM(CM$87:CM$94)</f>
        <v>10618.764995276044</v>
      </c>
      <c r="O136" s="105">
        <f>SUM(CO$87:CO$94)+SUM(CQ$87:CQ$94)+SUM(CS$87:CS$94)+SUM(CU$87:CU$94)</f>
        <v>38789.361172263161</v>
      </c>
    </row>
    <row r="137" spans="2:15">
      <c r="C137" s="104" t="s">
        <v>132</v>
      </c>
      <c r="D137" s="105">
        <f>SUM(E$95:E$105)+SUM(G$95:G$105)+SUM(I$95:I$105)+SUM(K$95:K$105)</f>
        <v>20811.998186514062</v>
      </c>
      <c r="E137" s="105">
        <f>SUM(M$95:M$105)+SUM(O$95:O$105)+SUM(Q$95:Q$105)+SUM(S$95:S$105)</f>
        <v>63595.722740103171</v>
      </c>
      <c r="F137" s="105">
        <f>SUM(U$95:U$105)+SUM(W$95:W$105)+SUM(Y$95:Y$105)+SUM(AA$95:AA$105)</f>
        <v>82630.485889432734</v>
      </c>
      <c r="G137" s="105">
        <f>SUM(AC$95:AC$105)+SUM(AE$95:AE$105)+SUM(AG$95:AG$105)+SUM(AI$95:AI$105)</f>
        <v>97509.679647400102</v>
      </c>
      <c r="H137" s="105">
        <f>SUM(AK$95:AK$105)+SUM(AM$95:AM$105)+SUM(AO$95:AO$105)+SUM(AQ$95:AQ$105)</f>
        <v>62802.596790916941</v>
      </c>
      <c r="I137" s="105">
        <f>SUM(AS$95:AS$105)+SUM(AU$95:AU$105)+SUM(AW$95:AW$105)+SUM(AY$95:AY$105)</f>
        <v>67953.688905124654</v>
      </c>
      <c r="J137" s="105">
        <f>SUM(BA$95:BA$105)+SUM(BC$95:BC$105)+SUM(BE$95:BE$105)+SUM(BG$95:BG$105)</f>
        <v>62181.084727304275</v>
      </c>
      <c r="K137" s="105">
        <f>SUM(BI$95:BI$105)+SUM(BK$95:BK$105)+SUM(BM$95:BM$105)+SUM(BO$95:BO$105)</f>
        <v>82402.325256109878</v>
      </c>
      <c r="L137" s="105">
        <f>SUM(BQ$95:BQ$105)+SUM(BS$95:BS$105)+SUM(BU$95:BU$105)+SUM(BW$95:BW$105)</f>
        <v>88503.411100154364</v>
      </c>
      <c r="M137" s="105">
        <f>SUM(BY$95:BY$105)+SUM(CA$95:CA$105)+SUM(CC$95:CC$105)+SUM(CE$95:CE$105)</f>
        <v>67483.27857210068</v>
      </c>
      <c r="N137" s="105">
        <f>SUM(CG$95:CG$105)+SUM(CI$95:CI$105)+SUM(CK$95:CK$105)+SUM(CM$95:CM$105)</f>
        <v>56596.450839777412</v>
      </c>
      <c r="O137" s="105">
        <f>SUM(CO$95:CO$105)+SUM(CQ$95:CQ$105)+SUM(CS$95:CS$105)+SUM(CU$95:CU$105)</f>
        <v>43039.731345947926</v>
      </c>
    </row>
    <row r="138" spans="2:15">
      <c r="C138" s="104" t="s">
        <v>277</v>
      </c>
      <c r="D138" s="99">
        <f t="shared" ref="D138:O138" si="2">SUM(D$131:D$137)</f>
        <v>57076.484169717587</v>
      </c>
      <c r="E138" s="99">
        <f t="shared" si="2"/>
        <v>235818.28009045485</v>
      </c>
      <c r="F138" s="99">
        <f t="shared" si="2"/>
        <v>244155.53243258223</v>
      </c>
      <c r="G138" s="99">
        <f t="shared" si="2"/>
        <v>300310.81680000527</v>
      </c>
      <c r="H138" s="99">
        <f t="shared" si="2"/>
        <v>213377.30007631704</v>
      </c>
      <c r="I138" s="99">
        <f t="shared" si="2"/>
        <v>264932.34201654239</v>
      </c>
      <c r="J138" s="99">
        <f t="shared" si="2"/>
        <v>212930.73217027134</v>
      </c>
      <c r="K138" s="99">
        <f t="shared" si="2"/>
        <v>277840.02974214026</v>
      </c>
      <c r="L138" s="99">
        <f t="shared" si="2"/>
        <v>252279.01468734382</v>
      </c>
      <c r="M138" s="99">
        <f t="shared" si="2"/>
        <v>261344.65829051792</v>
      </c>
      <c r="N138" s="99">
        <f t="shared" si="2"/>
        <v>160693.65267046032</v>
      </c>
      <c r="O138" s="99">
        <f t="shared" si="2"/>
        <v>214243.24274248461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99"/>
  </cols>
  <sheetData>
    <row r="1" spans="1:99">
      <c r="A1" s="100"/>
    </row>
    <row r="2" spans="1:99">
      <c r="B2" s="101" t="s">
        <v>271</v>
      </c>
    </row>
    <row r="3" spans="1:99">
      <c r="B3" s="102" t="s">
        <v>272</v>
      </c>
    </row>
    <row r="4" spans="1:99">
      <c r="A4" s="100"/>
      <c r="B4" s="100"/>
      <c r="C4" s="98" t="s">
        <v>273</v>
      </c>
      <c r="D4" s="98" t="s">
        <v>92</v>
      </c>
      <c r="E4" s="100"/>
      <c r="F4" s="100"/>
      <c r="G4" s="100"/>
      <c r="H4" s="100"/>
      <c r="I4" s="100"/>
      <c r="J4" s="100"/>
      <c r="K4" s="100"/>
      <c r="L4" s="98" t="s">
        <v>93</v>
      </c>
      <c r="M4" s="100"/>
      <c r="N4" s="100"/>
      <c r="O4" s="100"/>
      <c r="P4" s="100"/>
      <c r="Q4" s="100"/>
      <c r="R4" s="100"/>
      <c r="S4" s="100"/>
      <c r="T4" s="98" t="s">
        <v>94</v>
      </c>
      <c r="U4" s="100"/>
      <c r="V4" s="100"/>
      <c r="W4" s="100"/>
      <c r="X4" s="100"/>
      <c r="Y4" s="100"/>
      <c r="Z4" s="100"/>
      <c r="AA4" s="100"/>
      <c r="AB4" s="98" t="s">
        <v>95</v>
      </c>
      <c r="AC4" s="100"/>
      <c r="AD4" s="100"/>
      <c r="AE4" s="100"/>
      <c r="AF4" s="100"/>
      <c r="AG4" s="100"/>
      <c r="AH4" s="100"/>
      <c r="AI4" s="100"/>
      <c r="AJ4" s="98" t="s">
        <v>96</v>
      </c>
      <c r="AK4" s="100"/>
      <c r="AL4" s="100"/>
      <c r="AM4" s="100"/>
      <c r="AN4" s="100"/>
      <c r="AO4" s="100"/>
      <c r="AP4" s="100"/>
      <c r="AQ4" s="100"/>
      <c r="AR4" s="98" t="s">
        <v>97</v>
      </c>
      <c r="AS4" s="100"/>
      <c r="AT4" s="100"/>
      <c r="AU4" s="100"/>
      <c r="AV4" s="100"/>
      <c r="AW4" s="100"/>
      <c r="AX4" s="100"/>
      <c r="AY4" s="100"/>
      <c r="AZ4" s="98" t="s">
        <v>98</v>
      </c>
      <c r="BA4" s="100"/>
      <c r="BB4" s="100"/>
      <c r="BC4" s="100"/>
      <c r="BD4" s="100"/>
      <c r="BE4" s="100"/>
      <c r="BF4" s="100"/>
      <c r="BG4" s="100"/>
      <c r="BH4" s="98" t="s">
        <v>99</v>
      </c>
      <c r="BI4" s="100"/>
      <c r="BJ4" s="100"/>
      <c r="BK4" s="100"/>
      <c r="BL4" s="100"/>
      <c r="BM4" s="100"/>
      <c r="BN4" s="100"/>
      <c r="BO4" s="100"/>
      <c r="BP4" s="98" t="s">
        <v>100</v>
      </c>
      <c r="BQ4" s="100"/>
      <c r="BR4" s="100"/>
      <c r="BS4" s="100"/>
      <c r="BT4" s="100"/>
      <c r="BU4" s="100"/>
      <c r="BV4" s="100"/>
      <c r="BW4" s="100"/>
      <c r="BX4" s="98" t="s">
        <v>101</v>
      </c>
      <c r="BY4" s="100"/>
      <c r="BZ4" s="100"/>
      <c r="CA4" s="100"/>
      <c r="CB4" s="100"/>
      <c r="CC4" s="100"/>
      <c r="CD4" s="100"/>
      <c r="CE4" s="100"/>
      <c r="CF4" s="98" t="s">
        <v>102</v>
      </c>
      <c r="CG4" s="100"/>
      <c r="CH4" s="100"/>
      <c r="CI4" s="100"/>
      <c r="CJ4" s="100"/>
      <c r="CK4" s="100"/>
      <c r="CL4" s="100"/>
      <c r="CM4" s="100"/>
      <c r="CN4" s="98" t="s">
        <v>103</v>
      </c>
      <c r="CO4" s="100"/>
      <c r="CP4" s="100"/>
      <c r="CQ4" s="100"/>
      <c r="CR4" s="100"/>
      <c r="CS4" s="100"/>
      <c r="CT4" s="100"/>
      <c r="CU4" s="100"/>
    </row>
    <row r="5" spans="1:99">
      <c r="B5" s="98" t="s">
        <v>166</v>
      </c>
      <c r="C5" s="98" t="s">
        <v>274</v>
      </c>
      <c r="D5" s="98">
        <v>1</v>
      </c>
      <c r="E5" s="98"/>
      <c r="F5" s="98">
        <v>2</v>
      </c>
      <c r="G5" s="98"/>
      <c r="H5" s="98">
        <v>3</v>
      </c>
      <c r="I5" s="98"/>
      <c r="J5" s="98">
        <v>4</v>
      </c>
      <c r="K5" s="98"/>
      <c r="L5" s="98">
        <v>1</v>
      </c>
      <c r="M5" s="98"/>
      <c r="N5" s="98">
        <v>2</v>
      </c>
      <c r="O5" s="98"/>
      <c r="P5" s="98">
        <v>3</v>
      </c>
      <c r="Q5" s="98"/>
      <c r="R5" s="98">
        <v>4</v>
      </c>
      <c r="S5" s="98"/>
      <c r="T5" s="98">
        <v>1</v>
      </c>
      <c r="U5" s="98"/>
      <c r="V5" s="98">
        <v>2</v>
      </c>
      <c r="W5" s="98"/>
      <c r="X5" s="98">
        <v>3</v>
      </c>
      <c r="Y5" s="98"/>
      <c r="Z5" s="98">
        <v>4</v>
      </c>
      <c r="AA5" s="98"/>
      <c r="AB5" s="98">
        <v>1</v>
      </c>
      <c r="AC5" s="98"/>
      <c r="AD5" s="98">
        <v>2</v>
      </c>
      <c r="AE5" s="98"/>
      <c r="AF5" s="98">
        <v>3</v>
      </c>
      <c r="AG5" s="98"/>
      <c r="AH5" s="98">
        <v>4</v>
      </c>
      <c r="AI5" s="98"/>
      <c r="AJ5" s="98">
        <v>1</v>
      </c>
      <c r="AK5" s="98"/>
      <c r="AL5" s="98">
        <v>2</v>
      </c>
      <c r="AM5" s="98"/>
      <c r="AN5" s="98">
        <v>3</v>
      </c>
      <c r="AO5" s="98"/>
      <c r="AP5" s="98">
        <v>4</v>
      </c>
      <c r="AQ5" s="98"/>
      <c r="AR5" s="98">
        <v>1</v>
      </c>
      <c r="AS5" s="98"/>
      <c r="AT5" s="98">
        <v>2</v>
      </c>
      <c r="AU5" s="98"/>
      <c r="AV5" s="98">
        <v>3</v>
      </c>
      <c r="AW5" s="98"/>
      <c r="AX5" s="98">
        <v>4</v>
      </c>
      <c r="AY5" s="98"/>
      <c r="AZ5" s="98">
        <v>1</v>
      </c>
      <c r="BA5" s="98"/>
      <c r="BB5" s="98">
        <v>2</v>
      </c>
      <c r="BC5" s="98"/>
      <c r="BD5" s="98">
        <v>3</v>
      </c>
      <c r="BE5" s="98"/>
      <c r="BF5" s="98">
        <v>4</v>
      </c>
      <c r="BG5" s="98"/>
      <c r="BH5" s="98">
        <v>1</v>
      </c>
      <c r="BI5" s="98"/>
      <c r="BJ5" s="98">
        <v>2</v>
      </c>
      <c r="BK5" s="98"/>
      <c r="BL5" s="98">
        <v>3</v>
      </c>
      <c r="BM5" s="98"/>
      <c r="BN5" s="98">
        <v>4</v>
      </c>
      <c r="BO5" s="98"/>
      <c r="BP5" s="98">
        <v>1</v>
      </c>
      <c r="BQ5" s="98"/>
      <c r="BR5" s="98">
        <v>2</v>
      </c>
      <c r="BS5" s="98"/>
      <c r="BT5" s="98">
        <v>3</v>
      </c>
      <c r="BU5" s="98"/>
      <c r="BV5" s="98">
        <v>4</v>
      </c>
      <c r="BW5" s="98"/>
      <c r="BX5" s="98">
        <v>1</v>
      </c>
      <c r="BY5" s="98"/>
      <c r="BZ5" s="98">
        <v>2</v>
      </c>
      <c r="CA5" s="98"/>
      <c r="CB5" s="98">
        <v>3</v>
      </c>
      <c r="CC5" s="98"/>
      <c r="CD5" s="98">
        <v>4</v>
      </c>
      <c r="CE5" s="98"/>
      <c r="CF5" s="98">
        <v>1</v>
      </c>
      <c r="CG5" s="98"/>
      <c r="CH5" s="98">
        <v>2</v>
      </c>
      <c r="CI5" s="98"/>
      <c r="CJ5" s="98">
        <v>3</v>
      </c>
      <c r="CK5" s="98"/>
      <c r="CL5" s="98">
        <v>4</v>
      </c>
      <c r="CM5" s="98"/>
      <c r="CN5" s="98">
        <v>1</v>
      </c>
      <c r="CO5" s="98"/>
      <c r="CP5" s="98">
        <v>2</v>
      </c>
      <c r="CQ5" s="98"/>
      <c r="CR5" s="98">
        <v>3</v>
      </c>
      <c r="CS5" s="98"/>
      <c r="CT5" s="98">
        <v>4</v>
      </c>
      <c r="CU5" s="98"/>
    </row>
    <row r="6" spans="1:99">
      <c r="B6" s="98" t="s">
        <v>126</v>
      </c>
      <c r="C6" s="98" t="s">
        <v>171</v>
      </c>
      <c r="D6" s="99">
        <v>0</v>
      </c>
      <c r="E6" s="99">
        <v>0</v>
      </c>
      <c r="F6" s="99">
        <v>0</v>
      </c>
      <c r="G6" s="99">
        <v>0</v>
      </c>
      <c r="H6" s="99">
        <v>3.8641188959660275</v>
      </c>
      <c r="I6" s="99">
        <v>2235.0063694267501</v>
      </c>
      <c r="J6" s="99">
        <v>0.73742241856146296</v>
      </c>
      <c r="K6" s="99">
        <v>426.52512689595017</v>
      </c>
      <c r="L6" s="99">
        <v>2.4727255547609355</v>
      </c>
      <c r="M6" s="99">
        <v>1430.2244608737251</v>
      </c>
      <c r="N6" s="99">
        <v>1.3535346531677535</v>
      </c>
      <c r="O6" s="99">
        <v>782.8844433922286</v>
      </c>
      <c r="P6" s="99">
        <v>1.6822205344456893</v>
      </c>
      <c r="Q6" s="99">
        <v>972.9963571233867</v>
      </c>
      <c r="R6" s="99">
        <v>0.30701873529333867</v>
      </c>
      <c r="S6" s="99">
        <v>177.5796364936671</v>
      </c>
      <c r="T6" s="99">
        <v>5.4236037882042112</v>
      </c>
      <c r="U6" s="99">
        <v>3137.0124310973156</v>
      </c>
      <c r="V6" s="99">
        <v>3.8425062123893299</v>
      </c>
      <c r="W6" s="99">
        <v>2222.5055932459882</v>
      </c>
      <c r="X6" s="99">
        <v>4.08488865180614</v>
      </c>
      <c r="Y6" s="99">
        <v>2362.6995962046713</v>
      </c>
      <c r="Z6" s="99">
        <v>3.7149288292136533</v>
      </c>
      <c r="AA6" s="99">
        <v>2148.7148348171768</v>
      </c>
      <c r="AB6" s="99">
        <v>1.766367301661852</v>
      </c>
      <c r="AC6" s="99">
        <v>1021.6668472812152</v>
      </c>
      <c r="AD6" s="99">
        <v>1.3546427791911124</v>
      </c>
      <c r="AE6" s="99">
        <v>783.52538348413941</v>
      </c>
      <c r="AF6" s="99">
        <v>2.0304132966099773</v>
      </c>
      <c r="AG6" s="99">
        <v>1174.3910507592109</v>
      </c>
      <c r="AH6" s="99">
        <v>0.16486332170474008</v>
      </c>
      <c r="AI6" s="99">
        <v>95.356945274021655</v>
      </c>
      <c r="AJ6" s="99">
        <v>6.5878109356987995</v>
      </c>
      <c r="AK6" s="99">
        <v>3810.3898452081853</v>
      </c>
      <c r="AL6" s="99">
        <v>4.8410932624807455</v>
      </c>
      <c r="AM6" s="99">
        <v>2800.0883430188633</v>
      </c>
      <c r="AN6" s="99">
        <v>3.1968015004064929</v>
      </c>
      <c r="AO6" s="99">
        <v>1849.0299878351154</v>
      </c>
      <c r="AP6" s="99">
        <v>5.1915603253011691</v>
      </c>
      <c r="AQ6" s="99">
        <v>3002.7984921541961</v>
      </c>
      <c r="AR6" s="99">
        <v>1.362364696467756</v>
      </c>
      <c r="AS6" s="99">
        <v>787.99174043695007</v>
      </c>
      <c r="AT6" s="99">
        <v>0.80583626087905302</v>
      </c>
      <c r="AU6" s="99">
        <v>466.09569329244425</v>
      </c>
      <c r="AV6" s="99">
        <v>3.3253603576662756</v>
      </c>
      <c r="AW6" s="99">
        <v>1923.3884308741738</v>
      </c>
      <c r="AX6" s="99">
        <v>1.8123054488915284</v>
      </c>
      <c r="AY6" s="99">
        <v>1048.2374716388599</v>
      </c>
      <c r="AZ6" s="99">
        <v>3.2323946744156937</v>
      </c>
      <c r="BA6" s="99">
        <v>1869.6170796820372</v>
      </c>
      <c r="BB6" s="99">
        <v>4.5482777457403376</v>
      </c>
      <c r="BC6" s="99">
        <v>2630.723848136211</v>
      </c>
      <c r="BD6" s="99">
        <v>3.8165854628424745</v>
      </c>
      <c r="BE6" s="99">
        <v>2207.5130317080871</v>
      </c>
      <c r="BF6" s="99">
        <v>7.4569055099673527</v>
      </c>
      <c r="BG6" s="99">
        <v>4313.0741469651166</v>
      </c>
      <c r="BH6" s="99">
        <v>1.7049135933757351</v>
      </c>
      <c r="BI6" s="99">
        <v>986.12202240852514</v>
      </c>
      <c r="BJ6" s="99">
        <v>1.4350203826523544</v>
      </c>
      <c r="BK6" s="99">
        <v>830.01578932612176</v>
      </c>
      <c r="BL6" s="99">
        <v>1.8924568961666239</v>
      </c>
      <c r="BM6" s="99">
        <v>1094.5970687427753</v>
      </c>
      <c r="BN6" s="99">
        <v>0.33632644830190522</v>
      </c>
      <c r="BO6" s="99">
        <v>194.53121769782197</v>
      </c>
      <c r="BP6" s="99">
        <v>8.6996611449014249</v>
      </c>
      <c r="BQ6" s="99">
        <v>5031.8840062109839</v>
      </c>
      <c r="BR6" s="99">
        <v>0.33864314533499296</v>
      </c>
      <c r="BS6" s="99">
        <v>195.87119526175991</v>
      </c>
      <c r="BT6" s="99">
        <v>7.411954134873322</v>
      </c>
      <c r="BU6" s="99">
        <v>4287.0742716107288</v>
      </c>
      <c r="BV6" s="99">
        <v>1.3245604801598814</v>
      </c>
      <c r="BW6" s="99">
        <v>766.12578172447536</v>
      </c>
      <c r="BX6" s="99">
        <v>1.4984794518138769</v>
      </c>
      <c r="BY6" s="99">
        <v>866.72051492914636</v>
      </c>
      <c r="BZ6" s="99">
        <v>0.41335804435269519</v>
      </c>
      <c r="CA6" s="99">
        <v>239.08629285359888</v>
      </c>
      <c r="CB6" s="99">
        <v>3.9393641453762367</v>
      </c>
      <c r="CC6" s="99">
        <v>2278.5282216856153</v>
      </c>
      <c r="CD6" s="99">
        <v>1.7538297513943715</v>
      </c>
      <c r="CE6" s="99">
        <v>1014.4151282065044</v>
      </c>
      <c r="CF6" s="99">
        <v>5.653995500770125</v>
      </c>
      <c r="CG6" s="99">
        <v>3270.2709976454403</v>
      </c>
      <c r="CH6" s="99">
        <v>0.39745360481462222</v>
      </c>
      <c r="CI6" s="99">
        <v>229.88716502477749</v>
      </c>
      <c r="CJ6" s="99">
        <v>1.1645182958888658</v>
      </c>
      <c r="CK6" s="99">
        <v>673.55738234211992</v>
      </c>
      <c r="CL6" s="99">
        <v>1.0439578770728635</v>
      </c>
      <c r="CM6" s="99">
        <v>603.82523609894417</v>
      </c>
      <c r="CN6" s="99">
        <v>2.0632280613863716</v>
      </c>
      <c r="CO6" s="99">
        <v>1193.3711107058773</v>
      </c>
      <c r="CP6" s="99">
        <v>1.4127103126660765</v>
      </c>
      <c r="CQ6" s="99">
        <v>817.11164484605865</v>
      </c>
      <c r="CR6" s="99">
        <v>1.4868408755018858</v>
      </c>
      <c r="CS6" s="99">
        <v>859.98876239029073</v>
      </c>
      <c r="CT6" s="99">
        <v>0.57873341494958519</v>
      </c>
      <c r="CU6" s="99">
        <v>334.73940720684004</v>
      </c>
    </row>
    <row r="7" spans="1:99">
      <c r="C7" s="98" t="s">
        <v>172</v>
      </c>
      <c r="D7" s="99">
        <v>0</v>
      </c>
      <c r="E7" s="99">
        <v>0</v>
      </c>
      <c r="F7" s="99">
        <v>0</v>
      </c>
      <c r="G7" s="99">
        <v>0</v>
      </c>
      <c r="H7" s="99">
        <v>4.161358811040337</v>
      </c>
      <c r="I7" s="99">
        <v>3280.8152866242017</v>
      </c>
      <c r="J7" s="99">
        <v>0.64740522059848538</v>
      </c>
      <c r="K7" s="99">
        <v>510.41427591984586</v>
      </c>
      <c r="L7" s="99">
        <v>2.4727255547609355</v>
      </c>
      <c r="M7" s="99">
        <v>1949.4968273735215</v>
      </c>
      <c r="N7" s="99">
        <v>1.3437533033697779</v>
      </c>
      <c r="O7" s="99">
        <v>1059.4151043767329</v>
      </c>
      <c r="P7" s="99">
        <v>1.6702628625702478</v>
      </c>
      <c r="Q7" s="99">
        <v>1316.8352408503833</v>
      </c>
      <c r="R7" s="99">
        <v>0.30578550682441819</v>
      </c>
      <c r="S7" s="99">
        <v>241.08129358037129</v>
      </c>
      <c r="T7" s="99">
        <v>6.6141773359713003</v>
      </c>
      <c r="U7" s="99">
        <v>5214.6174116797729</v>
      </c>
      <c r="V7" s="99">
        <v>3.4292700165597609</v>
      </c>
      <c r="W7" s="99">
        <v>2703.6364810557156</v>
      </c>
      <c r="X7" s="99">
        <v>3.8502048094663559</v>
      </c>
      <c r="Y7" s="99">
        <v>3035.5014717832751</v>
      </c>
      <c r="Z7" s="99">
        <v>3.9528759298203364</v>
      </c>
      <c r="AA7" s="99">
        <v>3116.4473830703532</v>
      </c>
      <c r="AB7" s="99">
        <v>2.0153834631500822</v>
      </c>
      <c r="AC7" s="99">
        <v>1588.9283223475247</v>
      </c>
      <c r="AD7" s="99">
        <v>1.1649573233145165</v>
      </c>
      <c r="AE7" s="99">
        <v>918.45235370116484</v>
      </c>
      <c r="AF7" s="99">
        <v>1.788160497633106</v>
      </c>
      <c r="AG7" s="99">
        <v>1409.7857363339408</v>
      </c>
      <c r="AH7" s="99">
        <v>0.1653638716170083</v>
      </c>
      <c r="AI7" s="99">
        <v>130.37287638284934</v>
      </c>
      <c r="AJ7" s="99">
        <v>7.0900292458844589</v>
      </c>
      <c r="AK7" s="99">
        <v>5589.7790574553073</v>
      </c>
      <c r="AL7" s="99">
        <v>4.5055806389507538</v>
      </c>
      <c r="AM7" s="99">
        <v>3552.1997757487743</v>
      </c>
      <c r="AN7" s="99">
        <v>3.5970275318777643</v>
      </c>
      <c r="AO7" s="99">
        <v>2835.8965061324293</v>
      </c>
      <c r="AP7" s="99">
        <v>4.8664202567698043</v>
      </c>
      <c r="AQ7" s="99">
        <v>3836.6857304373134</v>
      </c>
      <c r="AR7" s="99">
        <v>1.5288208985483454</v>
      </c>
      <c r="AS7" s="99">
        <v>1205.3223964155154</v>
      </c>
      <c r="AT7" s="99">
        <v>0.80863177730180269</v>
      </c>
      <c r="AU7" s="99">
        <v>637.52529322474118</v>
      </c>
      <c r="AV7" s="99">
        <v>2.9640606937915419</v>
      </c>
      <c r="AW7" s="99">
        <v>2336.8654509852518</v>
      </c>
      <c r="AX7" s="99">
        <v>2.0479922019773826</v>
      </c>
      <c r="AY7" s="99">
        <v>1614.6370520389685</v>
      </c>
      <c r="AZ7" s="99">
        <v>3.455567780018554</v>
      </c>
      <c r="BA7" s="99">
        <v>2724.3696377666279</v>
      </c>
      <c r="BB7" s="99">
        <v>4.0092335061494504</v>
      </c>
      <c r="BC7" s="99">
        <v>3160.8796962482265</v>
      </c>
      <c r="BD7" s="99">
        <v>3.80540800650838</v>
      </c>
      <c r="BE7" s="99">
        <v>3000.1836723312067</v>
      </c>
      <c r="BF7" s="99">
        <v>6.3996536100249246</v>
      </c>
      <c r="BG7" s="99">
        <v>5045.4869061436502</v>
      </c>
      <c r="BH7" s="99">
        <v>1.6875095068625603</v>
      </c>
      <c r="BI7" s="99">
        <v>1330.4324952104425</v>
      </c>
      <c r="BJ7" s="99">
        <v>1.2362303479004988</v>
      </c>
      <c r="BK7" s="99">
        <v>974.64400628475323</v>
      </c>
      <c r="BL7" s="99">
        <v>2.0592041452998271</v>
      </c>
      <c r="BM7" s="99">
        <v>1623.4765481543836</v>
      </c>
      <c r="BN7" s="99">
        <v>0.30556284091809938</v>
      </c>
      <c r="BO7" s="99">
        <v>240.90574377982955</v>
      </c>
      <c r="BP7" s="99">
        <v>8.1898255986566149</v>
      </c>
      <c r="BQ7" s="99">
        <v>6456.8585019808752</v>
      </c>
      <c r="BR7" s="99">
        <v>0.33621289164704921</v>
      </c>
      <c r="BS7" s="99">
        <v>265.07024377453359</v>
      </c>
      <c r="BT7" s="99">
        <v>7.8435198181489412</v>
      </c>
      <c r="BU7" s="99">
        <v>6183.8310246286246</v>
      </c>
      <c r="BV7" s="99">
        <v>1.3322887385375539</v>
      </c>
      <c r="BW7" s="99">
        <v>1050.3764414630075</v>
      </c>
      <c r="BX7" s="99">
        <v>1.495177831919968</v>
      </c>
      <c r="BY7" s="99">
        <v>1178.7982026857028</v>
      </c>
      <c r="BZ7" s="99">
        <v>0.37173632496301845</v>
      </c>
      <c r="CA7" s="99">
        <v>293.07691860084373</v>
      </c>
      <c r="CB7" s="99">
        <v>3.9356858965988533</v>
      </c>
      <c r="CC7" s="99">
        <v>3102.8947608785356</v>
      </c>
      <c r="CD7" s="99">
        <v>1.7538297513943715</v>
      </c>
      <c r="CE7" s="99">
        <v>1382.7193759993224</v>
      </c>
      <c r="CF7" s="99">
        <v>4.8417174541524135</v>
      </c>
      <c r="CG7" s="99">
        <v>3817.2100408537626</v>
      </c>
      <c r="CH7" s="99">
        <v>0.39745360481462222</v>
      </c>
      <c r="CI7" s="99">
        <v>313.35242203584812</v>
      </c>
      <c r="CJ7" s="99">
        <v>1.2371785585229389</v>
      </c>
      <c r="CK7" s="99">
        <v>975.39157553948496</v>
      </c>
      <c r="CL7" s="99">
        <v>1.1089911743211875</v>
      </c>
      <c r="CM7" s="99">
        <v>874.32864183482423</v>
      </c>
      <c r="CN7" s="99">
        <v>1.7749986474128481</v>
      </c>
      <c r="CO7" s="99">
        <v>1399.4089336202894</v>
      </c>
      <c r="CP7" s="99">
        <v>1.6434530993949896</v>
      </c>
      <c r="CQ7" s="99">
        <v>1295.6984235630098</v>
      </c>
      <c r="CR7" s="99">
        <v>1.6485452425138687</v>
      </c>
      <c r="CS7" s="99">
        <v>1299.7130691979341</v>
      </c>
      <c r="CT7" s="99">
        <v>0.50760201905872593</v>
      </c>
      <c r="CU7" s="99">
        <v>400.19343182589949</v>
      </c>
    </row>
    <row r="8" spans="1:99">
      <c r="C8" s="98" t="s">
        <v>173</v>
      </c>
      <c r="D8" s="99">
        <v>0</v>
      </c>
      <c r="E8" s="99">
        <v>0</v>
      </c>
      <c r="F8" s="99">
        <v>0</v>
      </c>
      <c r="G8" s="99">
        <v>0</v>
      </c>
      <c r="H8" s="99">
        <v>4.161358811040337</v>
      </c>
      <c r="I8" s="99">
        <v>1288.3566878980882</v>
      </c>
      <c r="J8" s="99">
        <v>0.78284256123003837</v>
      </c>
      <c r="K8" s="99">
        <v>242.36805695681986</v>
      </c>
      <c r="L8" s="99">
        <v>2.4749191099578089</v>
      </c>
      <c r="M8" s="99">
        <v>766.23495644293757</v>
      </c>
      <c r="N8" s="99">
        <v>1.5273340468814813</v>
      </c>
      <c r="O8" s="99">
        <v>472.86262091450658</v>
      </c>
      <c r="P8" s="99">
        <v>1.8760563024226686</v>
      </c>
      <c r="Q8" s="99">
        <v>580.8270312300582</v>
      </c>
      <c r="R8" s="99">
        <v>0.30825196376225911</v>
      </c>
      <c r="S8" s="99">
        <v>95.434807980795412</v>
      </c>
      <c r="T8" s="99">
        <v>6.0244857166006645</v>
      </c>
      <c r="U8" s="99">
        <v>1865.1807778595655</v>
      </c>
      <c r="V8" s="99">
        <v>4.0656242376960137</v>
      </c>
      <c r="W8" s="99">
        <v>1258.7172639906858</v>
      </c>
      <c r="X8" s="99">
        <v>4.5997662915711706</v>
      </c>
      <c r="Y8" s="99">
        <v>1424.0876438704342</v>
      </c>
      <c r="Z8" s="99">
        <v>4.4449614999351912</v>
      </c>
      <c r="AA8" s="99">
        <v>1376.1600803799352</v>
      </c>
      <c r="AB8" s="99">
        <v>2.2566482342235652</v>
      </c>
      <c r="AC8" s="99">
        <v>698.65829331561565</v>
      </c>
      <c r="AD8" s="99">
        <v>1.3546427791911124</v>
      </c>
      <c r="AE8" s="99">
        <v>419.39740443756835</v>
      </c>
      <c r="AF8" s="99">
        <v>2.0304132966099773</v>
      </c>
      <c r="AG8" s="99">
        <v>628.61595663044886</v>
      </c>
      <c r="AH8" s="99">
        <v>0.17989640094264991</v>
      </c>
      <c r="AI8" s="99">
        <v>55.695925731844405</v>
      </c>
      <c r="AJ8" s="99">
        <v>7.0914853669532301</v>
      </c>
      <c r="AK8" s="99">
        <v>2195.5238696087199</v>
      </c>
      <c r="AL8" s="99">
        <v>4.4851793982447603</v>
      </c>
      <c r="AM8" s="99">
        <v>1388.6115416965777</v>
      </c>
      <c r="AN8" s="99">
        <v>3.5870140291504136</v>
      </c>
      <c r="AO8" s="99">
        <v>1110.5395434249679</v>
      </c>
      <c r="AP8" s="99">
        <v>4.4836113929557948</v>
      </c>
      <c r="AQ8" s="99">
        <v>1388.126087259114</v>
      </c>
      <c r="AR8" s="99">
        <v>1.6768480527351095</v>
      </c>
      <c r="AS8" s="99">
        <v>519.1521571267898</v>
      </c>
      <c r="AT8" s="99">
        <v>0.81142729372455225</v>
      </c>
      <c r="AU8" s="99">
        <v>251.21789013712134</v>
      </c>
      <c r="AV8" s="99">
        <v>2.972245514101949</v>
      </c>
      <c r="AW8" s="99">
        <v>920.20721116596337</v>
      </c>
      <c r="AX8" s="99">
        <v>1.8285552666205829</v>
      </c>
      <c r="AY8" s="99">
        <v>566.12071054573244</v>
      </c>
      <c r="AZ8" s="99">
        <v>3.674474148227814</v>
      </c>
      <c r="BA8" s="99">
        <v>1137.6171962913311</v>
      </c>
      <c r="BB8" s="99">
        <v>4.5482777457403376</v>
      </c>
      <c r="BC8" s="99">
        <v>1408.1467900812083</v>
      </c>
      <c r="BD8" s="99">
        <v>4.4054775193722229</v>
      </c>
      <c r="BE8" s="99">
        <v>1363.93583999764</v>
      </c>
      <c r="BF8" s="99">
        <v>6.7571779038851245</v>
      </c>
      <c r="BG8" s="99">
        <v>2092.0222790428343</v>
      </c>
      <c r="BH8" s="99">
        <v>1.8808119253516806</v>
      </c>
      <c r="BI8" s="99">
        <v>582.2993720888802</v>
      </c>
      <c r="BJ8" s="99">
        <v>1.4288075055967311</v>
      </c>
      <c r="BK8" s="99">
        <v>442.3588037327479</v>
      </c>
      <c r="BL8" s="99">
        <v>1.896936677374423</v>
      </c>
      <c r="BM8" s="99">
        <v>587.2915953151213</v>
      </c>
      <c r="BN8" s="99">
        <v>0.33862167825901296</v>
      </c>
      <c r="BO8" s="99">
        <v>104.8372715889904</v>
      </c>
      <c r="BP8" s="99">
        <v>8.7027522743052028</v>
      </c>
      <c r="BQ8" s="99">
        <v>2694.3721041248905</v>
      </c>
      <c r="BR8" s="99">
        <v>0.31795269356981831</v>
      </c>
      <c r="BS8" s="99">
        <v>98.438153929215744</v>
      </c>
      <c r="BT8" s="99">
        <v>8.2804667527951175</v>
      </c>
      <c r="BU8" s="99">
        <v>2563.6325066653681</v>
      </c>
      <c r="BV8" s="99">
        <v>1.3297126524116629</v>
      </c>
      <c r="BW8" s="99">
        <v>411.67903718665082</v>
      </c>
      <c r="BX8" s="99">
        <v>1.7388714374167809</v>
      </c>
      <c r="BY8" s="99">
        <v>538.35459702423532</v>
      </c>
      <c r="BZ8" s="99">
        <v>0.45928671594743908</v>
      </c>
      <c r="CA8" s="99">
        <v>142.19516725732711</v>
      </c>
      <c r="CB8" s="99">
        <v>3.5114656815185641</v>
      </c>
      <c r="CC8" s="99">
        <v>1087.1497749981472</v>
      </c>
      <c r="CD8" s="99">
        <v>1.9709647184484131</v>
      </c>
      <c r="CE8" s="99">
        <v>610.21067683162869</v>
      </c>
      <c r="CF8" s="99">
        <v>5.6958305705485861</v>
      </c>
      <c r="CG8" s="99">
        <v>1763.429144641842</v>
      </c>
      <c r="CH8" s="99">
        <v>0.39701739470074648</v>
      </c>
      <c r="CI8" s="99">
        <v>122.91658539935109</v>
      </c>
      <c r="CJ8" s="99">
        <v>1.2372814055620809</v>
      </c>
      <c r="CK8" s="99">
        <v>383.06232316202022</v>
      </c>
      <c r="CL8" s="99">
        <v>1.1083061501012508</v>
      </c>
      <c r="CM8" s="99">
        <v>343.13158407134722</v>
      </c>
      <c r="CN8" s="99">
        <v>2.3601474112783154</v>
      </c>
      <c r="CO8" s="99">
        <v>730.70163853176632</v>
      </c>
      <c r="CP8" s="99">
        <v>1.8553601579288381</v>
      </c>
      <c r="CQ8" s="99">
        <v>574.41950489476824</v>
      </c>
      <c r="CR8" s="99">
        <v>1.8351794081588866</v>
      </c>
      <c r="CS8" s="99">
        <v>568.17154476599126</v>
      </c>
      <c r="CT8" s="99">
        <v>0.57389229103822981</v>
      </c>
      <c r="CU8" s="99">
        <v>177.67705330543592</v>
      </c>
    </row>
    <row r="9" spans="1:99">
      <c r="C9" s="98" t="s">
        <v>174</v>
      </c>
      <c r="D9" s="99">
        <v>0</v>
      </c>
      <c r="E9" s="99">
        <v>0</v>
      </c>
      <c r="F9" s="99">
        <v>0</v>
      </c>
      <c r="G9" s="99">
        <v>0</v>
      </c>
      <c r="H9" s="99">
        <v>4.161358811040337</v>
      </c>
      <c r="I9" s="99">
        <v>2921.2738853503165</v>
      </c>
      <c r="J9" s="99">
        <v>0.77955021173334449</v>
      </c>
      <c r="K9" s="99">
        <v>547.24424863680781</v>
      </c>
      <c r="L9" s="99">
        <v>2.4749191099578089</v>
      </c>
      <c r="M9" s="99">
        <v>1737.3932151903819</v>
      </c>
      <c r="N9" s="99">
        <v>1.3535346531677535</v>
      </c>
      <c r="O9" s="99">
        <v>950.18132652376289</v>
      </c>
      <c r="P9" s="99">
        <v>1.8820351383603893</v>
      </c>
      <c r="Q9" s="99">
        <v>1321.1886671289933</v>
      </c>
      <c r="R9" s="99">
        <v>0.34058382656196717</v>
      </c>
      <c r="S9" s="99">
        <v>239.08984624650097</v>
      </c>
      <c r="T9" s="99">
        <v>6.0177715311851747</v>
      </c>
      <c r="U9" s="99">
        <v>4224.4756148919923</v>
      </c>
      <c r="V9" s="99">
        <v>3.214401954949027</v>
      </c>
      <c r="W9" s="99">
        <v>2256.5101723742168</v>
      </c>
      <c r="X9" s="99">
        <v>3.8388273206949912</v>
      </c>
      <c r="Y9" s="99">
        <v>2694.8567791278838</v>
      </c>
      <c r="Z9" s="99">
        <v>4.198918714877764</v>
      </c>
      <c r="AA9" s="99">
        <v>2947.6409378441904</v>
      </c>
      <c r="AB9" s="99">
        <v>2.0153834631500822</v>
      </c>
      <c r="AC9" s="99">
        <v>1414.7991911313577</v>
      </c>
      <c r="AD9" s="99">
        <v>1.1739055193328307</v>
      </c>
      <c r="AE9" s="99">
        <v>824.08167457164711</v>
      </c>
      <c r="AF9" s="99">
        <v>2.0304132966099773</v>
      </c>
      <c r="AG9" s="99">
        <v>1425.3501342202042</v>
      </c>
      <c r="AH9" s="99">
        <v>0.15033079237909847</v>
      </c>
      <c r="AI9" s="99">
        <v>105.53221625012712</v>
      </c>
      <c r="AJ9" s="99">
        <v>7.0900292458844589</v>
      </c>
      <c r="AK9" s="99">
        <v>4977.2005306108904</v>
      </c>
      <c r="AL9" s="99">
        <v>4.139466154361771</v>
      </c>
      <c r="AM9" s="99">
        <v>2905.905240361963</v>
      </c>
      <c r="AN9" s="99">
        <v>3.0242256171710737</v>
      </c>
      <c r="AO9" s="99">
        <v>2123.0063832540936</v>
      </c>
      <c r="AP9" s="99">
        <v>4.4836113929557948</v>
      </c>
      <c r="AQ9" s="99">
        <v>3147.495197854968</v>
      </c>
      <c r="AR9" s="99">
        <v>1.5165348666191285</v>
      </c>
      <c r="AS9" s="99">
        <v>1064.6074763666281</v>
      </c>
      <c r="AT9" s="99">
        <v>0.80583626087905302</v>
      </c>
      <c r="AU9" s="99">
        <v>565.69705513709528</v>
      </c>
      <c r="AV9" s="99">
        <v>2.9640606937915419</v>
      </c>
      <c r="AW9" s="99">
        <v>2080.7706070416625</v>
      </c>
      <c r="AX9" s="99">
        <v>1.8123054488915284</v>
      </c>
      <c r="AY9" s="99">
        <v>1272.238425121853</v>
      </c>
      <c r="AZ9" s="99">
        <v>3.0433554679616375</v>
      </c>
      <c r="BA9" s="99">
        <v>2136.4355385090694</v>
      </c>
      <c r="BB9" s="99">
        <v>4.5382384338674351</v>
      </c>
      <c r="BC9" s="99">
        <v>3185.8433805749396</v>
      </c>
      <c r="BD9" s="99">
        <v>4.0103989358337033</v>
      </c>
      <c r="BE9" s="99">
        <v>2815.3000529552596</v>
      </c>
      <c r="BF9" s="99">
        <v>7.4671194977261326</v>
      </c>
      <c r="BG9" s="99">
        <v>5241.9178874037452</v>
      </c>
      <c r="BH9" s="99">
        <v>1.6962115501191475</v>
      </c>
      <c r="BI9" s="99">
        <v>1190.7405081836416</v>
      </c>
      <c r="BJ9" s="99">
        <v>1.2362303479004988</v>
      </c>
      <c r="BK9" s="99">
        <v>867.83370422615019</v>
      </c>
      <c r="BL9" s="99">
        <v>2.0636839265076263</v>
      </c>
      <c r="BM9" s="99">
        <v>1448.7061164083536</v>
      </c>
      <c r="BN9" s="99">
        <v>0.30441522593954551</v>
      </c>
      <c r="BO9" s="99">
        <v>213.69948860956094</v>
      </c>
      <c r="BP9" s="99">
        <v>9.2048599970405647</v>
      </c>
      <c r="BQ9" s="99">
        <v>6461.8117179224764</v>
      </c>
      <c r="BR9" s="99">
        <v>0.33864314533499296</v>
      </c>
      <c r="BS9" s="99">
        <v>237.72748802516506</v>
      </c>
      <c r="BT9" s="99">
        <v>6.9797157951763831</v>
      </c>
      <c r="BU9" s="99">
        <v>4899.7604882138212</v>
      </c>
      <c r="BV9" s="99">
        <v>1.3194083079080996</v>
      </c>
      <c r="BW9" s="99">
        <v>926.22463215148593</v>
      </c>
      <c r="BX9" s="99">
        <v>1.495177831919968</v>
      </c>
      <c r="BY9" s="99">
        <v>1049.6148380078175</v>
      </c>
      <c r="BZ9" s="99">
        <v>0.41766499655776235</v>
      </c>
      <c r="CA9" s="99">
        <v>293.20082758354914</v>
      </c>
      <c r="CB9" s="99">
        <v>3.5041091839637981</v>
      </c>
      <c r="CC9" s="99">
        <v>2459.8846471425863</v>
      </c>
      <c r="CD9" s="99">
        <v>1.7705797663564102</v>
      </c>
      <c r="CE9" s="99">
        <v>1242.9469959822</v>
      </c>
      <c r="CF9" s="99">
        <v>5.926497977550131</v>
      </c>
      <c r="CG9" s="99">
        <v>4160.4015802401918</v>
      </c>
      <c r="CH9" s="99">
        <v>0.35225958171563249</v>
      </c>
      <c r="CI9" s="99">
        <v>247.28622636437402</v>
      </c>
      <c r="CJ9" s="99">
        <v>1.2376927937186475</v>
      </c>
      <c r="CK9" s="99">
        <v>868.86034119049054</v>
      </c>
      <c r="CL9" s="99">
        <v>1.1094478571344784</v>
      </c>
      <c r="CM9" s="99">
        <v>778.83239570840385</v>
      </c>
      <c r="CN9" s="99">
        <v>2.3558024433191056</v>
      </c>
      <c r="CO9" s="99">
        <v>1653.7733152100122</v>
      </c>
      <c r="CP9" s="99">
        <v>1.6340352352974574</v>
      </c>
      <c r="CQ9" s="99">
        <v>1147.092735178815</v>
      </c>
      <c r="CR9" s="99">
        <v>1.8227145088423691</v>
      </c>
      <c r="CS9" s="99">
        <v>1279.545585207343</v>
      </c>
      <c r="CT9" s="99">
        <v>0.64744424888476682</v>
      </c>
      <c r="CU9" s="99">
        <v>454.50586271710631</v>
      </c>
    </row>
    <row r="10" spans="1:99">
      <c r="C10" s="98" t="s">
        <v>175</v>
      </c>
      <c r="D10" s="99">
        <v>0</v>
      </c>
      <c r="E10" s="99">
        <v>0</v>
      </c>
      <c r="F10" s="99">
        <v>0</v>
      </c>
      <c r="G10" s="99">
        <v>0</v>
      </c>
      <c r="H10" s="99">
        <v>4.4585987261146469</v>
      </c>
      <c r="I10" s="99">
        <v>2429.0445859872593</v>
      </c>
      <c r="J10" s="99">
        <v>0.64740522059848538</v>
      </c>
      <c r="K10" s="99">
        <v>352.70636418205481</v>
      </c>
      <c r="L10" s="99">
        <v>2.4727255547609355</v>
      </c>
      <c r="M10" s="99">
        <v>1347.1408822337576</v>
      </c>
      <c r="N10" s="99">
        <v>1.5077713472855301</v>
      </c>
      <c r="O10" s="99">
        <v>821.43383000115671</v>
      </c>
      <c r="P10" s="99">
        <v>1.6762416985079689</v>
      </c>
      <c r="Q10" s="99">
        <v>913.21647734714134</v>
      </c>
      <c r="R10" s="99">
        <v>0.30825196376225911</v>
      </c>
      <c r="S10" s="99">
        <v>167.93566985767876</v>
      </c>
      <c r="T10" s="99">
        <v>6.0244857166006645</v>
      </c>
      <c r="U10" s="99">
        <v>3282.1398184040418</v>
      </c>
      <c r="V10" s="99">
        <v>3.4210200528638111</v>
      </c>
      <c r="W10" s="99">
        <v>1863.7717248002041</v>
      </c>
      <c r="X10" s="99">
        <v>4.349912464202899</v>
      </c>
      <c r="Y10" s="99">
        <v>2369.8323104977394</v>
      </c>
      <c r="Z10" s="99">
        <v>4.202966557103136</v>
      </c>
      <c r="AA10" s="99">
        <v>2289.7761803097883</v>
      </c>
      <c r="AB10" s="99">
        <v>2.0153834631500822</v>
      </c>
      <c r="AC10" s="99">
        <v>1097.9809107241647</v>
      </c>
      <c r="AD10" s="99">
        <v>1.1649573233145165</v>
      </c>
      <c r="AE10" s="99">
        <v>634.66874974174857</v>
      </c>
      <c r="AF10" s="99">
        <v>2.0304132966099773</v>
      </c>
      <c r="AG10" s="99">
        <v>1106.1691639931155</v>
      </c>
      <c r="AH10" s="99">
        <v>0.15033079237909847</v>
      </c>
      <c r="AI10" s="99">
        <v>81.900215688132832</v>
      </c>
      <c r="AJ10" s="99">
        <v>7.0900292458844589</v>
      </c>
      <c r="AK10" s="99">
        <v>3862.647933157853</v>
      </c>
      <c r="AL10" s="99">
        <v>5.1664052656577404</v>
      </c>
      <c r="AM10" s="99">
        <v>2814.6575887303366</v>
      </c>
      <c r="AN10" s="99">
        <v>3.4094313945513175</v>
      </c>
      <c r="AO10" s="99">
        <v>1857.4582237515576</v>
      </c>
      <c r="AP10" s="99">
        <v>5.1915603253011691</v>
      </c>
      <c r="AQ10" s="99">
        <v>2828.3620652240766</v>
      </c>
      <c r="AR10" s="99">
        <v>1.6891340846643261</v>
      </c>
      <c r="AS10" s="99">
        <v>920.24024932512475</v>
      </c>
      <c r="AT10" s="99">
        <v>0.69790526584054435</v>
      </c>
      <c r="AU10" s="99">
        <v>380.21878882992854</v>
      </c>
      <c r="AV10" s="99">
        <v>2.9558758734811343</v>
      </c>
      <c r="AW10" s="99">
        <v>1610.3611758725219</v>
      </c>
      <c r="AX10" s="99">
        <v>2.283678955063237</v>
      </c>
      <c r="AY10" s="99">
        <v>1244.1482947184513</v>
      </c>
      <c r="AZ10" s="99">
        <v>3.245194886596495</v>
      </c>
      <c r="BA10" s="99">
        <v>1767.9821742177703</v>
      </c>
      <c r="BB10" s="99">
        <v>4.268716314071991</v>
      </c>
      <c r="BC10" s="99">
        <v>2325.5966479064205</v>
      </c>
      <c r="BD10" s="99">
        <v>4.0253022109458279</v>
      </c>
      <c r="BE10" s="99">
        <v>2192.984644523287</v>
      </c>
      <c r="BF10" s="99">
        <v>7.1044882099865436</v>
      </c>
      <c r="BG10" s="99">
        <v>3870.5251768006688</v>
      </c>
      <c r="BH10" s="99">
        <v>1.6962115501191475</v>
      </c>
      <c r="BI10" s="99">
        <v>924.09605250491143</v>
      </c>
      <c r="BJ10" s="99">
        <v>1.2362303479004988</v>
      </c>
      <c r="BK10" s="99">
        <v>673.49829353619168</v>
      </c>
      <c r="BL10" s="99">
        <v>1.7346692094490186</v>
      </c>
      <c r="BM10" s="99">
        <v>945.04778530782528</v>
      </c>
      <c r="BN10" s="99">
        <v>0.33747406328045904</v>
      </c>
      <c r="BO10" s="99">
        <v>183.85586967519407</v>
      </c>
      <c r="BP10" s="99">
        <v>8.7073889684108714</v>
      </c>
      <c r="BQ10" s="99">
        <v>4743.7855099902426</v>
      </c>
      <c r="BR10" s="99">
        <v>0.31228210163128284</v>
      </c>
      <c r="BS10" s="99">
        <v>170.13128896872288</v>
      </c>
      <c r="BT10" s="99">
        <v>7.4112814784520022</v>
      </c>
      <c r="BU10" s="99">
        <v>4037.6661494606506</v>
      </c>
      <c r="BV10" s="99">
        <v>1.3297126524116629</v>
      </c>
      <c r="BW10" s="99">
        <v>724.42745303387392</v>
      </c>
      <c r="BX10" s="99">
        <v>1.7355698175228718</v>
      </c>
      <c r="BY10" s="99">
        <v>945.53843658646042</v>
      </c>
      <c r="BZ10" s="99">
        <v>0.37388980106555197</v>
      </c>
      <c r="CA10" s="99">
        <v>203.69516362051269</v>
      </c>
      <c r="CB10" s="99">
        <v>3.9393641453762367</v>
      </c>
      <c r="CC10" s="99">
        <v>2146.1655864009736</v>
      </c>
      <c r="CD10" s="99">
        <v>1.7705797663564102</v>
      </c>
      <c r="CE10" s="99">
        <v>964.61185671097223</v>
      </c>
      <c r="CF10" s="99">
        <v>5.926497977550131</v>
      </c>
      <c r="CG10" s="99">
        <v>3228.7560981693109</v>
      </c>
      <c r="CH10" s="99">
        <v>0.39658118458687075</v>
      </c>
      <c r="CI10" s="99">
        <v>216.05742936292717</v>
      </c>
      <c r="CJ10" s="99">
        <v>1.0920637273330758</v>
      </c>
      <c r="CK10" s="99">
        <v>594.95631865105963</v>
      </c>
      <c r="CL10" s="99">
        <v>1.2379160617846077</v>
      </c>
      <c r="CM10" s="99">
        <v>674.41667046025418</v>
      </c>
      <c r="CN10" s="99">
        <v>2.0675730293455818</v>
      </c>
      <c r="CO10" s="99">
        <v>1126.413786387473</v>
      </c>
      <c r="CP10" s="99">
        <v>1.8459422938313057</v>
      </c>
      <c r="CQ10" s="99">
        <v>1005.6693616792952</v>
      </c>
      <c r="CR10" s="99">
        <v>1.6610101418303862</v>
      </c>
      <c r="CS10" s="99">
        <v>904.91832526919427</v>
      </c>
      <c r="CT10" s="99">
        <v>0.64260312497341154</v>
      </c>
      <c r="CU10" s="99">
        <v>350.09018248551456</v>
      </c>
    </row>
    <row r="11" spans="1:99">
      <c r="C11" s="98" t="s">
        <v>176</v>
      </c>
      <c r="D11" s="99">
        <v>0</v>
      </c>
      <c r="E11" s="99">
        <v>0</v>
      </c>
      <c r="F11" s="99">
        <v>0</v>
      </c>
      <c r="G11" s="99">
        <v>0</v>
      </c>
      <c r="H11" s="99">
        <v>4.4585987261146469</v>
      </c>
      <c r="I11" s="99">
        <v>2375.5414012738838</v>
      </c>
      <c r="J11" s="99">
        <v>0.6952946253895812</v>
      </c>
      <c r="K11" s="99">
        <v>370.45297640756883</v>
      </c>
      <c r="L11" s="99">
        <v>2.4749191099578089</v>
      </c>
      <c r="M11" s="99">
        <v>1318.6369017855204</v>
      </c>
      <c r="N11" s="99">
        <v>1.517552697083506</v>
      </c>
      <c r="O11" s="99">
        <v>808.55207700609196</v>
      </c>
      <c r="P11" s="99">
        <v>1.8820351383603893</v>
      </c>
      <c r="Q11" s="99">
        <v>1002.7483217184154</v>
      </c>
      <c r="R11" s="99">
        <v>0.30701873529333867</v>
      </c>
      <c r="S11" s="99">
        <v>163.57958216429083</v>
      </c>
      <c r="T11" s="99">
        <v>6.0177715311851747</v>
      </c>
      <c r="U11" s="99">
        <v>3206.2686718154609</v>
      </c>
      <c r="V11" s="99">
        <v>3.8425062123893299</v>
      </c>
      <c r="W11" s="99">
        <v>2047.2873099610347</v>
      </c>
      <c r="X11" s="99">
        <v>4.349912464202899</v>
      </c>
      <c r="Y11" s="99">
        <v>2317.6333609273042</v>
      </c>
      <c r="Z11" s="99">
        <v>4.207014399328509</v>
      </c>
      <c r="AA11" s="99">
        <v>2241.4972719622292</v>
      </c>
      <c r="AB11" s="99">
        <v>1.7818700824913463</v>
      </c>
      <c r="AC11" s="99">
        <v>949.38037995138916</v>
      </c>
      <c r="AD11" s="99">
        <v>1.1739055193328307</v>
      </c>
      <c r="AE11" s="99">
        <v>625.45686070053216</v>
      </c>
      <c r="AF11" s="99">
        <v>2.0304132966099773</v>
      </c>
      <c r="AG11" s="99">
        <v>1081.8042044337958</v>
      </c>
      <c r="AH11" s="99">
        <v>0.15033079237909847</v>
      </c>
      <c r="AI11" s="99">
        <v>80.096246179583659</v>
      </c>
      <c r="AJ11" s="99">
        <v>6.5863548146300284</v>
      </c>
      <c r="AK11" s="99">
        <v>3509.2098452348787</v>
      </c>
      <c r="AL11" s="99">
        <v>4.8308926421277487</v>
      </c>
      <c r="AM11" s="99">
        <v>2573.8995997256643</v>
      </c>
      <c r="AN11" s="99">
        <v>3.3994178918239664</v>
      </c>
      <c r="AO11" s="99">
        <v>1811.2098527638091</v>
      </c>
      <c r="AP11" s="99">
        <v>4.8454497857579337</v>
      </c>
      <c r="AQ11" s="99">
        <v>2581.6556458518266</v>
      </c>
      <c r="AR11" s="99">
        <v>1.522677882583737</v>
      </c>
      <c r="AS11" s="99">
        <v>811.28277584061505</v>
      </c>
      <c r="AT11" s="99">
        <v>0.80583626087905302</v>
      </c>
      <c r="AU11" s="99">
        <v>429.34955979635942</v>
      </c>
      <c r="AV11" s="99">
        <v>3.3253603576662756</v>
      </c>
      <c r="AW11" s="99">
        <v>1771.7519985645915</v>
      </c>
      <c r="AX11" s="99">
        <v>2.0642420197064375</v>
      </c>
      <c r="AY11" s="99">
        <v>1099.8281480995897</v>
      </c>
      <c r="AZ11" s="99">
        <v>3.2409281492028947</v>
      </c>
      <c r="BA11" s="99">
        <v>1726.7665178953021</v>
      </c>
      <c r="BB11" s="99">
        <v>4.827839177408686</v>
      </c>
      <c r="BC11" s="99">
        <v>2572.2727137233478</v>
      </c>
      <c r="BD11" s="99">
        <v>4.1930349524908372</v>
      </c>
      <c r="BE11" s="99">
        <v>2234.0490226871179</v>
      </c>
      <c r="BF11" s="99">
        <v>7.1095952038659327</v>
      </c>
      <c r="BG11" s="99">
        <v>3787.9923246197686</v>
      </c>
      <c r="BH11" s="99">
        <v>1.7049135933757351</v>
      </c>
      <c r="BI11" s="99">
        <v>908.37796255059163</v>
      </c>
      <c r="BJ11" s="99">
        <v>1.4225946285411073</v>
      </c>
      <c r="BK11" s="99">
        <v>757.95841808670195</v>
      </c>
      <c r="BL11" s="99">
        <v>2.0681637077154251</v>
      </c>
      <c r="BM11" s="99">
        <v>1101.9176234707784</v>
      </c>
      <c r="BN11" s="99">
        <v>0.30556284091809938</v>
      </c>
      <c r="BO11" s="99">
        <v>162.80388164116334</v>
      </c>
      <c r="BP11" s="99">
        <v>8.7027522743052028</v>
      </c>
      <c r="BQ11" s="99">
        <v>4636.826411749812</v>
      </c>
      <c r="BR11" s="99">
        <v>0.3585235125375198</v>
      </c>
      <c r="BS11" s="99">
        <v>191.02132747999053</v>
      </c>
      <c r="BT11" s="99">
        <v>7.4126267912946417</v>
      </c>
      <c r="BU11" s="99">
        <v>3949.4475544017846</v>
      </c>
      <c r="BV11" s="99">
        <v>1.3245604801598814</v>
      </c>
      <c r="BW11" s="99">
        <v>705.72582382918472</v>
      </c>
      <c r="BX11" s="99">
        <v>1.495177831919968</v>
      </c>
      <c r="BY11" s="99">
        <v>796.63074884695891</v>
      </c>
      <c r="BZ11" s="99">
        <v>0.41551152045522877</v>
      </c>
      <c r="CA11" s="99">
        <v>221.38453809854587</v>
      </c>
      <c r="CB11" s="99">
        <v>3.9356858965988533</v>
      </c>
      <c r="CC11" s="99">
        <v>2096.9334457078689</v>
      </c>
      <c r="CD11" s="99">
        <v>1.7538297513943715</v>
      </c>
      <c r="CE11" s="99">
        <v>934.440491542921</v>
      </c>
      <c r="CF11" s="99">
        <v>5.653995500770125</v>
      </c>
      <c r="CG11" s="99">
        <v>3012.4488028103224</v>
      </c>
      <c r="CH11" s="99">
        <v>0.42026872142105504</v>
      </c>
      <c r="CI11" s="99">
        <v>223.91917477313811</v>
      </c>
      <c r="CJ11" s="99">
        <v>1.1652382251628577</v>
      </c>
      <c r="CK11" s="99">
        <v>620.83892636677058</v>
      </c>
      <c r="CL11" s="99">
        <v>1.2390577688178348</v>
      </c>
      <c r="CM11" s="99">
        <v>660.16997922614235</v>
      </c>
      <c r="CN11" s="99">
        <v>1.7771711313924532</v>
      </c>
      <c r="CO11" s="99">
        <v>946.87677880589899</v>
      </c>
      <c r="CP11" s="99">
        <v>1.8459422938313057</v>
      </c>
      <c r="CQ11" s="99">
        <v>983.51805415331955</v>
      </c>
      <c r="CR11" s="99">
        <v>1.6547776921721278</v>
      </c>
      <c r="CS11" s="99">
        <v>881.66555438930959</v>
      </c>
      <c r="CT11" s="99">
        <v>0.57873341494958519</v>
      </c>
      <c r="CU11" s="99">
        <v>308.34916348513894</v>
      </c>
    </row>
    <row r="12" spans="1:99">
      <c r="C12" s="98" t="s">
        <v>177</v>
      </c>
      <c r="D12" s="99">
        <v>0</v>
      </c>
      <c r="E12" s="99">
        <v>0</v>
      </c>
      <c r="F12" s="99">
        <v>0</v>
      </c>
      <c r="G12" s="99">
        <v>0</v>
      </c>
      <c r="H12" s="99">
        <v>4.161358811040337</v>
      </c>
      <c r="I12" s="99">
        <v>2342.0127388535016</v>
      </c>
      <c r="J12" s="99">
        <v>0.69117918851871385</v>
      </c>
      <c r="K12" s="99">
        <v>388.99564729833213</v>
      </c>
      <c r="L12" s="99">
        <v>2.1244928873879414</v>
      </c>
      <c r="M12" s="99">
        <v>1195.6645970219333</v>
      </c>
      <c r="N12" s="99">
        <v>1.517552697083506</v>
      </c>
      <c r="O12" s="99">
        <v>854.07865791859717</v>
      </c>
      <c r="P12" s="99">
        <v>1.8700774664849475</v>
      </c>
      <c r="Q12" s="99">
        <v>1052.4795981377283</v>
      </c>
      <c r="R12" s="99">
        <v>0.34058382656196717</v>
      </c>
      <c r="S12" s="99">
        <v>191.68057758907511</v>
      </c>
      <c r="T12" s="99">
        <v>6.0177715311851747</v>
      </c>
      <c r="U12" s="99">
        <v>3386.8018177510162</v>
      </c>
      <c r="V12" s="99">
        <v>3.8425062123893299</v>
      </c>
      <c r="W12" s="99">
        <v>2162.5624963327145</v>
      </c>
      <c r="X12" s="99">
        <v>4.5997662915711706</v>
      </c>
      <c r="Y12" s="99">
        <v>2588.7484688962545</v>
      </c>
      <c r="Z12" s="99">
        <v>4.207014399328509</v>
      </c>
      <c r="AA12" s="99">
        <v>2367.7077039420847</v>
      </c>
      <c r="AB12" s="99">
        <v>2.0153834631500822</v>
      </c>
      <c r="AC12" s="99">
        <v>1134.2578130608663</v>
      </c>
      <c r="AD12" s="99">
        <v>1.3456945831727984</v>
      </c>
      <c r="AE12" s="99">
        <v>757.35691140965093</v>
      </c>
      <c r="AF12" s="99">
        <v>1.788160497633106</v>
      </c>
      <c r="AG12" s="99">
        <v>1006.376728067912</v>
      </c>
      <c r="AH12" s="99">
        <v>0.16486332170474008</v>
      </c>
      <c r="AI12" s="99">
        <v>92.785077455427711</v>
      </c>
      <c r="AJ12" s="99">
        <v>6.0819523228412127</v>
      </c>
      <c r="AK12" s="99">
        <v>3422.9227672950342</v>
      </c>
      <c r="AL12" s="99">
        <v>5.2072077470697273</v>
      </c>
      <c r="AM12" s="99">
        <v>2930.6165200508422</v>
      </c>
      <c r="AN12" s="99">
        <v>3.5920207805140887</v>
      </c>
      <c r="AO12" s="99">
        <v>2021.5892952733288</v>
      </c>
      <c r="AP12" s="99">
        <v>4.8506924035109016</v>
      </c>
      <c r="AQ12" s="99">
        <v>2729.969684695935</v>
      </c>
      <c r="AR12" s="99">
        <v>1.522677882583737</v>
      </c>
      <c r="AS12" s="99">
        <v>856.96311231812717</v>
      </c>
      <c r="AT12" s="99">
        <v>0.80863177730180269</v>
      </c>
      <c r="AU12" s="99">
        <v>455.09796426545449</v>
      </c>
      <c r="AV12" s="99">
        <v>2.9640606937915419</v>
      </c>
      <c r="AW12" s="99">
        <v>1668.1733584658796</v>
      </c>
      <c r="AX12" s="99">
        <v>1.8285552666205829</v>
      </c>
      <c r="AY12" s="99">
        <v>1029.1109040540639</v>
      </c>
      <c r="AZ12" s="99">
        <v>3.4427675678377527</v>
      </c>
      <c r="BA12" s="99">
        <v>1937.5895871790872</v>
      </c>
      <c r="BB12" s="99">
        <v>4.5432580898038868</v>
      </c>
      <c r="BC12" s="99">
        <v>2556.9456529416275</v>
      </c>
      <c r="BD12" s="99">
        <v>4.1967607712688686</v>
      </c>
      <c r="BE12" s="99">
        <v>2361.9369620701191</v>
      </c>
      <c r="BF12" s="99">
        <v>6.7418569222469555</v>
      </c>
      <c r="BG12" s="99">
        <v>3794.3170758405863</v>
      </c>
      <c r="BH12" s="99">
        <v>1.7049135933757351</v>
      </c>
      <c r="BI12" s="99">
        <v>959.52537035186367</v>
      </c>
      <c r="BJ12" s="99">
        <v>1.4288075055967311</v>
      </c>
      <c r="BK12" s="99">
        <v>804.1328641498402</v>
      </c>
      <c r="BL12" s="99">
        <v>1.8924568961666239</v>
      </c>
      <c r="BM12" s="99">
        <v>1065.0747411625759</v>
      </c>
      <c r="BN12" s="99">
        <v>0.30556284091809938</v>
      </c>
      <c r="BO12" s="99">
        <v>171.97076686870631</v>
      </c>
      <c r="BP12" s="99">
        <v>9.2064055617424536</v>
      </c>
      <c r="BQ12" s="99">
        <v>5181.3650501486527</v>
      </c>
      <c r="BR12" s="99">
        <v>0.34026331446028885</v>
      </c>
      <c r="BS12" s="99">
        <v>191.50019337825054</v>
      </c>
      <c r="BT12" s="99">
        <v>6.9770251694911041</v>
      </c>
      <c r="BU12" s="99">
        <v>3926.6697653895931</v>
      </c>
      <c r="BV12" s="99">
        <v>1.3245604801598814</v>
      </c>
      <c r="BW12" s="99">
        <v>745.46263823398112</v>
      </c>
      <c r="BX12" s="99">
        <v>1.7388714374167809</v>
      </c>
      <c r="BY12" s="99">
        <v>978.63684497816416</v>
      </c>
      <c r="BZ12" s="99">
        <v>0.41551152045522877</v>
      </c>
      <c r="CA12" s="99">
        <v>233.84988371220274</v>
      </c>
      <c r="CB12" s="99">
        <v>3.5114656815185641</v>
      </c>
      <c r="CC12" s="99">
        <v>1976.2528855586477</v>
      </c>
      <c r="CD12" s="99">
        <v>1.9542147034863746</v>
      </c>
      <c r="CE12" s="99">
        <v>1099.8320351221316</v>
      </c>
      <c r="CF12" s="99">
        <v>5.1299080820993428</v>
      </c>
      <c r="CG12" s="99">
        <v>2887.1122686055101</v>
      </c>
      <c r="CH12" s="99">
        <v>0.35356821205725958</v>
      </c>
      <c r="CI12" s="99">
        <v>198.98818974582568</v>
      </c>
      <c r="CJ12" s="99">
        <v>1.091960880293934</v>
      </c>
      <c r="CK12" s="99">
        <v>614.55558342942606</v>
      </c>
      <c r="CL12" s="99">
        <v>1.1101328813544149</v>
      </c>
      <c r="CM12" s="99">
        <v>624.78278562626463</v>
      </c>
      <c r="CN12" s="99">
        <v>2.3579749272987107</v>
      </c>
      <c r="CO12" s="99">
        <v>1327.0682890837143</v>
      </c>
      <c r="CP12" s="99">
        <v>1.4315460408611413</v>
      </c>
      <c r="CQ12" s="99">
        <v>805.67411179665032</v>
      </c>
      <c r="CR12" s="99">
        <v>1.6610101418303862</v>
      </c>
      <c r="CS12" s="99">
        <v>934.81650782214126</v>
      </c>
      <c r="CT12" s="99">
        <v>0.64744424888476682</v>
      </c>
      <c r="CU12" s="99">
        <v>364.38162327234676</v>
      </c>
    </row>
    <row r="13" spans="1:99">
      <c r="C13" s="98" t="s">
        <v>178</v>
      </c>
      <c r="D13" s="99">
        <v>0</v>
      </c>
      <c r="E13" s="99">
        <v>0</v>
      </c>
      <c r="F13" s="99">
        <v>0</v>
      </c>
      <c r="G13" s="99">
        <v>0</v>
      </c>
      <c r="H13" s="99">
        <v>4.161358811040337</v>
      </c>
      <c r="I13" s="99">
        <v>354.5477707006367</v>
      </c>
      <c r="J13" s="99">
        <v>0.82743961652444042</v>
      </c>
      <c r="K13" s="99">
        <v>70.49785532788232</v>
      </c>
      <c r="L13" s="99">
        <v>2.4727255547609355</v>
      </c>
      <c r="M13" s="99">
        <v>210.67621726563172</v>
      </c>
      <c r="N13" s="99">
        <v>1.5371153966794571</v>
      </c>
      <c r="O13" s="99">
        <v>130.96223179708974</v>
      </c>
      <c r="P13" s="99">
        <v>1.8820351383603893</v>
      </c>
      <c r="Q13" s="99">
        <v>160.34939378830518</v>
      </c>
      <c r="R13" s="99">
        <v>0.30578550682441819</v>
      </c>
      <c r="S13" s="99">
        <v>26.052925181440429</v>
      </c>
      <c r="T13" s="99">
        <v>6.62089152138679</v>
      </c>
      <c r="U13" s="99">
        <v>564.09995762215453</v>
      </c>
      <c r="V13" s="99">
        <v>3.8837560308690793</v>
      </c>
      <c r="W13" s="99">
        <v>330.89601383004555</v>
      </c>
      <c r="X13" s="99">
        <v>4.6073512840854134</v>
      </c>
      <c r="Y13" s="99">
        <v>392.54632940407726</v>
      </c>
      <c r="Z13" s="99">
        <v>3.9650194564964543</v>
      </c>
      <c r="AA13" s="99">
        <v>337.8196576934979</v>
      </c>
      <c r="AB13" s="99">
        <v>2.0231348535648292</v>
      </c>
      <c r="AC13" s="99">
        <v>172.37108952372347</v>
      </c>
      <c r="AD13" s="99">
        <v>1.3635909752094264</v>
      </c>
      <c r="AE13" s="99">
        <v>116.17795108784313</v>
      </c>
      <c r="AF13" s="99">
        <v>2.0227140545437274</v>
      </c>
      <c r="AG13" s="99">
        <v>172.33523744712559</v>
      </c>
      <c r="AH13" s="99">
        <v>0.15033079237909847</v>
      </c>
      <c r="AI13" s="99">
        <v>12.808183510699189</v>
      </c>
      <c r="AJ13" s="99">
        <v>7.598072040345202</v>
      </c>
      <c r="AK13" s="99">
        <v>647.3557378374112</v>
      </c>
      <c r="AL13" s="99">
        <v>4.4851793982447603</v>
      </c>
      <c r="AM13" s="99">
        <v>382.13728473045359</v>
      </c>
      <c r="AN13" s="99">
        <v>3.8046506746589128</v>
      </c>
      <c r="AO13" s="99">
        <v>324.15623748093941</v>
      </c>
      <c r="AP13" s="99">
        <v>5.5848544246211143</v>
      </c>
      <c r="AQ13" s="99">
        <v>475.82959697771895</v>
      </c>
      <c r="AR13" s="99">
        <v>1.6829910686997178</v>
      </c>
      <c r="AS13" s="99">
        <v>143.39083905321596</v>
      </c>
      <c r="AT13" s="99">
        <v>0.80863177730180269</v>
      </c>
      <c r="AU13" s="99">
        <v>68.895427426113585</v>
      </c>
      <c r="AV13" s="99">
        <v>3.3253603576662756</v>
      </c>
      <c r="AW13" s="99">
        <v>283.3207024731667</v>
      </c>
      <c r="AX13" s="99">
        <v>2.2999287727922915</v>
      </c>
      <c r="AY13" s="99">
        <v>195.95393144190325</v>
      </c>
      <c r="AZ13" s="99">
        <v>3.0476222053552378</v>
      </c>
      <c r="BA13" s="99">
        <v>259.65741189626624</v>
      </c>
      <c r="BB13" s="99">
        <v>4.2988342496907013</v>
      </c>
      <c r="BC13" s="99">
        <v>366.26067807364774</v>
      </c>
      <c r="BD13" s="99">
        <v>4.2153898651590263</v>
      </c>
      <c r="BE13" s="99">
        <v>359.15121651154902</v>
      </c>
      <c r="BF13" s="99">
        <v>7.1453441610216597</v>
      </c>
      <c r="BG13" s="99">
        <v>608.78332251904544</v>
      </c>
      <c r="BH13" s="99">
        <v>1.8808119253516806</v>
      </c>
      <c r="BI13" s="99">
        <v>160.24517603996318</v>
      </c>
      <c r="BJ13" s="99">
        <v>1.4225946285411073</v>
      </c>
      <c r="BK13" s="99">
        <v>121.20506235170235</v>
      </c>
      <c r="BL13" s="99">
        <v>2.2259513944330305</v>
      </c>
      <c r="BM13" s="99">
        <v>189.65105880569419</v>
      </c>
      <c r="BN13" s="99">
        <v>0.33747406328045904</v>
      </c>
      <c r="BO13" s="99">
        <v>28.752790191495112</v>
      </c>
      <c r="BP13" s="99">
        <v>9.2110422558481222</v>
      </c>
      <c r="BQ13" s="99">
        <v>784.78080019826007</v>
      </c>
      <c r="BR13" s="99">
        <v>0.36662435816399908</v>
      </c>
      <c r="BS13" s="99">
        <v>31.236395315572722</v>
      </c>
      <c r="BT13" s="99">
        <v>7.8462104438342193</v>
      </c>
      <c r="BU13" s="99">
        <v>668.49712981467553</v>
      </c>
      <c r="BV13" s="99">
        <v>1.347745255292899</v>
      </c>
      <c r="BW13" s="99">
        <v>114.82789575095499</v>
      </c>
      <c r="BX13" s="99">
        <v>1.7388714374167809</v>
      </c>
      <c r="BY13" s="99">
        <v>148.15184646790973</v>
      </c>
      <c r="BZ13" s="99">
        <v>0.41335804435269519</v>
      </c>
      <c r="CA13" s="99">
        <v>35.218105378849629</v>
      </c>
      <c r="CB13" s="99">
        <v>4.367262609233908</v>
      </c>
      <c r="CC13" s="99">
        <v>372.09077430672897</v>
      </c>
      <c r="CD13" s="99">
        <v>2.154599655578378</v>
      </c>
      <c r="CE13" s="99">
        <v>183.5718906552778</v>
      </c>
      <c r="CF13" s="99">
        <v>5.4285574774908874</v>
      </c>
      <c r="CG13" s="99">
        <v>462.51309708222362</v>
      </c>
      <c r="CH13" s="99">
        <v>0.42114114164880651</v>
      </c>
      <c r="CI13" s="99">
        <v>35.881225268478318</v>
      </c>
      <c r="CJ13" s="99">
        <v>1.165443919241141</v>
      </c>
      <c r="CK13" s="99">
        <v>99.295821919345215</v>
      </c>
      <c r="CL13" s="99">
        <v>1.2395144516311261</v>
      </c>
      <c r="CM13" s="99">
        <v>105.60663127897195</v>
      </c>
      <c r="CN13" s="99">
        <v>2.069745513325187</v>
      </c>
      <c r="CO13" s="99">
        <v>176.34231773530593</v>
      </c>
      <c r="CP13" s="99">
        <v>1.6246173711999248</v>
      </c>
      <c r="CQ13" s="99">
        <v>138.41740002623359</v>
      </c>
      <c r="CR13" s="99">
        <v>1.8289469585006282</v>
      </c>
      <c r="CS13" s="99">
        <v>155.82628086425353</v>
      </c>
      <c r="CT13" s="99">
        <v>0.64260312497341154</v>
      </c>
      <c r="CU13" s="99">
        <v>54.749786247734669</v>
      </c>
    </row>
    <row r="14" spans="1:99">
      <c r="C14" s="98" t="s">
        <v>179</v>
      </c>
      <c r="D14" s="99">
        <v>0</v>
      </c>
      <c r="E14" s="99">
        <v>0</v>
      </c>
      <c r="F14" s="99">
        <v>0</v>
      </c>
      <c r="G14" s="99">
        <v>0</v>
      </c>
      <c r="H14" s="99">
        <v>4.161358811040337</v>
      </c>
      <c r="I14" s="99">
        <v>2032.4076433121004</v>
      </c>
      <c r="J14" s="99">
        <v>0.6928253632670609</v>
      </c>
      <c r="K14" s="99">
        <v>338.37590741963254</v>
      </c>
      <c r="L14" s="99">
        <v>2.4727255547609355</v>
      </c>
      <c r="M14" s="99">
        <v>1207.6791609452409</v>
      </c>
      <c r="N14" s="99">
        <v>1.517552697083506</v>
      </c>
      <c r="O14" s="99">
        <v>741.17273725558437</v>
      </c>
      <c r="P14" s="99">
        <v>1.8760563024226686</v>
      </c>
      <c r="Q14" s="99">
        <v>916.26589810323128</v>
      </c>
      <c r="R14" s="99">
        <v>0.27592010096255093</v>
      </c>
      <c r="S14" s="99">
        <v>134.75937731010987</v>
      </c>
      <c r="T14" s="99">
        <v>6.0200095929903368</v>
      </c>
      <c r="U14" s="99">
        <v>2940.1726852164802</v>
      </c>
      <c r="V14" s="99">
        <v>3.8590061397812296</v>
      </c>
      <c r="W14" s="99">
        <v>1884.7385986691525</v>
      </c>
      <c r="X14" s="99">
        <v>4.5997662915711706</v>
      </c>
      <c r="Y14" s="99">
        <v>2246.5258568033596</v>
      </c>
      <c r="Z14" s="99">
        <v>3.7432637247912632</v>
      </c>
      <c r="AA14" s="99">
        <v>1828.210003188053</v>
      </c>
      <c r="AB14" s="99">
        <v>2.0153834631500822</v>
      </c>
      <c r="AC14" s="99">
        <v>984.31328340250013</v>
      </c>
      <c r="AD14" s="99">
        <v>1.1649573233145165</v>
      </c>
      <c r="AE14" s="99">
        <v>568.96515670680981</v>
      </c>
      <c r="AF14" s="99">
        <v>2.0227140545437274</v>
      </c>
      <c r="AG14" s="99">
        <v>987.89354423915643</v>
      </c>
      <c r="AH14" s="99">
        <v>0.15083134229136669</v>
      </c>
      <c r="AI14" s="99">
        <v>73.666027575103485</v>
      </c>
      <c r="AJ14" s="99">
        <v>7.5922475560701175</v>
      </c>
      <c r="AK14" s="99">
        <v>3708.053706384645</v>
      </c>
      <c r="AL14" s="99">
        <v>4.4851793982447603</v>
      </c>
      <c r="AM14" s="99">
        <v>2190.5616181027408</v>
      </c>
      <c r="AN14" s="99">
        <v>3.3944111404602912</v>
      </c>
      <c r="AO14" s="99">
        <v>1657.8304010008062</v>
      </c>
      <c r="AP14" s="99">
        <v>5.2020455608071039</v>
      </c>
      <c r="AQ14" s="99">
        <v>2540.6790518981893</v>
      </c>
      <c r="AR14" s="99">
        <v>1.3685077124323644</v>
      </c>
      <c r="AS14" s="99">
        <v>668.37916675196675</v>
      </c>
      <c r="AT14" s="99">
        <v>0.91935828876306092</v>
      </c>
      <c r="AU14" s="99">
        <v>449.01458823187892</v>
      </c>
      <c r="AV14" s="99">
        <v>2.9640606937915419</v>
      </c>
      <c r="AW14" s="99">
        <v>1447.6472428477889</v>
      </c>
      <c r="AX14" s="99">
        <v>2.0479922019773826</v>
      </c>
      <c r="AY14" s="99">
        <v>1000.2393914457537</v>
      </c>
      <c r="AZ14" s="99">
        <v>2.8244490997523779</v>
      </c>
      <c r="BA14" s="99">
        <v>1379.4609403190614</v>
      </c>
      <c r="BB14" s="99">
        <v>4.2938145937542496</v>
      </c>
      <c r="BC14" s="99">
        <v>2097.0990475895755</v>
      </c>
      <c r="BD14" s="99">
        <v>3.8277629191765681</v>
      </c>
      <c r="BE14" s="99">
        <v>1869.4794097258357</v>
      </c>
      <c r="BF14" s="99">
        <v>7.4977614610024705</v>
      </c>
      <c r="BG14" s="99">
        <v>3661.9066975536066</v>
      </c>
      <c r="BH14" s="99">
        <v>1.6875095068625603</v>
      </c>
      <c r="BI14" s="99">
        <v>824.17964315167444</v>
      </c>
      <c r="BJ14" s="99">
        <v>1.2362303479004988</v>
      </c>
      <c r="BK14" s="99">
        <v>603.77490191460356</v>
      </c>
      <c r="BL14" s="99">
        <v>1.901416458582222</v>
      </c>
      <c r="BM14" s="99">
        <v>928.65179837155722</v>
      </c>
      <c r="BN14" s="99">
        <v>0.33747406328045904</v>
      </c>
      <c r="BO14" s="99">
        <v>164.8223325061762</v>
      </c>
      <c r="BP14" s="99">
        <v>8.200644551569841</v>
      </c>
      <c r="BQ14" s="99">
        <v>4005.1947989867103</v>
      </c>
      <c r="BR14" s="99">
        <v>0.31795269356981831</v>
      </c>
      <c r="BS14" s="99">
        <v>155.28809553949927</v>
      </c>
      <c r="BT14" s="99">
        <v>7.8495737259408171</v>
      </c>
      <c r="BU14" s="99">
        <v>3833.7318077494947</v>
      </c>
      <c r="BV14" s="99">
        <v>1.4228828593824847</v>
      </c>
      <c r="BW14" s="99">
        <v>694.93598852240552</v>
      </c>
      <c r="BX14" s="99">
        <v>1.7388714374167809</v>
      </c>
      <c r="BY14" s="99">
        <v>849.26481003435572</v>
      </c>
      <c r="BZ14" s="99">
        <v>0.41335804435269519</v>
      </c>
      <c r="CA14" s="99">
        <v>201.88406886185632</v>
      </c>
      <c r="CB14" s="99">
        <v>3.507787432741182</v>
      </c>
      <c r="CC14" s="99">
        <v>1713.2033821507932</v>
      </c>
      <c r="CD14" s="99">
        <v>1.7538297513943715</v>
      </c>
      <c r="CE14" s="99">
        <v>856.57045058101096</v>
      </c>
      <c r="CF14" s="99">
        <v>5.653995500770125</v>
      </c>
      <c r="CG14" s="99">
        <v>2761.4114025761291</v>
      </c>
      <c r="CH14" s="99">
        <v>0.35400442217113526</v>
      </c>
      <c r="CI14" s="99">
        <v>172.89575978838246</v>
      </c>
      <c r="CJ14" s="99">
        <v>1.2373842526012224</v>
      </c>
      <c r="CK14" s="99">
        <v>604.33846897043702</v>
      </c>
      <c r="CL14" s="99">
        <v>1.0444145598861545</v>
      </c>
      <c r="CM14" s="99">
        <v>510.09207104839783</v>
      </c>
      <c r="CN14" s="99">
        <v>2.0654005453659767</v>
      </c>
      <c r="CO14" s="99">
        <v>1008.741626356743</v>
      </c>
      <c r="CP14" s="99">
        <v>1.6246173711999248</v>
      </c>
      <c r="CQ14" s="99">
        <v>793.46312409404322</v>
      </c>
      <c r="CR14" s="99">
        <v>1.6423127928556098</v>
      </c>
      <c r="CS14" s="99">
        <v>802.10556803067982</v>
      </c>
      <c r="CT14" s="99">
        <v>0.64744424888476682</v>
      </c>
      <c r="CU14" s="99">
        <v>316.21177115532009</v>
      </c>
    </row>
    <row r="15" spans="1:99">
      <c r="C15" s="98" t="s">
        <v>180</v>
      </c>
      <c r="D15" s="99">
        <v>0</v>
      </c>
      <c r="E15" s="99">
        <v>0</v>
      </c>
      <c r="F15" s="99">
        <v>0</v>
      </c>
      <c r="G15" s="99">
        <v>0</v>
      </c>
      <c r="H15" s="99">
        <v>4.161358811040337</v>
      </c>
      <c r="I15" s="99">
        <v>3175.9490445859851</v>
      </c>
      <c r="J15" s="99">
        <v>0.73906859330980978</v>
      </c>
      <c r="K15" s="99">
        <v>564.05715041404676</v>
      </c>
      <c r="L15" s="99">
        <v>2.1201057769941944</v>
      </c>
      <c r="M15" s="99">
        <v>1618.064729001969</v>
      </c>
      <c r="N15" s="99">
        <v>1.5077713472855301</v>
      </c>
      <c r="O15" s="99">
        <v>1150.7310922483164</v>
      </c>
      <c r="P15" s="99">
        <v>1.6702628625702478</v>
      </c>
      <c r="Q15" s="99">
        <v>1274.7446167136129</v>
      </c>
      <c r="R15" s="99">
        <v>0.30701873529333867</v>
      </c>
      <c r="S15" s="99">
        <v>234.31669877587606</v>
      </c>
      <c r="T15" s="99">
        <v>5.4236037882042112</v>
      </c>
      <c r="U15" s="99">
        <v>4139.2944111574534</v>
      </c>
      <c r="V15" s="99">
        <v>3.1979020275571268</v>
      </c>
      <c r="W15" s="99">
        <v>2440.6388274315991</v>
      </c>
      <c r="X15" s="99">
        <v>4.3423274716886562</v>
      </c>
      <c r="Y15" s="99">
        <v>3314.0643263927823</v>
      </c>
      <c r="Z15" s="99">
        <v>4.2110622415538819</v>
      </c>
      <c r="AA15" s="99">
        <v>3213.8827027539223</v>
      </c>
      <c r="AB15" s="99">
        <v>1.774118692076599</v>
      </c>
      <c r="AC15" s="99">
        <v>1354.0073857928603</v>
      </c>
      <c r="AD15" s="99">
        <v>1.1739055193328307</v>
      </c>
      <c r="AE15" s="99">
        <v>895.92469235481633</v>
      </c>
      <c r="AF15" s="99">
        <v>1.788160497633106</v>
      </c>
      <c r="AG15" s="99">
        <v>1364.7240917935865</v>
      </c>
      <c r="AH15" s="99">
        <v>0.16486332170474008</v>
      </c>
      <c r="AI15" s="99">
        <v>125.82368712505762</v>
      </c>
      <c r="AJ15" s="99">
        <v>6.5848986935612572</v>
      </c>
      <c r="AK15" s="99">
        <v>5025.594682925951</v>
      </c>
      <c r="AL15" s="99">
        <v>4.5157812593037505</v>
      </c>
      <c r="AM15" s="99">
        <v>3446.4442571006221</v>
      </c>
      <c r="AN15" s="99">
        <v>3.3894043890966152</v>
      </c>
      <c r="AO15" s="99">
        <v>2586.7934297585366</v>
      </c>
      <c r="AP15" s="99">
        <v>5.1863177075482012</v>
      </c>
      <c r="AQ15" s="99">
        <v>3958.1976744007866</v>
      </c>
      <c r="AR15" s="99">
        <v>1.362364696467756</v>
      </c>
      <c r="AS15" s="99">
        <v>1039.7567363441913</v>
      </c>
      <c r="AT15" s="99">
        <v>0.80583626087905302</v>
      </c>
      <c r="AU15" s="99">
        <v>615.01423430289321</v>
      </c>
      <c r="AV15" s="99">
        <v>2.9558758734811343</v>
      </c>
      <c r="AW15" s="99">
        <v>2255.9244666408017</v>
      </c>
      <c r="AX15" s="99">
        <v>2.0804918374354919</v>
      </c>
      <c r="AY15" s="99">
        <v>1587.8313703307674</v>
      </c>
      <c r="AZ15" s="99">
        <v>3.2323946744156937</v>
      </c>
      <c r="BA15" s="99">
        <v>2466.9636155140574</v>
      </c>
      <c r="BB15" s="99">
        <v>4.2938145937542496</v>
      </c>
      <c r="BC15" s="99">
        <v>3277.039297953243</v>
      </c>
      <c r="BD15" s="99">
        <v>4.386848425482067</v>
      </c>
      <c r="BE15" s="99">
        <v>3348.042718327913</v>
      </c>
      <c r="BF15" s="99">
        <v>6.7316429344881774</v>
      </c>
      <c r="BG15" s="99">
        <v>5137.5898876013762</v>
      </c>
      <c r="BH15" s="99">
        <v>1.7049135933757351</v>
      </c>
      <c r="BI15" s="99">
        <v>1301.1900544643609</v>
      </c>
      <c r="BJ15" s="99">
        <v>1.2300174708448752</v>
      </c>
      <c r="BK15" s="99">
        <v>938.74933374880868</v>
      </c>
      <c r="BL15" s="99">
        <v>1.896936677374423</v>
      </c>
      <c r="BM15" s="99">
        <v>1447.7420721721594</v>
      </c>
      <c r="BN15" s="99">
        <v>0.33747406328045904</v>
      </c>
      <c r="BO15" s="99">
        <v>257.56020509564632</v>
      </c>
      <c r="BP15" s="99">
        <v>7.6892634406231437</v>
      </c>
      <c r="BQ15" s="99">
        <v>5868.4458578835829</v>
      </c>
      <c r="BR15" s="99">
        <v>0.31795269356981831</v>
      </c>
      <c r="BS15" s="99">
        <v>242.66149573248532</v>
      </c>
      <c r="BT15" s="99">
        <v>6.5427688605302077</v>
      </c>
      <c r="BU15" s="99">
        <v>4993.4411943566538</v>
      </c>
      <c r="BV15" s="99">
        <v>1.4125785148789214</v>
      </c>
      <c r="BW15" s="99">
        <v>1078.0799225555927</v>
      </c>
      <c r="BX15" s="99">
        <v>1.4918762120260587</v>
      </c>
      <c r="BY15" s="99">
        <v>1138.5999250182879</v>
      </c>
      <c r="BZ15" s="99">
        <v>0.41766499655776235</v>
      </c>
      <c r="CA15" s="99">
        <v>318.76192537288421</v>
      </c>
      <c r="CB15" s="99">
        <v>3.9393641453762367</v>
      </c>
      <c r="CC15" s="99">
        <v>3006.5227157511436</v>
      </c>
      <c r="CD15" s="99">
        <v>1.7538297513943715</v>
      </c>
      <c r="CE15" s="99">
        <v>1338.5228662641841</v>
      </c>
      <c r="CF15" s="99">
        <v>5.9369567449947462</v>
      </c>
      <c r="CG15" s="99">
        <v>4531.08538777999</v>
      </c>
      <c r="CH15" s="99">
        <v>0.39832602504237369</v>
      </c>
      <c r="CI15" s="99">
        <v>304.00242231233955</v>
      </c>
      <c r="CJ15" s="99">
        <v>1.2369728644446552</v>
      </c>
      <c r="CK15" s="99">
        <v>944.05769014416069</v>
      </c>
      <c r="CL15" s="99">
        <v>1.1092195157278328</v>
      </c>
      <c r="CM15" s="99">
        <v>846.55633440348197</v>
      </c>
      <c r="CN15" s="99">
        <v>2.0675730293455818</v>
      </c>
      <c r="CO15" s="99">
        <v>1577.971735996548</v>
      </c>
      <c r="CP15" s="99">
        <v>1.4221281767636091</v>
      </c>
      <c r="CQ15" s="99">
        <v>1085.3682245059863</v>
      </c>
      <c r="CR15" s="99">
        <v>1.8164820591841102</v>
      </c>
      <c r="CS15" s="99">
        <v>1386.3391075693128</v>
      </c>
      <c r="CT15" s="99">
        <v>0.57389229103822981</v>
      </c>
      <c r="CU15" s="99">
        <v>437.99459652037694</v>
      </c>
    </row>
    <row r="16" spans="1:99">
      <c r="C16" s="98" t="s">
        <v>181</v>
      </c>
      <c r="D16" s="99">
        <v>0</v>
      </c>
      <c r="E16" s="99">
        <v>0</v>
      </c>
      <c r="F16" s="99">
        <v>0</v>
      </c>
      <c r="G16" s="99">
        <v>0</v>
      </c>
      <c r="H16" s="99">
        <v>4.4585987261146469</v>
      </c>
      <c r="I16" s="99">
        <v>1519.4904458598717</v>
      </c>
      <c r="J16" s="99">
        <v>0.73989168068398325</v>
      </c>
      <c r="K16" s="99">
        <v>252.15508477710151</v>
      </c>
      <c r="L16" s="99">
        <v>2.1244928873879414</v>
      </c>
      <c r="M16" s="99">
        <v>724.02717602181042</v>
      </c>
      <c r="N16" s="99">
        <v>1.3633160029657292</v>
      </c>
      <c r="O16" s="99">
        <v>464.6180938107205</v>
      </c>
      <c r="P16" s="99">
        <v>1.6822205344456893</v>
      </c>
      <c r="Q16" s="99">
        <v>573.30075813909093</v>
      </c>
      <c r="R16" s="99">
        <v>0.34058382656196717</v>
      </c>
      <c r="S16" s="99">
        <v>116.07096809231841</v>
      </c>
      <c r="T16" s="99">
        <v>6.0244857166006645</v>
      </c>
      <c r="U16" s="99">
        <v>2053.1447322175063</v>
      </c>
      <c r="V16" s="99">
        <v>3.86725610347718</v>
      </c>
      <c r="W16" s="99">
        <v>1317.960880065023</v>
      </c>
      <c r="X16" s="99">
        <v>4.349912464202899</v>
      </c>
      <c r="Y16" s="99">
        <v>1482.450167800348</v>
      </c>
      <c r="Z16" s="99">
        <v>4.1948708726523911</v>
      </c>
      <c r="AA16" s="99">
        <v>1429.611993399935</v>
      </c>
      <c r="AB16" s="99">
        <v>2.0231348535648292</v>
      </c>
      <c r="AC16" s="99">
        <v>689.48435809489388</v>
      </c>
      <c r="AD16" s="99">
        <v>1.3635909752094264</v>
      </c>
      <c r="AE16" s="99">
        <v>464.71180435137251</v>
      </c>
      <c r="AF16" s="99">
        <v>2.038112538676228</v>
      </c>
      <c r="AG16" s="99">
        <v>694.58875318085848</v>
      </c>
      <c r="AH16" s="99">
        <v>0.16436277179247183</v>
      </c>
      <c r="AI16" s="99">
        <v>56.014832626874401</v>
      </c>
      <c r="AJ16" s="99">
        <v>7.5922475560701175</v>
      </c>
      <c r="AK16" s="99">
        <v>2587.4379671086963</v>
      </c>
      <c r="AL16" s="99">
        <v>5.1766058860107371</v>
      </c>
      <c r="AM16" s="99">
        <v>1764.1872859524592</v>
      </c>
      <c r="AN16" s="99">
        <v>3.4094313945513175</v>
      </c>
      <c r="AO16" s="99">
        <v>1161.9342192630891</v>
      </c>
      <c r="AP16" s="99">
        <v>4.520309717226568</v>
      </c>
      <c r="AQ16" s="99">
        <v>1540.5215516308144</v>
      </c>
      <c r="AR16" s="99">
        <v>1.522677882583737</v>
      </c>
      <c r="AS16" s="99">
        <v>518.92862238453756</v>
      </c>
      <c r="AT16" s="99">
        <v>0.80863177730180269</v>
      </c>
      <c r="AU16" s="99">
        <v>275.58170970445434</v>
      </c>
      <c r="AV16" s="99">
        <v>2.9640606937915419</v>
      </c>
      <c r="AW16" s="99">
        <v>1010.1518844441575</v>
      </c>
      <c r="AX16" s="99">
        <v>2.0642420197064375</v>
      </c>
      <c r="AY16" s="99">
        <v>703.49368031595395</v>
      </c>
      <c r="AZ16" s="99">
        <v>3.2409281492028947</v>
      </c>
      <c r="BA16" s="99">
        <v>1104.5083132483467</v>
      </c>
      <c r="BB16" s="99">
        <v>4.2938145937542496</v>
      </c>
      <c r="BC16" s="99">
        <v>1463.3320135514482</v>
      </c>
      <c r="BD16" s="99">
        <v>4.2191156839370576</v>
      </c>
      <c r="BE16" s="99">
        <v>1437.8746250857494</v>
      </c>
      <c r="BF16" s="99">
        <v>7.8450717671038896</v>
      </c>
      <c r="BG16" s="99">
        <v>2673.6004582290057</v>
      </c>
      <c r="BH16" s="99">
        <v>1.872109882095093</v>
      </c>
      <c r="BI16" s="99">
        <v>638.0150478180077</v>
      </c>
      <c r="BJ16" s="99">
        <v>1.2362303479004988</v>
      </c>
      <c r="BK16" s="99">
        <v>421.30730256448999</v>
      </c>
      <c r="BL16" s="99">
        <v>1.8924568961666239</v>
      </c>
      <c r="BM16" s="99">
        <v>644.94931021358548</v>
      </c>
      <c r="BN16" s="99">
        <v>0.33632644830190522</v>
      </c>
      <c r="BO16" s="99">
        <v>114.6200535812893</v>
      </c>
      <c r="BP16" s="99">
        <v>9.7224233667948194</v>
      </c>
      <c r="BQ16" s="99">
        <v>3313.4018834036747</v>
      </c>
      <c r="BR16" s="99">
        <v>0.34188348358558474</v>
      </c>
      <c r="BS16" s="99">
        <v>116.51389120596728</v>
      </c>
      <c r="BT16" s="99">
        <v>6.9817337644403414</v>
      </c>
      <c r="BU16" s="99">
        <v>2379.3748669212682</v>
      </c>
      <c r="BV16" s="99">
        <v>1.3297126524116629</v>
      </c>
      <c r="BW16" s="99">
        <v>453.16607194189476</v>
      </c>
      <c r="BX16" s="99">
        <v>1.7388714374167809</v>
      </c>
      <c r="BY16" s="99">
        <v>592.60738587163894</v>
      </c>
      <c r="BZ16" s="99">
        <v>0.41766499655776235</v>
      </c>
      <c r="CA16" s="99">
        <v>142.3402308268854</v>
      </c>
      <c r="CB16" s="99">
        <v>4.3709408580112914</v>
      </c>
      <c r="CC16" s="99">
        <v>1489.6166444102482</v>
      </c>
      <c r="CD16" s="99">
        <v>1.9709647184484131</v>
      </c>
      <c r="CE16" s="99">
        <v>671.70477604721918</v>
      </c>
      <c r="CF16" s="99">
        <v>5.6644542682147403</v>
      </c>
      <c r="CG16" s="99">
        <v>1930.4460146075835</v>
      </c>
      <c r="CH16" s="99">
        <v>0.42026872142105504</v>
      </c>
      <c r="CI16" s="99">
        <v>143.22758026029555</v>
      </c>
      <c r="CJ16" s="99">
        <v>1.3100445152352957</v>
      </c>
      <c r="CK16" s="99">
        <v>446.46317079218881</v>
      </c>
      <c r="CL16" s="99">
        <v>1.1742528129761567</v>
      </c>
      <c r="CM16" s="99">
        <v>400.18535866227421</v>
      </c>
      <c r="CN16" s="99">
        <v>2.069745513325187</v>
      </c>
      <c r="CO16" s="99">
        <v>705.3692709412237</v>
      </c>
      <c r="CP16" s="99">
        <v>1.652870963492522</v>
      </c>
      <c r="CQ16" s="99">
        <v>563.29842435825151</v>
      </c>
      <c r="CR16" s="99">
        <v>1.6610101418303862</v>
      </c>
      <c r="CS16" s="99">
        <v>566.0722563357956</v>
      </c>
      <c r="CT16" s="99">
        <v>0.51002258101440345</v>
      </c>
      <c r="CU16" s="99">
        <v>173.81569560970871</v>
      </c>
    </row>
    <row r="17" spans="2:99">
      <c r="C17" s="98" t="s">
        <v>182</v>
      </c>
      <c r="D17" s="99">
        <v>0</v>
      </c>
      <c r="E17" s="99">
        <v>0</v>
      </c>
      <c r="F17" s="99">
        <v>0</v>
      </c>
      <c r="G17" s="99">
        <v>0</v>
      </c>
      <c r="H17" s="99">
        <v>4.4585987261146469</v>
      </c>
      <c r="I17" s="99">
        <v>1883.3121019108269</v>
      </c>
      <c r="J17" s="99">
        <v>0.69200227589288743</v>
      </c>
      <c r="K17" s="99">
        <v>292.30176133715565</v>
      </c>
      <c r="L17" s="99">
        <v>2.4727255547609355</v>
      </c>
      <c r="M17" s="99">
        <v>1044.479274331019</v>
      </c>
      <c r="N17" s="99">
        <v>1.5273340468814813</v>
      </c>
      <c r="O17" s="99">
        <v>645.14590140273765</v>
      </c>
      <c r="P17" s="99">
        <v>1.6762416985079689</v>
      </c>
      <c r="Q17" s="99">
        <v>708.04449344976604</v>
      </c>
      <c r="R17" s="99">
        <v>0.33935059809304674</v>
      </c>
      <c r="S17" s="99">
        <v>143.34169263450295</v>
      </c>
      <c r="T17" s="99">
        <v>6.0222476547955006</v>
      </c>
      <c r="U17" s="99">
        <v>2543.7974093856192</v>
      </c>
      <c r="V17" s="99">
        <v>3.6358881144745459</v>
      </c>
      <c r="W17" s="99">
        <v>1535.799139554048</v>
      </c>
      <c r="X17" s="99">
        <v>3.8388273206949912</v>
      </c>
      <c r="Y17" s="99">
        <v>1621.5206602615642</v>
      </c>
      <c r="Z17" s="99">
        <v>4.2151100837792539</v>
      </c>
      <c r="AA17" s="99">
        <v>1780.4624993883567</v>
      </c>
      <c r="AB17" s="99">
        <v>2.0076320727353347</v>
      </c>
      <c r="AC17" s="99">
        <v>848.0237875234053</v>
      </c>
      <c r="AD17" s="99">
        <v>1.1739055193328307</v>
      </c>
      <c r="AE17" s="99">
        <v>495.85769136618768</v>
      </c>
      <c r="AF17" s="99">
        <v>2.0304132966099773</v>
      </c>
      <c r="AG17" s="99">
        <v>857.64657648805439</v>
      </c>
      <c r="AH17" s="99">
        <v>0.14983024246683022</v>
      </c>
      <c r="AI17" s="99">
        <v>63.288294417989079</v>
      </c>
      <c r="AJ17" s="99">
        <v>7.0900292458844589</v>
      </c>
      <c r="AK17" s="99">
        <v>2994.8283534615953</v>
      </c>
      <c r="AL17" s="99">
        <v>4.5259818796567481</v>
      </c>
      <c r="AM17" s="99">
        <v>1911.7747459670104</v>
      </c>
      <c r="AN17" s="99">
        <v>3.7996439232952373</v>
      </c>
      <c r="AO17" s="99">
        <v>1604.9695931999081</v>
      </c>
      <c r="AP17" s="99">
        <v>4.8349645502519971</v>
      </c>
      <c r="AQ17" s="99">
        <v>2042.2890260264435</v>
      </c>
      <c r="AR17" s="99">
        <v>1.5165348666191285</v>
      </c>
      <c r="AS17" s="99">
        <v>640.58432765991984</v>
      </c>
      <c r="AT17" s="99">
        <v>0.80304074445630336</v>
      </c>
      <c r="AU17" s="99">
        <v>339.20441045834252</v>
      </c>
      <c r="AV17" s="99">
        <v>2.6027610299168074</v>
      </c>
      <c r="AW17" s="99">
        <v>1099.4062590368594</v>
      </c>
      <c r="AX17" s="99">
        <v>1.8123054488915284</v>
      </c>
      <c r="AY17" s="99">
        <v>765.51782161178153</v>
      </c>
      <c r="AZ17" s="99">
        <v>3.2409281492028947</v>
      </c>
      <c r="BA17" s="99">
        <v>1368.9680502233027</v>
      </c>
      <c r="BB17" s="99">
        <v>4.2938145937542496</v>
      </c>
      <c r="BC17" s="99">
        <v>1813.7072844017948</v>
      </c>
      <c r="BD17" s="99">
        <v>4.6067426299195153</v>
      </c>
      <c r="BE17" s="99">
        <v>1945.8880868780032</v>
      </c>
      <c r="BF17" s="99">
        <v>7.8552857548626678</v>
      </c>
      <c r="BG17" s="99">
        <v>3318.0727028539909</v>
      </c>
      <c r="BH17" s="99">
        <v>1.7049135933757351</v>
      </c>
      <c r="BI17" s="99">
        <v>720.15550184191045</v>
      </c>
      <c r="BJ17" s="99">
        <v>1.2424432249561221</v>
      </c>
      <c r="BK17" s="99">
        <v>524.808018221466</v>
      </c>
      <c r="BL17" s="99">
        <v>2.0547243640920283</v>
      </c>
      <c r="BM17" s="99">
        <v>867.91557139247266</v>
      </c>
      <c r="BN17" s="99">
        <v>0.33747406328045904</v>
      </c>
      <c r="BO17" s="99">
        <v>142.54904432966589</v>
      </c>
      <c r="BP17" s="99">
        <v>8.7042978390070918</v>
      </c>
      <c r="BQ17" s="99">
        <v>3676.6954071965952</v>
      </c>
      <c r="BR17" s="99">
        <v>0.3426935681482326</v>
      </c>
      <c r="BS17" s="99">
        <v>144.75376318581345</v>
      </c>
      <c r="BT17" s="99">
        <v>7.8489010695194974</v>
      </c>
      <c r="BU17" s="99">
        <v>3315.3758117650355</v>
      </c>
      <c r="BV17" s="99">
        <v>1.3219843940339906</v>
      </c>
      <c r="BW17" s="99">
        <v>558.40620803995762</v>
      </c>
      <c r="BX17" s="99">
        <v>1.495177831919968</v>
      </c>
      <c r="BY17" s="99">
        <v>631.56311620299448</v>
      </c>
      <c r="BZ17" s="99">
        <v>0.41766499655776235</v>
      </c>
      <c r="CA17" s="99">
        <v>176.4216945459988</v>
      </c>
      <c r="CB17" s="99">
        <v>3.9430423941536192</v>
      </c>
      <c r="CC17" s="99">
        <v>1665.5411072904888</v>
      </c>
      <c r="CD17" s="99">
        <v>1.9709647184484131</v>
      </c>
      <c r="CE17" s="99">
        <v>832.5354970726097</v>
      </c>
      <c r="CF17" s="99">
        <v>5.6853718031039708</v>
      </c>
      <c r="CG17" s="99">
        <v>2401.501049631117</v>
      </c>
      <c r="CH17" s="99">
        <v>0.4198325113071793</v>
      </c>
      <c r="CI17" s="99">
        <v>177.33725277615252</v>
      </c>
      <c r="CJ17" s="99">
        <v>1.3096331270787287</v>
      </c>
      <c r="CK17" s="99">
        <v>553.18903287805495</v>
      </c>
      <c r="CL17" s="99">
        <v>1.1099045399477694</v>
      </c>
      <c r="CM17" s="99">
        <v>468.82367767393777</v>
      </c>
      <c r="CN17" s="99">
        <v>2.0675730293455818</v>
      </c>
      <c r="CO17" s="99">
        <v>873.34284759557374</v>
      </c>
      <c r="CP17" s="99">
        <v>1.8553601579288381</v>
      </c>
      <c r="CQ17" s="99">
        <v>783.70413070914117</v>
      </c>
      <c r="CR17" s="99">
        <v>1.6610101418303862</v>
      </c>
      <c r="CS17" s="99">
        <v>701.61068390915511</v>
      </c>
      <c r="CT17" s="99">
        <v>0.64502368692908907</v>
      </c>
      <c r="CU17" s="99">
        <v>272.45800535884723</v>
      </c>
    </row>
    <row r="18" spans="2:99">
      <c r="C18" s="98" t="s">
        <v>183</v>
      </c>
      <c r="D18" s="99">
        <v>0</v>
      </c>
      <c r="E18" s="99">
        <v>0</v>
      </c>
      <c r="F18" s="99">
        <v>0</v>
      </c>
      <c r="G18" s="99">
        <v>0</v>
      </c>
      <c r="H18" s="99">
        <v>4.161358811040337</v>
      </c>
      <c r="I18" s="99">
        <v>2716.5350318471319</v>
      </c>
      <c r="J18" s="99">
        <v>0.73906859330980978</v>
      </c>
      <c r="K18" s="99">
        <v>482.46397771264378</v>
      </c>
      <c r="L18" s="99">
        <v>2.4727255547609355</v>
      </c>
      <c r="M18" s="99">
        <v>1614.1952421479386</v>
      </c>
      <c r="N18" s="99">
        <v>1.5077713472855301</v>
      </c>
      <c r="O18" s="99">
        <v>984.27313550799397</v>
      </c>
      <c r="P18" s="99">
        <v>1.8820351383603893</v>
      </c>
      <c r="Q18" s="99">
        <v>1228.592538321662</v>
      </c>
      <c r="R18" s="99">
        <v>0.30578550682441819</v>
      </c>
      <c r="S18" s="99">
        <v>199.61677885498017</v>
      </c>
      <c r="T18" s="99">
        <v>6.6164153977764633</v>
      </c>
      <c r="U18" s="99">
        <v>4319.1959716684751</v>
      </c>
      <c r="V18" s="99">
        <v>3.4375199802557113</v>
      </c>
      <c r="W18" s="99">
        <v>2244.0130431109283</v>
      </c>
      <c r="X18" s="99">
        <v>3.846412313209234</v>
      </c>
      <c r="Y18" s="99">
        <v>2510.9379580629879</v>
      </c>
      <c r="Z18" s="99">
        <v>4.4409136577098183</v>
      </c>
      <c r="AA18" s="99">
        <v>2899.028435752969</v>
      </c>
      <c r="AB18" s="99">
        <v>2.0153834631500822</v>
      </c>
      <c r="AC18" s="99">
        <v>1315.6423247443736</v>
      </c>
      <c r="AD18" s="99">
        <v>1.1649573233145165</v>
      </c>
      <c r="AE18" s="99">
        <v>760.48414065971633</v>
      </c>
      <c r="AF18" s="99">
        <v>2.0227140545437274</v>
      </c>
      <c r="AG18" s="99">
        <v>1320.4277348061453</v>
      </c>
      <c r="AH18" s="99">
        <v>0.16486332170474008</v>
      </c>
      <c r="AI18" s="99">
        <v>107.62277640885432</v>
      </c>
      <c r="AJ18" s="99">
        <v>7.0914853669532301</v>
      </c>
      <c r="AK18" s="99">
        <v>4629.3216475470681</v>
      </c>
      <c r="AL18" s="99">
        <v>5.1970071267167306</v>
      </c>
      <c r="AM18" s="99">
        <v>3392.6062523206815</v>
      </c>
      <c r="AN18" s="99">
        <v>3.5870140291504136</v>
      </c>
      <c r="AO18" s="99">
        <v>2341.60275822939</v>
      </c>
      <c r="AP18" s="99">
        <v>4.8506924035109016</v>
      </c>
      <c r="AQ18" s="99">
        <v>3166.5320010119162</v>
      </c>
      <c r="AR18" s="99">
        <v>1.5288208985483454</v>
      </c>
      <c r="AS18" s="99">
        <v>998.01428257235978</v>
      </c>
      <c r="AT18" s="99">
        <v>0.80304074445630336</v>
      </c>
      <c r="AU18" s="99">
        <v>524.22499798107481</v>
      </c>
      <c r="AV18" s="99">
        <v>2.9558758734811343</v>
      </c>
      <c r="AW18" s="99">
        <v>1929.5957702084843</v>
      </c>
      <c r="AX18" s="99">
        <v>1.844805084349638</v>
      </c>
      <c r="AY18" s="99">
        <v>1204.2887590634436</v>
      </c>
      <c r="AZ18" s="99">
        <v>3.2494616239900957</v>
      </c>
      <c r="BA18" s="99">
        <v>2121.2485481407343</v>
      </c>
      <c r="BB18" s="99">
        <v>3.9991941942765465</v>
      </c>
      <c r="BC18" s="99">
        <v>2610.6739700237295</v>
      </c>
      <c r="BD18" s="99">
        <v>4.4017517005941924</v>
      </c>
      <c r="BE18" s="99">
        <v>2873.4635101478884</v>
      </c>
      <c r="BF18" s="99">
        <v>7.4926544671230797</v>
      </c>
      <c r="BG18" s="99">
        <v>4891.2048361379457</v>
      </c>
      <c r="BH18" s="99">
        <v>1.7049135933757351</v>
      </c>
      <c r="BI18" s="99">
        <v>1112.9675937556799</v>
      </c>
      <c r="BJ18" s="99">
        <v>1.4288075055967311</v>
      </c>
      <c r="BK18" s="99">
        <v>932.72553965354598</v>
      </c>
      <c r="BL18" s="99">
        <v>1.7301894282412198</v>
      </c>
      <c r="BM18" s="99">
        <v>1129.4676587558681</v>
      </c>
      <c r="BN18" s="99">
        <v>0.30441522593954551</v>
      </c>
      <c r="BO18" s="99">
        <v>198.72225949333529</v>
      </c>
      <c r="BP18" s="99">
        <v>9.2094966911462315</v>
      </c>
      <c r="BQ18" s="99">
        <v>6011.959439980259</v>
      </c>
      <c r="BR18" s="99">
        <v>0.35933359710016766</v>
      </c>
      <c r="BS18" s="99">
        <v>234.57297218698943</v>
      </c>
      <c r="BT18" s="99">
        <v>6.5414235476875682</v>
      </c>
      <c r="BU18" s="99">
        <v>4270.2412919304443</v>
      </c>
      <c r="BV18" s="99">
        <v>1.3297126524116629</v>
      </c>
      <c r="BW18" s="99">
        <v>868.03641949433347</v>
      </c>
      <c r="BX18" s="99">
        <v>1.7421730573106899</v>
      </c>
      <c r="BY18" s="99">
        <v>1137.2905718124184</v>
      </c>
      <c r="BZ18" s="99">
        <v>0.37173632496301845</v>
      </c>
      <c r="CA18" s="99">
        <v>242.66947293585844</v>
      </c>
      <c r="CB18" s="99">
        <v>3.500430935186416</v>
      </c>
      <c r="CC18" s="99">
        <v>2285.0813144896924</v>
      </c>
      <c r="CD18" s="99">
        <v>1.7538297513943715</v>
      </c>
      <c r="CE18" s="99">
        <v>1144.9000617102456</v>
      </c>
      <c r="CF18" s="99">
        <v>5.3971811751570415</v>
      </c>
      <c r="CG18" s="99">
        <v>3523.2798711425166</v>
      </c>
      <c r="CH18" s="99">
        <v>0.39745360481462222</v>
      </c>
      <c r="CI18" s="99">
        <v>259.45771322298538</v>
      </c>
      <c r="CJ18" s="99">
        <v>1.1650325310845744</v>
      </c>
      <c r="CK18" s="99">
        <v>760.53323629201009</v>
      </c>
      <c r="CL18" s="99">
        <v>0.97915292123118525</v>
      </c>
      <c r="CM18" s="99">
        <v>639.19102697971766</v>
      </c>
      <c r="CN18" s="99">
        <v>2.0632280613863716</v>
      </c>
      <c r="CO18" s="99">
        <v>1346.8752784730234</v>
      </c>
      <c r="CP18" s="99">
        <v>1.6151995071023924</v>
      </c>
      <c r="CQ18" s="99">
        <v>1054.4022382364417</v>
      </c>
      <c r="CR18" s="99">
        <v>1.6610101418303862</v>
      </c>
      <c r="CS18" s="99">
        <v>1084.3074205868761</v>
      </c>
      <c r="CT18" s="99">
        <v>0.50518145710304818</v>
      </c>
      <c r="CU18" s="99">
        <v>329.78245519686982</v>
      </c>
    </row>
    <row r="19" spans="2:99">
      <c r="C19" s="98" t="s">
        <v>184</v>
      </c>
      <c r="D19" s="99">
        <v>0</v>
      </c>
      <c r="E19" s="99">
        <v>0</v>
      </c>
      <c r="F19" s="99">
        <v>0</v>
      </c>
      <c r="G19" s="99">
        <v>0</v>
      </c>
      <c r="H19" s="99">
        <v>4.4585987261146469</v>
      </c>
      <c r="I19" s="99">
        <v>1471.3375796178334</v>
      </c>
      <c r="J19" s="99">
        <v>0.78284256123003837</v>
      </c>
      <c r="K19" s="99">
        <v>258.33804520591264</v>
      </c>
      <c r="L19" s="99">
        <v>2.4727255547609355</v>
      </c>
      <c r="M19" s="99">
        <v>815.99943307110868</v>
      </c>
      <c r="N19" s="99">
        <v>1.517552697083506</v>
      </c>
      <c r="O19" s="99">
        <v>500.79239003755697</v>
      </c>
      <c r="P19" s="99">
        <v>2.0698920703996473</v>
      </c>
      <c r="Q19" s="99">
        <v>683.06438323188365</v>
      </c>
      <c r="R19" s="99">
        <v>0.34058382656196717</v>
      </c>
      <c r="S19" s="99">
        <v>112.39266276544917</v>
      </c>
      <c r="T19" s="99">
        <v>6.6231295831919521</v>
      </c>
      <c r="U19" s="99">
        <v>2185.6327624533442</v>
      </c>
      <c r="V19" s="99">
        <v>3.4292700165597609</v>
      </c>
      <c r="W19" s="99">
        <v>1131.6591054647211</v>
      </c>
      <c r="X19" s="99">
        <v>4.3574974567171418</v>
      </c>
      <c r="Y19" s="99">
        <v>1437.9741607166568</v>
      </c>
      <c r="Z19" s="99">
        <v>4.2110622415538819</v>
      </c>
      <c r="AA19" s="99">
        <v>1389.650539712781</v>
      </c>
      <c r="AB19" s="99">
        <v>2.0231348535648292</v>
      </c>
      <c r="AC19" s="99">
        <v>667.6345016763936</v>
      </c>
      <c r="AD19" s="99">
        <v>1.1828537153511445</v>
      </c>
      <c r="AE19" s="99">
        <v>390.34172606587765</v>
      </c>
      <c r="AF19" s="99">
        <v>2.0227140545437274</v>
      </c>
      <c r="AG19" s="99">
        <v>667.49563799943007</v>
      </c>
      <c r="AH19" s="99">
        <v>0.17989640094264991</v>
      </c>
      <c r="AI19" s="99">
        <v>59.365812311074471</v>
      </c>
      <c r="AJ19" s="99">
        <v>7.0885731248156887</v>
      </c>
      <c r="AK19" s="99">
        <v>2339.2291311891772</v>
      </c>
      <c r="AL19" s="99">
        <v>4.8410932624807455</v>
      </c>
      <c r="AM19" s="99">
        <v>1597.5607766186461</v>
      </c>
      <c r="AN19" s="99">
        <v>3.7946371719315617</v>
      </c>
      <c r="AO19" s="99">
        <v>1252.2302667374154</v>
      </c>
      <c r="AP19" s="99">
        <v>4.8402071680049659</v>
      </c>
      <c r="AQ19" s="99">
        <v>1597.2683654416387</v>
      </c>
      <c r="AR19" s="99">
        <v>1.522677882583737</v>
      </c>
      <c r="AS19" s="99">
        <v>502.48370125263324</v>
      </c>
      <c r="AT19" s="99">
        <v>0.91935828876306092</v>
      </c>
      <c r="AU19" s="99">
        <v>303.38823529181008</v>
      </c>
      <c r="AV19" s="99">
        <v>2.9640606937915419</v>
      </c>
      <c r="AW19" s="99">
        <v>978.14002895120882</v>
      </c>
      <c r="AX19" s="99">
        <v>2.0642420197064375</v>
      </c>
      <c r="AY19" s="99">
        <v>681.19986650312433</v>
      </c>
      <c r="AZ19" s="99">
        <v>3.2579950987772972</v>
      </c>
      <c r="BA19" s="99">
        <v>1075.1383825965081</v>
      </c>
      <c r="BB19" s="99">
        <v>4.5583170576132419</v>
      </c>
      <c r="BC19" s="99">
        <v>1504.2446290123698</v>
      </c>
      <c r="BD19" s="99">
        <v>4.5881135360293586</v>
      </c>
      <c r="BE19" s="99">
        <v>1514.0774668896884</v>
      </c>
      <c r="BF19" s="99">
        <v>7.5028684548818596</v>
      </c>
      <c r="BG19" s="99">
        <v>2475.9465901110138</v>
      </c>
      <c r="BH19" s="99">
        <v>1.8634078388385056</v>
      </c>
      <c r="BI19" s="99">
        <v>614.92458681670689</v>
      </c>
      <c r="BJ19" s="99">
        <v>1.4350203826523544</v>
      </c>
      <c r="BK19" s="99">
        <v>473.55672627527696</v>
      </c>
      <c r="BL19" s="99">
        <v>1.7257096470334206</v>
      </c>
      <c r="BM19" s="99">
        <v>569.48418352102874</v>
      </c>
      <c r="BN19" s="99">
        <v>0.33747406328045904</v>
      </c>
      <c r="BO19" s="99">
        <v>111.36644088255149</v>
      </c>
      <c r="BP19" s="99">
        <v>9.2141333852519001</v>
      </c>
      <c r="BQ19" s="99">
        <v>3040.6640171331269</v>
      </c>
      <c r="BR19" s="99">
        <v>0.34188348358558474</v>
      </c>
      <c r="BS19" s="99">
        <v>112.82154958324297</v>
      </c>
      <c r="BT19" s="99">
        <v>6.9790431387550633</v>
      </c>
      <c r="BU19" s="99">
        <v>2303.0842357891711</v>
      </c>
      <c r="BV19" s="99">
        <v>1.4228828593824847</v>
      </c>
      <c r="BW19" s="99">
        <v>469.55134359621997</v>
      </c>
      <c r="BX19" s="99">
        <v>1.495177831919968</v>
      </c>
      <c r="BY19" s="99">
        <v>493.40868453358945</v>
      </c>
      <c r="BZ19" s="99">
        <v>0.41335804435269519</v>
      </c>
      <c r="CA19" s="99">
        <v>136.40815463638941</v>
      </c>
      <c r="CB19" s="99">
        <v>3.9393641453762367</v>
      </c>
      <c r="CC19" s="99">
        <v>1299.9901679741581</v>
      </c>
      <c r="CD19" s="99">
        <v>2.154599655578378</v>
      </c>
      <c r="CE19" s="99">
        <v>711.01788634086472</v>
      </c>
      <c r="CF19" s="99">
        <v>5.6801424193816636</v>
      </c>
      <c r="CG19" s="99">
        <v>1874.4469983959491</v>
      </c>
      <c r="CH19" s="99">
        <v>0.44133899757198486</v>
      </c>
      <c r="CI19" s="99">
        <v>145.64186919875502</v>
      </c>
      <c r="CJ19" s="99">
        <v>1.2375899466795059</v>
      </c>
      <c r="CK19" s="99">
        <v>408.40468240423695</v>
      </c>
      <c r="CL19" s="99">
        <v>1.1747094957894477</v>
      </c>
      <c r="CM19" s="99">
        <v>387.65413361051776</v>
      </c>
      <c r="CN19" s="99">
        <v>2.0675730293455818</v>
      </c>
      <c r="CO19" s="99">
        <v>682.29909968404206</v>
      </c>
      <c r="CP19" s="99">
        <v>1.6434530993949896</v>
      </c>
      <c r="CQ19" s="99">
        <v>542.33952280034657</v>
      </c>
      <c r="CR19" s="99">
        <v>1.6485452425138687</v>
      </c>
      <c r="CS19" s="99">
        <v>544.0199300295767</v>
      </c>
      <c r="CT19" s="99">
        <v>0.57631285299390744</v>
      </c>
      <c r="CU19" s="99">
        <v>190.18324148798945</v>
      </c>
    </row>
    <row r="20" spans="2:99">
      <c r="B20" s="98" t="s">
        <v>127</v>
      </c>
      <c r="C20" s="98" t="s">
        <v>185</v>
      </c>
      <c r="D20" s="99">
        <v>0</v>
      </c>
      <c r="E20" s="99">
        <v>0</v>
      </c>
      <c r="F20" s="99">
        <v>0</v>
      </c>
      <c r="G20" s="99">
        <v>0</v>
      </c>
      <c r="H20" s="99">
        <v>1.1889596602972392</v>
      </c>
      <c r="I20" s="99">
        <v>340.9936305732482</v>
      </c>
      <c r="J20" s="99">
        <v>0.16918392297266482</v>
      </c>
      <c r="K20" s="99">
        <v>48.521949108560271</v>
      </c>
      <c r="L20" s="99">
        <v>3.5612946608173885</v>
      </c>
      <c r="M20" s="99">
        <v>1021.379308722427</v>
      </c>
      <c r="N20" s="99">
        <v>1.5393802993292893</v>
      </c>
      <c r="O20" s="99">
        <v>441.49426984764017</v>
      </c>
      <c r="P20" s="99">
        <v>1.3902103734952642</v>
      </c>
      <c r="Q20" s="99">
        <v>398.71233511844179</v>
      </c>
      <c r="R20" s="99">
        <v>0.2919520710585165</v>
      </c>
      <c r="S20" s="99">
        <v>83.731853979582539</v>
      </c>
      <c r="T20" s="99">
        <v>2.4773837531561926</v>
      </c>
      <c r="U20" s="99">
        <v>710.51366040519611</v>
      </c>
      <c r="V20" s="99">
        <v>1.3713390011078692</v>
      </c>
      <c r="W20" s="99">
        <v>393.30002551773691</v>
      </c>
      <c r="X20" s="99">
        <v>1.7077102583513195</v>
      </c>
      <c r="Y20" s="99">
        <v>489.77130209515843</v>
      </c>
      <c r="Z20" s="99">
        <v>1.646266083810225</v>
      </c>
      <c r="AA20" s="99">
        <v>472.14911283677253</v>
      </c>
      <c r="AB20" s="99">
        <v>1.7343900717865415</v>
      </c>
      <c r="AC20" s="99">
        <v>497.42307258838014</v>
      </c>
      <c r="AD20" s="99">
        <v>1.6696029793241043</v>
      </c>
      <c r="AE20" s="99">
        <v>478.84213447015316</v>
      </c>
      <c r="AF20" s="99">
        <v>1.6536970875837387</v>
      </c>
      <c r="AG20" s="99">
        <v>474.28032471901628</v>
      </c>
      <c r="AH20" s="99">
        <v>0.13177728188544827</v>
      </c>
      <c r="AI20" s="99">
        <v>37.793724444746566</v>
      </c>
      <c r="AJ20" s="99">
        <v>3.5628521060346756</v>
      </c>
      <c r="AK20" s="99">
        <v>1021.8259840107451</v>
      </c>
      <c r="AL20" s="99">
        <v>2.2385972370647873</v>
      </c>
      <c r="AM20" s="99">
        <v>642.02968759018097</v>
      </c>
      <c r="AN20" s="99">
        <v>1.3508806353240812</v>
      </c>
      <c r="AO20" s="99">
        <v>387.4325662109465</v>
      </c>
      <c r="AP20" s="99">
        <v>2.3283088894018653</v>
      </c>
      <c r="AQ20" s="99">
        <v>667.75898948045494</v>
      </c>
      <c r="AR20" s="99">
        <v>0.9981424414473723</v>
      </c>
      <c r="AS20" s="99">
        <v>286.26725220710637</v>
      </c>
      <c r="AT20" s="99">
        <v>1.1939261237178203</v>
      </c>
      <c r="AU20" s="99">
        <v>342.41801228227087</v>
      </c>
      <c r="AV20" s="99">
        <v>2.3314943894565583</v>
      </c>
      <c r="AW20" s="99">
        <v>668.67259089614095</v>
      </c>
      <c r="AX20" s="99">
        <v>1.9748036261820767</v>
      </c>
      <c r="AY20" s="99">
        <v>566.37367998901959</v>
      </c>
      <c r="AZ20" s="99">
        <v>1.4414403310635762</v>
      </c>
      <c r="BA20" s="99">
        <v>413.40508694903366</v>
      </c>
      <c r="BB20" s="99">
        <v>1.5383575245623879</v>
      </c>
      <c r="BC20" s="99">
        <v>441.20093804449289</v>
      </c>
      <c r="BD20" s="99">
        <v>1.3566234144049976</v>
      </c>
      <c r="BE20" s="99">
        <v>389.07959525135334</v>
      </c>
      <c r="BF20" s="99">
        <v>2.0225431877529143</v>
      </c>
      <c r="BG20" s="99">
        <v>580.0653862475358</v>
      </c>
      <c r="BH20" s="99">
        <v>1.6334397804788403</v>
      </c>
      <c r="BI20" s="99">
        <v>468.47052904133142</v>
      </c>
      <c r="BJ20" s="99">
        <v>1.2983591184567338</v>
      </c>
      <c r="BK20" s="99">
        <v>372.36939517339124</v>
      </c>
      <c r="BL20" s="99">
        <v>1.3419422110365853</v>
      </c>
      <c r="BM20" s="99">
        <v>384.86902612529269</v>
      </c>
      <c r="BN20" s="99">
        <v>0.25092131602181117</v>
      </c>
      <c r="BO20" s="99">
        <v>71.964233435055448</v>
      </c>
      <c r="BP20" s="99">
        <v>3.1270181243519897</v>
      </c>
      <c r="BQ20" s="99">
        <v>896.82879806415065</v>
      </c>
      <c r="BR20" s="99">
        <v>0.1504371634594534</v>
      </c>
      <c r="BS20" s="99">
        <v>43.145378480171239</v>
      </c>
      <c r="BT20" s="99">
        <v>2.6324441106181711</v>
      </c>
      <c r="BU20" s="99">
        <v>754.98497092529146</v>
      </c>
      <c r="BV20" s="99">
        <v>0.51178947868139357</v>
      </c>
      <c r="BW20" s="99">
        <v>146.78122248582369</v>
      </c>
      <c r="BX20" s="99">
        <v>1.7817924960375986</v>
      </c>
      <c r="BY20" s="99">
        <v>511.01808786358328</v>
      </c>
      <c r="BZ20" s="99">
        <v>0.38896413378328698</v>
      </c>
      <c r="CA20" s="99">
        <v>111.5549135690467</v>
      </c>
      <c r="CB20" s="99">
        <v>3.5556046668471599</v>
      </c>
      <c r="CC20" s="99">
        <v>1019.7474184517655</v>
      </c>
      <c r="CD20" s="99">
        <v>2.1049648381447215</v>
      </c>
      <c r="CE20" s="99">
        <v>603.70391557990615</v>
      </c>
      <c r="CF20" s="99">
        <v>2.1271514537969662</v>
      </c>
      <c r="CG20" s="99">
        <v>610.06703694896999</v>
      </c>
      <c r="CH20" s="99">
        <v>0.13981197975083043</v>
      </c>
      <c r="CI20" s="99">
        <v>40.098075792538168</v>
      </c>
      <c r="CJ20" s="99">
        <v>0.3671066536186105</v>
      </c>
      <c r="CK20" s="99">
        <v>105.2861882578175</v>
      </c>
      <c r="CL20" s="99">
        <v>0.33704023938718458</v>
      </c>
      <c r="CM20" s="99">
        <v>96.663140656244536</v>
      </c>
      <c r="CN20" s="99">
        <v>2.9778834348378593</v>
      </c>
      <c r="CO20" s="99">
        <v>854.05696911149812</v>
      </c>
      <c r="CP20" s="99">
        <v>1.5916497305191923</v>
      </c>
      <c r="CQ20" s="99">
        <v>456.48514271290441</v>
      </c>
      <c r="CR20" s="99">
        <v>1.3936934547307502</v>
      </c>
      <c r="CS20" s="99">
        <v>399.7112828167792</v>
      </c>
      <c r="CT20" s="99">
        <v>0.74762238824375815</v>
      </c>
      <c r="CU20" s="99">
        <v>214.41810094830984</v>
      </c>
    </row>
    <row r="21" spans="2:99">
      <c r="C21" s="98" t="s">
        <v>186</v>
      </c>
      <c r="D21" s="99">
        <v>0</v>
      </c>
      <c r="E21" s="99">
        <v>0</v>
      </c>
      <c r="F21" s="99">
        <v>0</v>
      </c>
      <c r="G21" s="99">
        <v>0</v>
      </c>
      <c r="H21" s="99">
        <v>1.1889596602972392</v>
      </c>
      <c r="I21" s="99">
        <v>74.191082802547726</v>
      </c>
      <c r="J21" s="99">
        <v>0.16836083559849135</v>
      </c>
      <c r="K21" s="99">
        <v>10.505716141345861</v>
      </c>
      <c r="L21" s="99">
        <v>3.5634882160142611</v>
      </c>
      <c r="M21" s="99">
        <v>222.3616646792899</v>
      </c>
      <c r="N21" s="99">
        <v>1.5295989495313138</v>
      </c>
      <c r="O21" s="99">
        <v>95.446974450753984</v>
      </c>
      <c r="P21" s="99">
        <v>1.590024977409964</v>
      </c>
      <c r="Q21" s="99">
        <v>99.217558590381742</v>
      </c>
      <c r="R21" s="99">
        <v>0.32798361926498598</v>
      </c>
      <c r="S21" s="99">
        <v>20.466177842135124</v>
      </c>
      <c r="T21" s="99">
        <v>3.0782656815526446</v>
      </c>
      <c r="U21" s="99">
        <v>192.08377852888501</v>
      </c>
      <c r="V21" s="99">
        <v>1.5532072079348036</v>
      </c>
      <c r="W21" s="99">
        <v>96.920129775131741</v>
      </c>
      <c r="X21" s="99">
        <v>1.9461865969482262</v>
      </c>
      <c r="Y21" s="99">
        <v>121.44204364956931</v>
      </c>
      <c r="Z21" s="99">
        <v>1.6746009793878349</v>
      </c>
      <c r="AA21" s="99">
        <v>104.4951011138009</v>
      </c>
      <c r="AB21" s="99">
        <v>2.1859140522745184</v>
      </c>
      <c r="AC21" s="99">
        <v>136.40103686192995</v>
      </c>
      <c r="AD21" s="99">
        <v>1.6427583912691619</v>
      </c>
      <c r="AE21" s="99">
        <v>102.5081236151957</v>
      </c>
      <c r="AF21" s="99">
        <v>1.934446096891862</v>
      </c>
      <c r="AG21" s="99">
        <v>120.70943644605218</v>
      </c>
      <c r="AH21" s="99">
        <v>0.13077618206091179</v>
      </c>
      <c r="AI21" s="99">
        <v>8.1604337606008954</v>
      </c>
      <c r="AJ21" s="99">
        <v>3.0620899169177873</v>
      </c>
      <c r="AK21" s="99">
        <v>191.07441081566992</v>
      </c>
      <c r="AL21" s="99">
        <v>2.5639092402417822</v>
      </c>
      <c r="AM21" s="99">
        <v>159.98793659108722</v>
      </c>
      <c r="AN21" s="99">
        <v>1.1783047520886614</v>
      </c>
      <c r="AO21" s="99">
        <v>73.526216530332462</v>
      </c>
      <c r="AP21" s="99">
        <v>1.9979262031175331</v>
      </c>
      <c r="AQ21" s="99">
        <v>124.67059507453406</v>
      </c>
      <c r="AR21" s="99">
        <v>1.1400265796695281</v>
      </c>
      <c r="AS21" s="99">
        <v>71.137658571378552</v>
      </c>
      <c r="AT21" s="99">
        <v>1.1911306072950705</v>
      </c>
      <c r="AU21" s="99">
        <v>74.326549895212395</v>
      </c>
      <c r="AV21" s="99">
        <v>2.3396792097669654</v>
      </c>
      <c r="AW21" s="99">
        <v>145.99598268945863</v>
      </c>
      <c r="AX21" s="99">
        <v>1.9748036261820767</v>
      </c>
      <c r="AY21" s="99">
        <v>123.22774627376158</v>
      </c>
      <c r="AZ21" s="99">
        <v>1.4627740180315787</v>
      </c>
      <c r="BA21" s="99">
        <v>91.277098725170504</v>
      </c>
      <c r="BB21" s="99">
        <v>1.5383575245623879</v>
      </c>
      <c r="BC21" s="99">
        <v>95.993509532693011</v>
      </c>
      <c r="BD21" s="99">
        <v>1.3268168641807478</v>
      </c>
      <c r="BE21" s="99">
        <v>82.793372324878661</v>
      </c>
      <c r="BF21" s="99">
        <v>1.6548049061339365</v>
      </c>
      <c r="BG21" s="99">
        <v>103.25982614275763</v>
      </c>
      <c r="BH21" s="99">
        <v>1.4575414485028948</v>
      </c>
      <c r="BI21" s="99">
        <v>90.950586386580639</v>
      </c>
      <c r="BJ21" s="99">
        <v>1.3107848725679807</v>
      </c>
      <c r="BK21" s="99">
        <v>81.792976048241997</v>
      </c>
      <c r="BL21" s="99">
        <v>1.324023086205389</v>
      </c>
      <c r="BM21" s="99">
        <v>82.619040579216275</v>
      </c>
      <c r="BN21" s="99">
        <v>0.21901009365945148</v>
      </c>
      <c r="BO21" s="99">
        <v>13.666229844349772</v>
      </c>
      <c r="BP21" s="99">
        <v>2.6218192722128504</v>
      </c>
      <c r="BQ21" s="99">
        <v>163.60152258608187</v>
      </c>
      <c r="BR21" s="99">
        <v>0.12569628888103906</v>
      </c>
      <c r="BS21" s="99">
        <v>7.8434484261768374</v>
      </c>
      <c r="BT21" s="99">
        <v>3.0626644810511503</v>
      </c>
      <c r="BU21" s="99">
        <v>191.11026361759178</v>
      </c>
      <c r="BV21" s="99">
        <v>0.51951773705906623</v>
      </c>
      <c r="BW21" s="99">
        <v>32.417906792485731</v>
      </c>
      <c r="BX21" s="99">
        <v>1.7850941159315075</v>
      </c>
      <c r="BY21" s="99">
        <v>111.38987283412607</v>
      </c>
      <c r="BZ21" s="99">
        <v>0.44135323368563173</v>
      </c>
      <c r="CA21" s="99">
        <v>27.540441781983418</v>
      </c>
      <c r="CB21" s="99">
        <v>3.1350627005442542</v>
      </c>
      <c r="CC21" s="99">
        <v>195.62791251396146</v>
      </c>
      <c r="CD21" s="99">
        <v>2.1384648680687981</v>
      </c>
      <c r="CE21" s="99">
        <v>133.44020776749301</v>
      </c>
      <c r="CF21" s="99">
        <v>1.8337314421277291</v>
      </c>
      <c r="CG21" s="99">
        <v>114.4248419887703</v>
      </c>
      <c r="CH21" s="99">
        <v>0.13719471906757616</v>
      </c>
      <c r="CI21" s="99">
        <v>8.5609504698167527</v>
      </c>
      <c r="CJ21" s="99">
        <v>0.36782658289260267</v>
      </c>
      <c r="CK21" s="99">
        <v>22.952378772498406</v>
      </c>
      <c r="CL21" s="99">
        <v>0.33772526360712107</v>
      </c>
      <c r="CM21" s="99">
        <v>21.074056449084356</v>
      </c>
      <c r="CN21" s="99">
        <v>3.2595953968725677</v>
      </c>
      <c r="CO21" s="99">
        <v>203.39875276484821</v>
      </c>
      <c r="CP21" s="99">
        <v>1.8318103813456381</v>
      </c>
      <c r="CQ21" s="99">
        <v>114.30496779596781</v>
      </c>
      <c r="CR21" s="99">
        <v>1.3812285554142327</v>
      </c>
      <c r="CS21" s="99">
        <v>86.188661857848118</v>
      </c>
      <c r="CT21" s="99">
        <v>0.74762238824375815</v>
      </c>
      <c r="CU21" s="99">
        <v>46.651637026410505</v>
      </c>
    </row>
    <row r="22" spans="2:99">
      <c r="C22" s="98" t="s">
        <v>187</v>
      </c>
      <c r="D22" s="99">
        <v>0</v>
      </c>
      <c r="E22" s="99">
        <v>0</v>
      </c>
      <c r="F22" s="99">
        <v>0</v>
      </c>
      <c r="G22" s="99">
        <v>0</v>
      </c>
      <c r="H22" s="99">
        <v>0.89171974522292941</v>
      </c>
      <c r="I22" s="99">
        <v>166.92993630573238</v>
      </c>
      <c r="J22" s="99">
        <v>0.17247627246935865</v>
      </c>
      <c r="K22" s="99">
        <v>32.287558206263938</v>
      </c>
      <c r="L22" s="99">
        <v>3.217449103838141</v>
      </c>
      <c r="M22" s="99">
        <v>602.30647223849996</v>
      </c>
      <c r="N22" s="99">
        <v>1.3460182060196102</v>
      </c>
      <c r="O22" s="99">
        <v>251.97460816687101</v>
      </c>
      <c r="P22" s="99">
        <v>1.3902103734952642</v>
      </c>
      <c r="Q22" s="99">
        <v>260.24738191831347</v>
      </c>
      <c r="R22" s="99">
        <v>0.2620866651966493</v>
      </c>
      <c r="S22" s="99">
        <v>49.062623724812745</v>
      </c>
      <c r="T22" s="99">
        <v>2.4952882475974971</v>
      </c>
      <c r="U22" s="99">
        <v>467.11795995025142</v>
      </c>
      <c r="V22" s="99">
        <v>1.577957099022653</v>
      </c>
      <c r="W22" s="99">
        <v>295.39356893704064</v>
      </c>
      <c r="X22" s="99">
        <v>1.6887477770657111</v>
      </c>
      <c r="Y22" s="99">
        <v>316.13358386670109</v>
      </c>
      <c r="Z22" s="99">
        <v>1.6503139260355979</v>
      </c>
      <c r="AA22" s="99">
        <v>308.93876695386393</v>
      </c>
      <c r="AB22" s="99">
        <v>1.9524006716157831</v>
      </c>
      <c r="AC22" s="99">
        <v>365.48940572647456</v>
      </c>
      <c r="AD22" s="99">
        <v>1.6696029793241043</v>
      </c>
      <c r="AE22" s="99">
        <v>312.54967772947231</v>
      </c>
      <c r="AF22" s="99">
        <v>1.8959498865606106</v>
      </c>
      <c r="AG22" s="99">
        <v>354.92181876414628</v>
      </c>
      <c r="AH22" s="99">
        <v>0.14480816147428516</v>
      </c>
      <c r="AI22" s="99">
        <v>27.108087827986179</v>
      </c>
      <c r="AJ22" s="99">
        <v>3.0613618563834022</v>
      </c>
      <c r="AK22" s="99">
        <v>573.08693951497287</v>
      </c>
      <c r="AL22" s="99">
        <v>2.2385972370647873</v>
      </c>
      <c r="AM22" s="99">
        <v>419.06540277852815</v>
      </c>
      <c r="AN22" s="99">
        <v>1.1883182548160125</v>
      </c>
      <c r="AO22" s="99">
        <v>222.45317730155753</v>
      </c>
      <c r="AP22" s="99">
        <v>2.3283088894018653</v>
      </c>
      <c r="AQ22" s="99">
        <v>435.85942409602916</v>
      </c>
      <c r="AR22" s="99">
        <v>1.0104284733765891</v>
      </c>
      <c r="AS22" s="99">
        <v>189.15221021609747</v>
      </c>
      <c r="AT22" s="99">
        <v>1.0804040958338124</v>
      </c>
      <c r="AU22" s="99">
        <v>202.25164674008965</v>
      </c>
      <c r="AV22" s="99">
        <v>2.3314943894565583</v>
      </c>
      <c r="AW22" s="99">
        <v>436.45574970626768</v>
      </c>
      <c r="AX22" s="99">
        <v>1.9748036261820767</v>
      </c>
      <c r="AY22" s="99">
        <v>369.68323882128476</v>
      </c>
      <c r="AZ22" s="99">
        <v>1.2481343872159194</v>
      </c>
      <c r="BA22" s="99">
        <v>233.6507572868201</v>
      </c>
      <c r="BB22" s="99">
        <v>1.5333378686259362</v>
      </c>
      <c r="BC22" s="99">
        <v>287.04084900677526</v>
      </c>
      <c r="BD22" s="99">
        <v>1.3528975956269667</v>
      </c>
      <c r="BE22" s="99">
        <v>253.26242990136814</v>
      </c>
      <c r="BF22" s="99">
        <v>1.6599119000133258</v>
      </c>
      <c r="BG22" s="99">
        <v>310.73550768249459</v>
      </c>
      <c r="BH22" s="99">
        <v>1.6421418237354277</v>
      </c>
      <c r="BI22" s="99">
        <v>307.40894940327206</v>
      </c>
      <c r="BJ22" s="99">
        <v>1.2921462414011102</v>
      </c>
      <c r="BK22" s="99">
        <v>241.88977639028781</v>
      </c>
      <c r="BL22" s="99">
        <v>1.324023086205389</v>
      </c>
      <c r="BM22" s="99">
        <v>247.85712173764881</v>
      </c>
      <c r="BN22" s="99">
        <v>0.22130532361655925</v>
      </c>
      <c r="BO22" s="99">
        <v>41.428356581019891</v>
      </c>
      <c r="BP22" s="99">
        <v>2.6171825781071809</v>
      </c>
      <c r="BQ22" s="99">
        <v>489.93657862166424</v>
      </c>
      <c r="BR22" s="99">
        <v>0.1447665715209179</v>
      </c>
      <c r="BS22" s="99">
        <v>27.10030218871583</v>
      </c>
      <c r="BT22" s="99">
        <v>2.6297534849328921</v>
      </c>
      <c r="BU22" s="99">
        <v>492.28985237943738</v>
      </c>
      <c r="BV22" s="99">
        <v>0.49633296192604848</v>
      </c>
      <c r="BW22" s="99">
        <v>92.913530472556275</v>
      </c>
      <c r="BX22" s="99">
        <v>1.5347972706468764</v>
      </c>
      <c r="BY22" s="99">
        <v>287.31404906509528</v>
      </c>
      <c r="BZ22" s="99">
        <v>0.39327108598835425</v>
      </c>
      <c r="CA22" s="99">
        <v>73.620347297019904</v>
      </c>
      <c r="CB22" s="99">
        <v>3.1240279542121057</v>
      </c>
      <c r="CC22" s="99">
        <v>584.81803302850619</v>
      </c>
      <c r="CD22" s="99">
        <v>2.3220998051987629</v>
      </c>
      <c r="CE22" s="99">
        <v>434.6970835332084</v>
      </c>
      <c r="CF22" s="99">
        <v>2.1219220700746586</v>
      </c>
      <c r="CG22" s="99">
        <v>397.22381151797606</v>
      </c>
      <c r="CH22" s="99">
        <v>0.11786928337214907</v>
      </c>
      <c r="CI22" s="99">
        <v>22.065129847266302</v>
      </c>
      <c r="CJ22" s="99">
        <v>0.3676208888143192</v>
      </c>
      <c r="CK22" s="99">
        <v>68.818630386040553</v>
      </c>
      <c r="CL22" s="99">
        <v>0.40298690226209033</v>
      </c>
      <c r="CM22" s="99">
        <v>75.43914810346331</v>
      </c>
      <c r="CN22" s="99">
        <v>2.9713659828990444</v>
      </c>
      <c r="CO22" s="99">
        <v>556.23971199870107</v>
      </c>
      <c r="CP22" s="99">
        <v>1.6481569151043867</v>
      </c>
      <c r="CQ22" s="99">
        <v>308.53497450754116</v>
      </c>
      <c r="CR22" s="99">
        <v>1.3874610050724918</v>
      </c>
      <c r="CS22" s="99">
        <v>259.73270014957046</v>
      </c>
      <c r="CT22" s="99">
        <v>0.67407043039722114</v>
      </c>
      <c r="CU22" s="99">
        <v>126.18598457035979</v>
      </c>
    </row>
    <row r="23" spans="2:99">
      <c r="C23" s="98" t="s">
        <v>188</v>
      </c>
      <c r="D23" s="99">
        <v>0</v>
      </c>
      <c r="E23" s="99">
        <v>0</v>
      </c>
      <c r="F23" s="99">
        <v>0</v>
      </c>
      <c r="G23" s="99">
        <v>0</v>
      </c>
      <c r="H23" s="99">
        <v>1.1889596602972392</v>
      </c>
      <c r="I23" s="99">
        <v>349.55414012738834</v>
      </c>
      <c r="J23" s="99">
        <v>0.17165318509518518</v>
      </c>
      <c r="K23" s="99">
        <v>50.466036417984441</v>
      </c>
      <c r="L23" s="99">
        <v>3.2086748830506471</v>
      </c>
      <c r="M23" s="99">
        <v>943.35041561689025</v>
      </c>
      <c r="N23" s="99">
        <v>1.3460182060196102</v>
      </c>
      <c r="O23" s="99">
        <v>395.72935256976541</v>
      </c>
      <c r="P23" s="99">
        <v>1.3782527016198229</v>
      </c>
      <c r="Q23" s="99">
        <v>405.20629427622794</v>
      </c>
      <c r="R23" s="99">
        <v>0.29441852799635743</v>
      </c>
      <c r="S23" s="99">
        <v>86.559047230929082</v>
      </c>
      <c r="T23" s="99">
        <v>2.4952882475974971</v>
      </c>
      <c r="U23" s="99">
        <v>733.61474479366416</v>
      </c>
      <c r="V23" s="99">
        <v>1.354839073715969</v>
      </c>
      <c r="W23" s="99">
        <v>398.32268767249491</v>
      </c>
      <c r="X23" s="99">
        <v>1.4388939496974398</v>
      </c>
      <c r="Y23" s="99">
        <v>423.0348212110473</v>
      </c>
      <c r="Z23" s="99">
        <v>1.6381703993594792</v>
      </c>
      <c r="AA23" s="99">
        <v>481.62209741168687</v>
      </c>
      <c r="AB23" s="99">
        <v>1.9368978907862888</v>
      </c>
      <c r="AC23" s="99">
        <v>569.44797989116887</v>
      </c>
      <c r="AD23" s="99">
        <v>1.46202113141088</v>
      </c>
      <c r="AE23" s="99">
        <v>429.83421263479869</v>
      </c>
      <c r="AF23" s="99">
        <v>1.9036491286268606</v>
      </c>
      <c r="AG23" s="99">
        <v>559.67284381629702</v>
      </c>
      <c r="AH23" s="99">
        <v>0.13027563214864354</v>
      </c>
      <c r="AI23" s="99">
        <v>38.301035851701201</v>
      </c>
      <c r="AJ23" s="99">
        <v>3.0577215537114739</v>
      </c>
      <c r="AK23" s="99">
        <v>898.97013679117333</v>
      </c>
      <c r="AL23" s="99">
        <v>2.6047117216537696</v>
      </c>
      <c r="AM23" s="99">
        <v>765.78524616620825</v>
      </c>
      <c r="AN23" s="99">
        <v>1.1833115034523369</v>
      </c>
      <c r="AO23" s="99">
        <v>347.89358201498703</v>
      </c>
      <c r="AP23" s="99">
        <v>2.3440367426607684</v>
      </c>
      <c r="AQ23" s="99">
        <v>689.14680234226591</v>
      </c>
      <c r="AR23" s="99">
        <v>0.9981424414473723</v>
      </c>
      <c r="AS23" s="99">
        <v>293.45387778552748</v>
      </c>
      <c r="AT23" s="99">
        <v>1.0887906451020612</v>
      </c>
      <c r="AU23" s="99">
        <v>320.10444966000603</v>
      </c>
      <c r="AV23" s="99">
        <v>2.3314943894565583</v>
      </c>
      <c r="AW23" s="99">
        <v>685.45935050022808</v>
      </c>
      <c r="AX23" s="99">
        <v>1.7066172376381128</v>
      </c>
      <c r="AY23" s="99">
        <v>501.74546786560518</v>
      </c>
      <c r="AZ23" s="99">
        <v>1.2396009124287184</v>
      </c>
      <c r="BA23" s="99">
        <v>364.44266825404321</v>
      </c>
      <c r="BB23" s="99">
        <v>1.2437371250846851</v>
      </c>
      <c r="BC23" s="99">
        <v>365.65871477489742</v>
      </c>
      <c r="BD23" s="99">
        <v>1.3342685017368103</v>
      </c>
      <c r="BE23" s="99">
        <v>392.27493951062223</v>
      </c>
      <c r="BF23" s="99">
        <v>1.6803398755308843</v>
      </c>
      <c r="BG23" s="99">
        <v>494.01992340607995</v>
      </c>
      <c r="BH23" s="99">
        <v>1.6160356939656655</v>
      </c>
      <c r="BI23" s="99">
        <v>475.11449402590563</v>
      </c>
      <c r="BJ23" s="99">
        <v>1.1119948378161251</v>
      </c>
      <c r="BK23" s="99">
        <v>326.92648231794078</v>
      </c>
      <c r="BL23" s="99">
        <v>1.3285028674131878</v>
      </c>
      <c r="BM23" s="99">
        <v>390.57984301947721</v>
      </c>
      <c r="BN23" s="99">
        <v>0.21786247868089756</v>
      </c>
      <c r="BO23" s="99">
        <v>64.051568732183881</v>
      </c>
      <c r="BP23" s="99">
        <v>2.6171825781071809</v>
      </c>
      <c r="BQ23" s="99">
        <v>769.4516779635112</v>
      </c>
      <c r="BR23" s="99">
        <v>0.14719682520886168</v>
      </c>
      <c r="BS23" s="99">
        <v>43.275866611405334</v>
      </c>
      <c r="BT23" s="99">
        <v>3.0653551067364289</v>
      </c>
      <c r="BU23" s="99">
        <v>901.21440138051014</v>
      </c>
      <c r="BV23" s="99">
        <v>0.5092133925555028</v>
      </c>
      <c r="BW23" s="99">
        <v>149.70873741131783</v>
      </c>
      <c r="BX23" s="99">
        <v>1.7850941159315075</v>
      </c>
      <c r="BY23" s="99">
        <v>524.81767008386316</v>
      </c>
      <c r="BZ23" s="99">
        <v>0.43919975758309809</v>
      </c>
      <c r="CA23" s="99">
        <v>129.12472872943084</v>
      </c>
      <c r="CB23" s="99">
        <v>3.1350627005442542</v>
      </c>
      <c r="CC23" s="99">
        <v>921.70843396001078</v>
      </c>
      <c r="CD23" s="99">
        <v>2.35559983512284</v>
      </c>
      <c r="CE23" s="99">
        <v>692.5463515261149</v>
      </c>
      <c r="CF23" s="99">
        <v>1.818043290960806</v>
      </c>
      <c r="CG23" s="99">
        <v>534.50472754247699</v>
      </c>
      <c r="CH23" s="99">
        <v>0.13893955952307899</v>
      </c>
      <c r="CI23" s="99">
        <v>40.848230499785224</v>
      </c>
      <c r="CJ23" s="99">
        <v>0.29454923802367894</v>
      </c>
      <c r="CK23" s="99">
        <v>86.597475978961612</v>
      </c>
      <c r="CL23" s="99">
        <v>0.33681189798053912</v>
      </c>
      <c r="CM23" s="99">
        <v>99.022698006278503</v>
      </c>
      <c r="CN23" s="99">
        <v>2.67879160096631</v>
      </c>
      <c r="CO23" s="99">
        <v>787.56473068409514</v>
      </c>
      <c r="CP23" s="99">
        <v>1.6481569151043867</v>
      </c>
      <c r="CQ23" s="99">
        <v>484.55813304068965</v>
      </c>
      <c r="CR23" s="99">
        <v>1.5740951707175099</v>
      </c>
      <c r="CS23" s="99">
        <v>462.78398019094794</v>
      </c>
      <c r="CT23" s="99">
        <v>0.67164986844154351</v>
      </c>
      <c r="CU23" s="99">
        <v>197.46506132181378</v>
      </c>
    </row>
    <row r="24" spans="2:99">
      <c r="C24" s="98" t="s">
        <v>189</v>
      </c>
      <c r="D24" s="99">
        <v>0</v>
      </c>
      <c r="E24" s="99">
        <v>0</v>
      </c>
      <c r="F24" s="99">
        <v>0</v>
      </c>
      <c r="G24" s="99">
        <v>0</v>
      </c>
      <c r="H24" s="99">
        <v>0.89171974522292941</v>
      </c>
      <c r="I24" s="99">
        <v>327.43949044585969</v>
      </c>
      <c r="J24" s="99">
        <v>0.17329935984353209</v>
      </c>
      <c r="K24" s="99">
        <v>63.635524934544982</v>
      </c>
      <c r="L24" s="99">
        <v>3.2064813278537732</v>
      </c>
      <c r="M24" s="99">
        <v>1177.4199435879054</v>
      </c>
      <c r="N24" s="99">
        <v>1.3460182060196102</v>
      </c>
      <c r="O24" s="99">
        <v>494.25788525040088</v>
      </c>
      <c r="P24" s="99">
        <v>1.3902103734952642</v>
      </c>
      <c r="Q24" s="99">
        <v>510.48524914746099</v>
      </c>
      <c r="R24" s="99">
        <v>0.2919520710585165</v>
      </c>
      <c r="S24" s="99">
        <v>107.20480049268726</v>
      </c>
      <c r="T24" s="99">
        <v>2.4796218149613556</v>
      </c>
      <c r="U24" s="99">
        <v>910.51713045380973</v>
      </c>
      <c r="V24" s="99">
        <v>1.5614571716307533</v>
      </c>
      <c r="W24" s="99">
        <v>573.36707342281261</v>
      </c>
      <c r="X24" s="99">
        <v>1.4464789422116835</v>
      </c>
      <c r="Y24" s="99">
        <v>531.14706758013017</v>
      </c>
      <c r="Z24" s="99">
        <v>1.6543617682609704</v>
      </c>
      <c r="AA24" s="99">
        <v>607.4816413054283</v>
      </c>
      <c r="AB24" s="99">
        <v>1.6956331197128061</v>
      </c>
      <c r="AC24" s="99">
        <v>622.63648155854241</v>
      </c>
      <c r="AD24" s="99">
        <v>1.6517065872874761</v>
      </c>
      <c r="AE24" s="99">
        <v>606.50665885196122</v>
      </c>
      <c r="AF24" s="99">
        <v>1.9113483706931111</v>
      </c>
      <c r="AG24" s="99">
        <v>701.84712171851038</v>
      </c>
      <c r="AH24" s="99">
        <v>0.13077618206091179</v>
      </c>
      <c r="AI24" s="99">
        <v>48.021014052766809</v>
      </c>
      <c r="AJ24" s="99">
        <v>3.0613618563834022</v>
      </c>
      <c r="AK24" s="99">
        <v>1124.1320736639852</v>
      </c>
      <c r="AL24" s="99">
        <v>2.2079953760057967</v>
      </c>
      <c r="AM24" s="99">
        <v>810.77590206932848</v>
      </c>
      <c r="AN24" s="99">
        <v>1.1532709952702833</v>
      </c>
      <c r="AO24" s="99">
        <v>423.481109463248</v>
      </c>
      <c r="AP24" s="99">
        <v>2.3283088894018653</v>
      </c>
      <c r="AQ24" s="99">
        <v>854.95502418836486</v>
      </c>
      <c r="AR24" s="99">
        <v>0.99199942548276399</v>
      </c>
      <c r="AS24" s="99">
        <v>364.2621890372709</v>
      </c>
      <c r="AT24" s="99">
        <v>1.1883350908723209</v>
      </c>
      <c r="AU24" s="99">
        <v>436.35664536831621</v>
      </c>
      <c r="AV24" s="99">
        <v>2.3069399285253351</v>
      </c>
      <c r="AW24" s="99">
        <v>847.10834175450304</v>
      </c>
      <c r="AX24" s="99">
        <v>1.9748036261820767</v>
      </c>
      <c r="AY24" s="99">
        <v>725.14789153405854</v>
      </c>
      <c r="AZ24" s="99">
        <v>1.2524011246095197</v>
      </c>
      <c r="BA24" s="99">
        <v>459.88169295661561</v>
      </c>
      <c r="BB24" s="99">
        <v>1.2387174691482334</v>
      </c>
      <c r="BC24" s="99">
        <v>454.85705467123131</v>
      </c>
      <c r="BD24" s="99">
        <v>1.3268168641807478</v>
      </c>
      <c r="BE24" s="99">
        <v>487.20715252717059</v>
      </c>
      <c r="BF24" s="99">
        <v>1.6854468694102738</v>
      </c>
      <c r="BG24" s="99">
        <v>618.89609044745248</v>
      </c>
      <c r="BH24" s="99">
        <v>1.4401373619897198</v>
      </c>
      <c r="BI24" s="99">
        <v>528.81843932262507</v>
      </c>
      <c r="BJ24" s="99">
        <v>1.2983591184567338</v>
      </c>
      <c r="BK24" s="99">
        <v>476.75746829731264</v>
      </c>
      <c r="BL24" s="99">
        <v>1.3374624298287863</v>
      </c>
      <c r="BM24" s="99">
        <v>491.1162042331303</v>
      </c>
      <c r="BN24" s="99">
        <v>0.25206893100036504</v>
      </c>
      <c r="BO24" s="99">
        <v>92.55971146333404</v>
      </c>
      <c r="BP24" s="99">
        <v>2.6063636251939544</v>
      </c>
      <c r="BQ24" s="99">
        <v>957.05672317122003</v>
      </c>
      <c r="BR24" s="99">
        <v>0.14557665608356582</v>
      </c>
      <c r="BS24" s="99">
        <v>53.45574811388537</v>
      </c>
      <c r="BT24" s="99">
        <v>2.6310987977755316</v>
      </c>
      <c r="BU24" s="99">
        <v>966.13947854317519</v>
      </c>
      <c r="BV24" s="99">
        <v>0.50148513417783014</v>
      </c>
      <c r="BW24" s="99">
        <v>184.14534127009921</v>
      </c>
      <c r="BX24" s="99">
        <v>1.7784908761436895</v>
      </c>
      <c r="BY24" s="99">
        <v>653.06184971996277</v>
      </c>
      <c r="BZ24" s="99">
        <v>0.43489280537803099</v>
      </c>
      <c r="CA24" s="99">
        <v>159.69263813481297</v>
      </c>
      <c r="CB24" s="99">
        <v>3.5629611644019268</v>
      </c>
      <c r="CC24" s="99">
        <v>1308.3193395683875</v>
      </c>
      <c r="CD24" s="99">
        <v>2.35559983512284</v>
      </c>
      <c r="CE24" s="99">
        <v>864.97625945710683</v>
      </c>
      <c r="CF24" s="99">
        <v>2.1062339189077353</v>
      </c>
      <c r="CG24" s="99">
        <v>773.40909502292038</v>
      </c>
      <c r="CH24" s="99">
        <v>0.11525202268889484</v>
      </c>
      <c r="CI24" s="99">
        <v>42.320542731362181</v>
      </c>
      <c r="CJ24" s="99">
        <v>0.3675180417751775</v>
      </c>
      <c r="CK24" s="99">
        <v>134.95262493984518</v>
      </c>
      <c r="CL24" s="99">
        <v>0.3372685807938301</v>
      </c>
      <c r="CM24" s="99">
        <v>123.84502286749441</v>
      </c>
      <c r="CN24" s="99">
        <v>2.9778834348378593</v>
      </c>
      <c r="CO24" s="99">
        <v>1093.4787972724619</v>
      </c>
      <c r="CP24" s="99">
        <v>1.6104854587142572</v>
      </c>
      <c r="CQ24" s="99">
        <v>591.37026043987521</v>
      </c>
      <c r="CR24" s="99">
        <v>1.5491653720844745</v>
      </c>
      <c r="CS24" s="99">
        <v>568.85352462941898</v>
      </c>
      <c r="CT24" s="99">
        <v>0.67407043039722114</v>
      </c>
      <c r="CU24" s="99">
        <v>247.51866204185959</v>
      </c>
    </row>
    <row r="25" spans="2:99">
      <c r="C25" s="98" t="s">
        <v>190</v>
      </c>
      <c r="D25" s="99">
        <v>0</v>
      </c>
      <c r="E25" s="99">
        <v>0</v>
      </c>
      <c r="F25" s="99">
        <v>0</v>
      </c>
      <c r="G25" s="99">
        <v>0</v>
      </c>
      <c r="H25" s="99">
        <v>1.1889596602972392</v>
      </c>
      <c r="I25" s="99">
        <v>630.62420382165567</v>
      </c>
      <c r="J25" s="99">
        <v>0.17000701034683829</v>
      </c>
      <c r="K25" s="99">
        <v>90.171718287963031</v>
      </c>
      <c r="L25" s="99">
        <v>3.2064813278537732</v>
      </c>
      <c r="M25" s="99">
        <v>1700.7176962936412</v>
      </c>
      <c r="N25" s="99">
        <v>1.3264555064236592</v>
      </c>
      <c r="O25" s="99">
        <v>703.55200060710877</v>
      </c>
      <c r="P25" s="99">
        <v>1.3961892094329851</v>
      </c>
      <c r="Q25" s="99">
        <v>740.5387566832552</v>
      </c>
      <c r="R25" s="99">
        <v>0.29071884258959607</v>
      </c>
      <c r="S25" s="99">
        <v>154.19727410952174</v>
      </c>
      <c r="T25" s="99">
        <v>2.4908121239871708</v>
      </c>
      <c r="U25" s="99">
        <v>1321.1267505627952</v>
      </c>
      <c r="V25" s="99">
        <v>1.5697071353267031</v>
      </c>
      <c r="W25" s="99">
        <v>832.57266457728326</v>
      </c>
      <c r="X25" s="99">
        <v>1.6963327695799546</v>
      </c>
      <c r="Y25" s="99">
        <v>899.7349009852079</v>
      </c>
      <c r="Z25" s="99">
        <v>1.4042711409781699</v>
      </c>
      <c r="AA25" s="99">
        <v>744.82541317482128</v>
      </c>
      <c r="AB25" s="99">
        <v>1.9601520620305304</v>
      </c>
      <c r="AC25" s="99">
        <v>1039.6646537009933</v>
      </c>
      <c r="AD25" s="99">
        <v>1.6606547833057899</v>
      </c>
      <c r="AE25" s="99">
        <v>880.81129706539093</v>
      </c>
      <c r="AF25" s="99">
        <v>1.661396329649989</v>
      </c>
      <c r="AG25" s="99">
        <v>881.20461324635414</v>
      </c>
      <c r="AH25" s="99">
        <v>0.13177728188544827</v>
      </c>
      <c r="AI25" s="99">
        <v>69.894670312041754</v>
      </c>
      <c r="AJ25" s="99">
        <v>3.0635460379865584</v>
      </c>
      <c r="AK25" s="99">
        <v>1624.9048185480706</v>
      </c>
      <c r="AL25" s="99">
        <v>2.2283966167117901</v>
      </c>
      <c r="AM25" s="99">
        <v>1181.9415655039334</v>
      </c>
      <c r="AN25" s="99">
        <v>1.1482642439066078</v>
      </c>
      <c r="AO25" s="99">
        <v>609.03935496806469</v>
      </c>
      <c r="AP25" s="99">
        <v>2.3230662716488979</v>
      </c>
      <c r="AQ25" s="99">
        <v>1232.1543504825754</v>
      </c>
      <c r="AR25" s="99">
        <v>1.1584556275633533</v>
      </c>
      <c r="AS25" s="99">
        <v>614.4448648596026</v>
      </c>
      <c r="AT25" s="99">
        <v>0.96967758437255414</v>
      </c>
      <c r="AU25" s="99">
        <v>514.31699075120264</v>
      </c>
      <c r="AV25" s="99">
        <v>1.9456402646506008</v>
      </c>
      <c r="AW25" s="99">
        <v>1031.9675963706786</v>
      </c>
      <c r="AX25" s="99">
        <v>1.7066172376381128</v>
      </c>
      <c r="AY25" s="99">
        <v>905.18978284325499</v>
      </c>
      <c r="AZ25" s="99">
        <v>1.2353341750351177</v>
      </c>
      <c r="BA25" s="99">
        <v>655.22124643862639</v>
      </c>
      <c r="BB25" s="99">
        <v>1.5182789008165809</v>
      </c>
      <c r="BC25" s="99">
        <v>805.29512899311453</v>
      </c>
      <c r="BD25" s="99">
        <v>1.3193652266246854</v>
      </c>
      <c r="BE25" s="99">
        <v>699.79131620173314</v>
      </c>
      <c r="BF25" s="99">
        <v>1.6803398755308843</v>
      </c>
      <c r="BG25" s="99">
        <v>891.25226998158098</v>
      </c>
      <c r="BH25" s="99">
        <v>1.4401373619897198</v>
      </c>
      <c r="BI25" s="99">
        <v>763.84885679934735</v>
      </c>
      <c r="BJ25" s="99">
        <v>1.2983591184567338</v>
      </c>
      <c r="BK25" s="99">
        <v>688.64967642945157</v>
      </c>
      <c r="BL25" s="99">
        <v>1.4907703353385924</v>
      </c>
      <c r="BM25" s="99">
        <v>790.70458586358939</v>
      </c>
      <c r="BN25" s="99">
        <v>0.22130532361655925</v>
      </c>
      <c r="BO25" s="99">
        <v>117.38034364622303</v>
      </c>
      <c r="BP25" s="99">
        <v>2.6125458840015123</v>
      </c>
      <c r="BQ25" s="99">
        <v>1385.6943368744021</v>
      </c>
      <c r="BR25" s="99">
        <v>0.14395648695826996</v>
      </c>
      <c r="BS25" s="99">
        <v>76.354520682666376</v>
      </c>
      <c r="BT25" s="99">
        <v>2.6297534849328921</v>
      </c>
      <c r="BU25" s="99">
        <v>1394.8212484084058</v>
      </c>
      <c r="BV25" s="99">
        <v>0.5092133925555028</v>
      </c>
      <c r="BW25" s="99">
        <v>270.08678341143866</v>
      </c>
      <c r="BX25" s="99">
        <v>1.7784908761436895</v>
      </c>
      <c r="BY25" s="99">
        <v>943.31156070661291</v>
      </c>
      <c r="BZ25" s="99">
        <v>0.39542456209088778</v>
      </c>
      <c r="CA25" s="99">
        <v>209.73318773300687</v>
      </c>
      <c r="CB25" s="99">
        <v>3.1387409493216372</v>
      </c>
      <c r="CC25" s="99">
        <v>1664.7881995201963</v>
      </c>
      <c r="CD25" s="99">
        <v>2.0882148231826831</v>
      </c>
      <c r="CE25" s="99">
        <v>1107.5891422160951</v>
      </c>
      <c r="CF25" s="99">
        <v>1.8494195932946524</v>
      </c>
      <c r="CG25" s="99">
        <v>980.93215228348356</v>
      </c>
      <c r="CH25" s="99">
        <v>0.11743307325827337</v>
      </c>
      <c r="CI25" s="99">
        <v>62.286502056188198</v>
      </c>
      <c r="CJ25" s="99">
        <v>0.29465208506282076</v>
      </c>
      <c r="CK25" s="99">
        <v>156.28346591732011</v>
      </c>
      <c r="CL25" s="99">
        <v>0.33772526360712107</v>
      </c>
      <c r="CM25" s="99">
        <v>179.129479817217</v>
      </c>
      <c r="CN25" s="99">
        <v>2.9735384668786491</v>
      </c>
      <c r="CO25" s="99">
        <v>1577.1648028324355</v>
      </c>
      <c r="CP25" s="99">
        <v>1.5822318664216599</v>
      </c>
      <c r="CQ25" s="99">
        <v>839.21578195004838</v>
      </c>
      <c r="CR25" s="99">
        <v>1.5678627210592508</v>
      </c>
      <c r="CS25" s="99">
        <v>831.59438724982658</v>
      </c>
      <c r="CT25" s="99">
        <v>0.67407043039722114</v>
      </c>
      <c r="CU25" s="99">
        <v>357.52695628268606</v>
      </c>
    </row>
    <row r="26" spans="2:99">
      <c r="C26" s="98" t="s">
        <v>191</v>
      </c>
      <c r="D26" s="99">
        <v>0</v>
      </c>
      <c r="E26" s="99">
        <v>0</v>
      </c>
      <c r="F26" s="99">
        <v>0</v>
      </c>
      <c r="G26" s="99">
        <v>0</v>
      </c>
      <c r="H26" s="99">
        <v>1.1889596602972392</v>
      </c>
      <c r="I26" s="99">
        <v>577.83439490445824</v>
      </c>
      <c r="J26" s="99">
        <v>0.21295789089289338</v>
      </c>
      <c r="K26" s="99">
        <v>103.49753497394619</v>
      </c>
      <c r="L26" s="99">
        <v>2.860442215677653</v>
      </c>
      <c r="M26" s="99">
        <v>1390.1749168193394</v>
      </c>
      <c r="N26" s="99">
        <v>1.3264555064236592</v>
      </c>
      <c r="O26" s="99">
        <v>644.65737612189832</v>
      </c>
      <c r="P26" s="99">
        <v>1.590024977409964</v>
      </c>
      <c r="Q26" s="99">
        <v>772.75213902124244</v>
      </c>
      <c r="R26" s="99">
        <v>0.2620866651966493</v>
      </c>
      <c r="S26" s="99">
        <v>127.37411928557157</v>
      </c>
      <c r="T26" s="99">
        <v>2.4885740621820083</v>
      </c>
      <c r="U26" s="99">
        <v>1209.446994220456</v>
      </c>
      <c r="V26" s="99">
        <v>1.3630890374119191</v>
      </c>
      <c r="W26" s="99">
        <v>662.46127218219272</v>
      </c>
      <c r="X26" s="99">
        <v>1.7152952508655628</v>
      </c>
      <c r="Y26" s="99">
        <v>833.63349192066346</v>
      </c>
      <c r="Z26" s="99">
        <v>1.6624574527117162</v>
      </c>
      <c r="AA26" s="99">
        <v>807.95432201789401</v>
      </c>
      <c r="AB26" s="99">
        <v>1.7188872909570474</v>
      </c>
      <c r="AC26" s="99">
        <v>835.379223405125</v>
      </c>
      <c r="AD26" s="99">
        <v>1.46202113141088</v>
      </c>
      <c r="AE26" s="99">
        <v>710.54226986568767</v>
      </c>
      <c r="AF26" s="99">
        <v>1.68449405584874</v>
      </c>
      <c r="AG26" s="99">
        <v>818.66411114248763</v>
      </c>
      <c r="AH26" s="99">
        <v>0.14480816147428516</v>
      </c>
      <c r="AI26" s="99">
        <v>70.376766476502581</v>
      </c>
      <c r="AJ26" s="99">
        <v>3.5679485297753741</v>
      </c>
      <c r="AK26" s="99">
        <v>1734.0229854708318</v>
      </c>
      <c r="AL26" s="99">
        <v>2.2385972370647873</v>
      </c>
      <c r="AM26" s="99">
        <v>1087.9582572134866</v>
      </c>
      <c r="AN26" s="99">
        <v>1.3558873866877565</v>
      </c>
      <c r="AO26" s="99">
        <v>658.96126993024973</v>
      </c>
      <c r="AP26" s="99">
        <v>2.338794124907801</v>
      </c>
      <c r="AQ26" s="99">
        <v>1136.6539447051914</v>
      </c>
      <c r="AR26" s="99">
        <v>1.152312611598745</v>
      </c>
      <c r="AS26" s="99">
        <v>560.02392923699006</v>
      </c>
      <c r="AT26" s="99">
        <v>1.1855395744495711</v>
      </c>
      <c r="AU26" s="99">
        <v>576.1722331824916</v>
      </c>
      <c r="AV26" s="99">
        <v>2.3314943894565583</v>
      </c>
      <c r="AW26" s="99">
        <v>1133.1062732758874</v>
      </c>
      <c r="AX26" s="99">
        <v>1.9260541729949117</v>
      </c>
      <c r="AY26" s="99">
        <v>936.06232807552703</v>
      </c>
      <c r="AZ26" s="99">
        <v>1.2481343872159194</v>
      </c>
      <c r="BA26" s="99">
        <v>606.59331218693683</v>
      </c>
      <c r="BB26" s="99">
        <v>1.2487567810211366</v>
      </c>
      <c r="BC26" s="99">
        <v>606.89579557627235</v>
      </c>
      <c r="BD26" s="99">
        <v>1.3342685017368103</v>
      </c>
      <c r="BE26" s="99">
        <v>648.45449184408983</v>
      </c>
      <c r="BF26" s="99">
        <v>1.6445909183751573</v>
      </c>
      <c r="BG26" s="99">
        <v>799.27118633032637</v>
      </c>
      <c r="BH26" s="99">
        <v>1.6160356939656655</v>
      </c>
      <c r="BI26" s="99">
        <v>785.3933472673134</v>
      </c>
      <c r="BJ26" s="99">
        <v>1.2921462414011102</v>
      </c>
      <c r="BK26" s="99">
        <v>627.98307332093952</v>
      </c>
      <c r="BL26" s="99">
        <v>1.324023086205389</v>
      </c>
      <c r="BM26" s="99">
        <v>643.47521989581901</v>
      </c>
      <c r="BN26" s="99">
        <v>0.21786247868089756</v>
      </c>
      <c r="BO26" s="99">
        <v>105.88116463891622</v>
      </c>
      <c r="BP26" s="99">
        <v>2.6171825781071809</v>
      </c>
      <c r="BQ26" s="99">
        <v>1271.9507329600899</v>
      </c>
      <c r="BR26" s="99">
        <v>0.14800690977150963</v>
      </c>
      <c r="BS26" s="99">
        <v>71.931358148953677</v>
      </c>
      <c r="BT26" s="99">
        <v>2.6310987977755316</v>
      </c>
      <c r="BU26" s="99">
        <v>1278.7140157189083</v>
      </c>
      <c r="BV26" s="99">
        <v>0.50406122030372114</v>
      </c>
      <c r="BW26" s="99">
        <v>244.97375306760847</v>
      </c>
      <c r="BX26" s="99">
        <v>1.5347972706468764</v>
      </c>
      <c r="BY26" s="99">
        <v>745.91147353438191</v>
      </c>
      <c r="BZ26" s="99">
        <v>0.39111760988582067</v>
      </c>
      <c r="CA26" s="99">
        <v>190.08315840450885</v>
      </c>
      <c r="CB26" s="99">
        <v>3.1387409493216372</v>
      </c>
      <c r="CC26" s="99">
        <v>1525.4281013703157</v>
      </c>
      <c r="CD26" s="99">
        <v>2.3220998051987629</v>
      </c>
      <c r="CE26" s="99">
        <v>1128.5405053265988</v>
      </c>
      <c r="CF26" s="99">
        <v>2.0905457677408124</v>
      </c>
      <c r="CG26" s="99">
        <v>1016.0052431220348</v>
      </c>
      <c r="CH26" s="99">
        <v>0.11699686314439767</v>
      </c>
      <c r="CI26" s="99">
        <v>56.860475488177265</v>
      </c>
      <c r="CJ26" s="99">
        <v>0.36720950065775232</v>
      </c>
      <c r="CK26" s="99">
        <v>178.46381731966764</v>
      </c>
      <c r="CL26" s="99">
        <v>0.33772526360712107</v>
      </c>
      <c r="CM26" s="99">
        <v>164.13447811306085</v>
      </c>
      <c r="CN26" s="99">
        <v>2.9778834348378593</v>
      </c>
      <c r="CO26" s="99">
        <v>1447.2513493311997</v>
      </c>
      <c r="CP26" s="99">
        <v>1.4268319924730057</v>
      </c>
      <c r="CQ26" s="99">
        <v>693.44034834188074</v>
      </c>
      <c r="CR26" s="99">
        <v>1.3687636560977152</v>
      </c>
      <c r="CS26" s="99">
        <v>665.21913686348955</v>
      </c>
      <c r="CT26" s="99">
        <v>0.67649099235289878</v>
      </c>
      <c r="CU26" s="99">
        <v>328.77462228350879</v>
      </c>
    </row>
    <row r="27" spans="2:99">
      <c r="C27" s="98" t="s">
        <v>192</v>
      </c>
      <c r="D27" s="99">
        <v>0</v>
      </c>
      <c r="E27" s="99">
        <v>0</v>
      </c>
      <c r="F27" s="99">
        <v>0</v>
      </c>
      <c r="G27" s="99">
        <v>0</v>
      </c>
      <c r="H27" s="99">
        <v>0.89171974522292941</v>
      </c>
      <c r="I27" s="99">
        <v>380.94267515923542</v>
      </c>
      <c r="J27" s="99">
        <v>0.16671466085014444</v>
      </c>
      <c r="K27" s="99">
        <v>71.2205031151817</v>
      </c>
      <c r="L27" s="99">
        <v>3.2086748830506471</v>
      </c>
      <c r="M27" s="99">
        <v>1370.7459100392364</v>
      </c>
      <c r="N27" s="99">
        <v>1.3655809056155614</v>
      </c>
      <c r="O27" s="99">
        <v>583.37616287896788</v>
      </c>
      <c r="P27" s="99">
        <v>1.3902103734952642</v>
      </c>
      <c r="Q27" s="99">
        <v>593.89787155717681</v>
      </c>
      <c r="R27" s="99">
        <v>0.32181747692038382</v>
      </c>
      <c r="S27" s="99">
        <v>137.48042614038798</v>
      </c>
      <c r="T27" s="99">
        <v>2.4796218149613556</v>
      </c>
      <c r="U27" s="99">
        <v>1059.2944393514911</v>
      </c>
      <c r="V27" s="99">
        <v>1.577957099022653</v>
      </c>
      <c r="W27" s="99">
        <v>674.1032727024774</v>
      </c>
      <c r="X27" s="99">
        <v>1.7115027546084414</v>
      </c>
      <c r="Y27" s="99">
        <v>731.15397676872612</v>
      </c>
      <c r="Z27" s="99">
        <v>1.646266083810225</v>
      </c>
      <c r="AA27" s="99">
        <v>703.28487100372809</v>
      </c>
      <c r="AB27" s="99">
        <v>1.7188872909570474</v>
      </c>
      <c r="AC27" s="99">
        <v>734.30865069685058</v>
      </c>
      <c r="AD27" s="99">
        <v>1.6517065872874761</v>
      </c>
      <c r="AE27" s="99">
        <v>705.60905408920974</v>
      </c>
      <c r="AF27" s="99">
        <v>1.6536970875837387</v>
      </c>
      <c r="AG27" s="99">
        <v>706.45939581577318</v>
      </c>
      <c r="AH27" s="99">
        <v>0.14681036112335807</v>
      </c>
      <c r="AI27" s="99">
        <v>62.717386271898569</v>
      </c>
      <c r="AJ27" s="99">
        <v>3.059177674780245</v>
      </c>
      <c r="AK27" s="99">
        <v>1306.8807026661207</v>
      </c>
      <c r="AL27" s="99">
        <v>2.1875941352998032</v>
      </c>
      <c r="AM27" s="99">
        <v>934.54021460007584</v>
      </c>
      <c r="AN27" s="99">
        <v>1.1632844979976344</v>
      </c>
      <c r="AO27" s="99">
        <v>496.95513754458943</v>
      </c>
      <c r="AP27" s="99">
        <v>1.9821983498586297</v>
      </c>
      <c r="AQ27" s="99">
        <v>846.79513505960665</v>
      </c>
      <c r="AR27" s="99">
        <v>1.152312611598745</v>
      </c>
      <c r="AS27" s="99">
        <v>492.26794767498387</v>
      </c>
      <c r="AT27" s="99">
        <v>1.0831996122565621</v>
      </c>
      <c r="AU27" s="99">
        <v>462.74287435600331</v>
      </c>
      <c r="AV27" s="99">
        <v>1.9620099052714159</v>
      </c>
      <c r="AW27" s="99">
        <v>838.17063153194886</v>
      </c>
      <c r="AX27" s="99">
        <v>1.9748036261820767</v>
      </c>
      <c r="AY27" s="99">
        <v>843.63610910498312</v>
      </c>
      <c r="AZ27" s="99">
        <v>1.2652013367903214</v>
      </c>
      <c r="BA27" s="99">
        <v>540.49401107682525</v>
      </c>
      <c r="BB27" s="99">
        <v>1.5383575245623879</v>
      </c>
      <c r="BC27" s="99">
        <v>657.18633449305207</v>
      </c>
      <c r="BD27" s="99">
        <v>1.133003391189519</v>
      </c>
      <c r="BE27" s="99">
        <v>484.0190487161625</v>
      </c>
      <c r="BF27" s="99">
        <v>2.0276501816323043</v>
      </c>
      <c r="BG27" s="99">
        <v>866.2121575933204</v>
      </c>
      <c r="BH27" s="99">
        <v>1.4488394052463072</v>
      </c>
      <c r="BI27" s="99">
        <v>618.94419392122245</v>
      </c>
      <c r="BJ27" s="99">
        <v>1.1182077148717486</v>
      </c>
      <c r="BK27" s="99">
        <v>477.69833579321102</v>
      </c>
      <c r="BL27" s="99">
        <v>1.324023086205389</v>
      </c>
      <c r="BM27" s="99">
        <v>565.62266242694216</v>
      </c>
      <c r="BN27" s="99">
        <v>0.25206893100036504</v>
      </c>
      <c r="BO27" s="99">
        <v>107.68384732335593</v>
      </c>
      <c r="BP27" s="99">
        <v>2.6171825781071809</v>
      </c>
      <c r="BQ27" s="99">
        <v>1118.0603973673876</v>
      </c>
      <c r="BR27" s="99">
        <v>0.14881699433415757</v>
      </c>
      <c r="BS27" s="99">
        <v>63.574619979552111</v>
      </c>
      <c r="BT27" s="99">
        <v>3.0660277631577486</v>
      </c>
      <c r="BU27" s="99">
        <v>1309.8070604209902</v>
      </c>
      <c r="BV27" s="99">
        <v>0.51436556480728457</v>
      </c>
      <c r="BW27" s="99">
        <v>219.73696928567196</v>
      </c>
      <c r="BX27" s="99">
        <v>1.7817924960375986</v>
      </c>
      <c r="BY27" s="99">
        <v>761.18175430726205</v>
      </c>
      <c r="BZ27" s="99">
        <v>0.43704628148056457</v>
      </c>
      <c r="CA27" s="99">
        <v>186.70617144849717</v>
      </c>
      <c r="CB27" s="99">
        <v>3.1350627005442542</v>
      </c>
      <c r="CC27" s="99">
        <v>1339.2987856725053</v>
      </c>
      <c r="CD27" s="99">
        <v>2.1552148830308369</v>
      </c>
      <c r="CE27" s="99">
        <v>920.70779803077346</v>
      </c>
      <c r="CF27" s="99">
        <v>1.8337314421277291</v>
      </c>
      <c r="CG27" s="99">
        <v>783.37007207696581</v>
      </c>
      <c r="CH27" s="99">
        <v>0.13632229883982475</v>
      </c>
      <c r="CI27" s="99">
        <v>58.236886064373131</v>
      </c>
      <c r="CJ27" s="99">
        <v>0.29465208506282076</v>
      </c>
      <c r="CK27" s="99">
        <v>125.87537073883702</v>
      </c>
      <c r="CL27" s="99">
        <v>0.33704023938718458</v>
      </c>
      <c r="CM27" s="99">
        <v>143.98359026620525</v>
      </c>
      <c r="CN27" s="99">
        <v>2.67879160096631</v>
      </c>
      <c r="CO27" s="99">
        <v>1144.3797719328077</v>
      </c>
      <c r="CP27" s="99">
        <v>1.6387390510068542</v>
      </c>
      <c r="CQ27" s="99">
        <v>700.06932259012808</v>
      </c>
      <c r="CR27" s="99">
        <v>1.5429329224262156</v>
      </c>
      <c r="CS27" s="99">
        <v>659.14094446047932</v>
      </c>
      <c r="CT27" s="99">
        <v>0.67407043039722114</v>
      </c>
      <c r="CU27" s="99">
        <v>287.96288786569289</v>
      </c>
    </row>
    <row r="28" spans="2:99">
      <c r="C28" s="98" t="s">
        <v>193</v>
      </c>
      <c r="D28" s="99">
        <v>0</v>
      </c>
      <c r="E28" s="99">
        <v>0</v>
      </c>
      <c r="F28" s="99">
        <v>0</v>
      </c>
      <c r="G28" s="99">
        <v>0</v>
      </c>
      <c r="H28" s="99">
        <v>0.89171974522292941</v>
      </c>
      <c r="I28" s="99">
        <v>658.08917197452195</v>
      </c>
      <c r="J28" s="99">
        <v>0.17165318509518518</v>
      </c>
      <c r="K28" s="99">
        <v>126.68005060024666</v>
      </c>
      <c r="L28" s="99">
        <v>2.8538615500870317</v>
      </c>
      <c r="M28" s="99">
        <v>2106.1498239642292</v>
      </c>
      <c r="N28" s="99">
        <v>1.1820001621038578</v>
      </c>
      <c r="O28" s="99">
        <v>872.31611963264709</v>
      </c>
      <c r="P28" s="99">
        <v>1.3902103734952642</v>
      </c>
      <c r="Q28" s="99">
        <v>1025.9752556395049</v>
      </c>
      <c r="R28" s="99">
        <v>0.2919520710585165</v>
      </c>
      <c r="S28" s="99">
        <v>215.46062844118518</v>
      </c>
      <c r="T28" s="99">
        <v>2.4885740621820083</v>
      </c>
      <c r="U28" s="99">
        <v>1836.5676578903222</v>
      </c>
      <c r="V28" s="99">
        <v>1.3630890374119191</v>
      </c>
      <c r="W28" s="99">
        <v>1005.9597096099963</v>
      </c>
      <c r="X28" s="99">
        <v>1.6849552808085897</v>
      </c>
      <c r="Y28" s="99">
        <v>1243.4969972367392</v>
      </c>
      <c r="Z28" s="99">
        <v>1.6381703993594792</v>
      </c>
      <c r="AA28" s="99">
        <v>1208.9697547272956</v>
      </c>
      <c r="AB28" s="99">
        <v>1.7188872909570474</v>
      </c>
      <c r="AC28" s="99">
        <v>1268.5388207263011</v>
      </c>
      <c r="AD28" s="99">
        <v>1.4530729353925662</v>
      </c>
      <c r="AE28" s="99">
        <v>1072.3678263197139</v>
      </c>
      <c r="AF28" s="99">
        <v>1.6459978455174882</v>
      </c>
      <c r="AG28" s="99">
        <v>1214.7464099919064</v>
      </c>
      <c r="AH28" s="99">
        <v>0.13077618206091179</v>
      </c>
      <c r="AI28" s="99">
        <v>96.51282236095291</v>
      </c>
      <c r="AJ28" s="99">
        <v>3.0628179774521733</v>
      </c>
      <c r="AK28" s="99">
        <v>2260.359667359704</v>
      </c>
      <c r="AL28" s="99">
        <v>2.177393514946806</v>
      </c>
      <c r="AM28" s="99">
        <v>1606.9164140307428</v>
      </c>
      <c r="AN28" s="99">
        <v>1.1732980007249858</v>
      </c>
      <c r="AO28" s="99">
        <v>865.89392453503956</v>
      </c>
      <c r="AP28" s="99">
        <v>1.9664704965997266</v>
      </c>
      <c r="AQ28" s="99">
        <v>1451.2552264905983</v>
      </c>
      <c r="AR28" s="99">
        <v>0.97357037758893883</v>
      </c>
      <c r="AS28" s="99">
        <v>718.49493866063688</v>
      </c>
      <c r="AT28" s="99">
        <v>1.1939261237178203</v>
      </c>
      <c r="AU28" s="99">
        <v>881.11747930375134</v>
      </c>
      <c r="AV28" s="99">
        <v>2.3314943894565583</v>
      </c>
      <c r="AW28" s="99">
        <v>1720.6428594189399</v>
      </c>
      <c r="AX28" s="99">
        <v>1.6741176021800028</v>
      </c>
      <c r="AY28" s="99">
        <v>1235.4987904088421</v>
      </c>
      <c r="AZ28" s="99">
        <v>1.4585072806379784</v>
      </c>
      <c r="BA28" s="99">
        <v>1076.3783731108281</v>
      </c>
      <c r="BB28" s="99">
        <v>1.5333378686259362</v>
      </c>
      <c r="BC28" s="99">
        <v>1131.6033470459408</v>
      </c>
      <c r="BD28" s="99">
        <v>1.3305426829587792</v>
      </c>
      <c r="BE28" s="99">
        <v>981.94050002357903</v>
      </c>
      <c r="BF28" s="99">
        <v>1.6496979122545468</v>
      </c>
      <c r="BG28" s="99">
        <v>1217.4770592438556</v>
      </c>
      <c r="BH28" s="99">
        <v>1.4401373619897198</v>
      </c>
      <c r="BI28" s="99">
        <v>1062.8213731484132</v>
      </c>
      <c r="BJ28" s="99">
        <v>1.1119948378161251</v>
      </c>
      <c r="BK28" s="99">
        <v>820.65219030830031</v>
      </c>
      <c r="BL28" s="99">
        <v>1.332982648620987</v>
      </c>
      <c r="BM28" s="99">
        <v>983.74119468228844</v>
      </c>
      <c r="BN28" s="99">
        <v>0.21556724872378979</v>
      </c>
      <c r="BO28" s="99">
        <v>159.08862955815687</v>
      </c>
      <c r="BP28" s="99">
        <v>2.6063636251939544</v>
      </c>
      <c r="BQ28" s="99">
        <v>1923.4963553931384</v>
      </c>
      <c r="BR28" s="99">
        <v>0.1447665715209179</v>
      </c>
      <c r="BS28" s="99">
        <v>106.83772978243741</v>
      </c>
      <c r="BT28" s="99">
        <v>2.1934792067080355</v>
      </c>
      <c r="BU28" s="99">
        <v>1618.7876545505303</v>
      </c>
      <c r="BV28" s="99">
        <v>0.4937568758001577</v>
      </c>
      <c r="BW28" s="99">
        <v>364.39257434051638</v>
      </c>
      <c r="BX28" s="99">
        <v>1.7817924960375986</v>
      </c>
      <c r="BY28" s="99">
        <v>1314.9628620757478</v>
      </c>
      <c r="BZ28" s="99">
        <v>0.38896413378328698</v>
      </c>
      <c r="CA28" s="99">
        <v>287.05553073206579</v>
      </c>
      <c r="CB28" s="99">
        <v>3.1203497054347227</v>
      </c>
      <c r="CC28" s="99">
        <v>2302.8180826108255</v>
      </c>
      <c r="CD28" s="99">
        <v>2.1217148531067598</v>
      </c>
      <c r="CE28" s="99">
        <v>1565.8255615927887</v>
      </c>
      <c r="CF28" s="99">
        <v>1.8075845235161909</v>
      </c>
      <c r="CG28" s="99">
        <v>1333.997378354949</v>
      </c>
      <c r="CH28" s="99">
        <v>0.13501366849819765</v>
      </c>
      <c r="CI28" s="99">
        <v>99.640087351669862</v>
      </c>
      <c r="CJ28" s="99">
        <v>0.29475493210196241</v>
      </c>
      <c r="CK28" s="99">
        <v>217.52913989124826</v>
      </c>
      <c r="CL28" s="99">
        <v>0.33589853235395711</v>
      </c>
      <c r="CM28" s="99">
        <v>247.89311687722034</v>
      </c>
      <c r="CN28" s="99">
        <v>2.9713659828990444</v>
      </c>
      <c r="CO28" s="99">
        <v>2192.8680953794947</v>
      </c>
      <c r="CP28" s="99">
        <v>1.6387390510068542</v>
      </c>
      <c r="CQ28" s="99">
        <v>1209.3894196430583</v>
      </c>
      <c r="CR28" s="99">
        <v>1.3812285554142327</v>
      </c>
      <c r="CS28" s="99">
        <v>1019.3466738957037</v>
      </c>
      <c r="CT28" s="99">
        <v>0.67164986844154351</v>
      </c>
      <c r="CU28" s="99">
        <v>495.6776029098591</v>
      </c>
    </row>
    <row r="29" spans="2:99">
      <c r="C29" s="98" t="s">
        <v>194</v>
      </c>
      <c r="D29" s="99">
        <v>0</v>
      </c>
      <c r="E29" s="99">
        <v>0</v>
      </c>
      <c r="F29" s="99">
        <v>0</v>
      </c>
      <c r="G29" s="99">
        <v>0</v>
      </c>
      <c r="H29" s="99">
        <v>0.89171974522292941</v>
      </c>
      <c r="I29" s="99">
        <v>301.75796178343927</v>
      </c>
      <c r="J29" s="99">
        <v>0.21625024038958721</v>
      </c>
      <c r="K29" s="99">
        <v>73.179081347836302</v>
      </c>
      <c r="L29" s="99">
        <v>3.2108684382475206</v>
      </c>
      <c r="M29" s="99">
        <v>1086.557879502961</v>
      </c>
      <c r="N29" s="99">
        <v>1.394924955009488</v>
      </c>
      <c r="O29" s="99">
        <v>472.04260477521069</v>
      </c>
      <c r="P29" s="99">
        <v>1.3782527016198229</v>
      </c>
      <c r="Q29" s="99">
        <v>466.40071422814805</v>
      </c>
      <c r="R29" s="99">
        <v>0.32551716232714512</v>
      </c>
      <c r="S29" s="99">
        <v>110.1550077315059</v>
      </c>
      <c r="T29" s="99">
        <v>3.0849798669681343</v>
      </c>
      <c r="U29" s="99">
        <v>1043.9571869820165</v>
      </c>
      <c r="V29" s="99">
        <v>1.3713390011078692</v>
      </c>
      <c r="W29" s="99">
        <v>464.06111797490291</v>
      </c>
      <c r="X29" s="99">
        <v>1.6811627845514681</v>
      </c>
      <c r="Y29" s="99">
        <v>568.90548629221678</v>
      </c>
      <c r="Z29" s="99">
        <v>1.4204625098796613</v>
      </c>
      <c r="AA29" s="99">
        <v>480.68451334327733</v>
      </c>
      <c r="AB29" s="99">
        <v>1.9601520620305304</v>
      </c>
      <c r="AC29" s="99">
        <v>663.31545779113139</v>
      </c>
      <c r="AD29" s="99">
        <v>1.6785511753424178</v>
      </c>
      <c r="AE29" s="99">
        <v>568.02171773587418</v>
      </c>
      <c r="AF29" s="99">
        <v>1.661396329649989</v>
      </c>
      <c r="AG29" s="99">
        <v>562.21651795355626</v>
      </c>
      <c r="AH29" s="99">
        <v>0.14630981121108988</v>
      </c>
      <c r="AI29" s="99">
        <v>49.511240113832812</v>
      </c>
      <c r="AJ29" s="99">
        <v>3.5628521060346756</v>
      </c>
      <c r="AK29" s="99">
        <v>1205.6691526821342</v>
      </c>
      <c r="AL29" s="99">
        <v>2.2589984777707812</v>
      </c>
      <c r="AM29" s="99">
        <v>764.44508487763233</v>
      </c>
      <c r="AN29" s="99">
        <v>1.1632844979976344</v>
      </c>
      <c r="AO29" s="99">
        <v>393.65547412239948</v>
      </c>
      <c r="AP29" s="99">
        <v>2.3335515071548332</v>
      </c>
      <c r="AQ29" s="99">
        <v>789.6738300211955</v>
      </c>
      <c r="AR29" s="99">
        <v>1.1461695956341365</v>
      </c>
      <c r="AS29" s="99">
        <v>387.86379116259172</v>
      </c>
      <c r="AT29" s="99">
        <v>1.0776085794110626</v>
      </c>
      <c r="AU29" s="99">
        <v>364.66274327270355</v>
      </c>
      <c r="AV29" s="99">
        <v>2.3069399285253351</v>
      </c>
      <c r="AW29" s="99">
        <v>780.66847181297339</v>
      </c>
      <c r="AX29" s="99">
        <v>1.9585538084530216</v>
      </c>
      <c r="AY29" s="99">
        <v>662.77460878050249</v>
      </c>
      <c r="AZ29" s="99">
        <v>1.4371735936699754</v>
      </c>
      <c r="BA29" s="99">
        <v>486.33954409791966</v>
      </c>
      <c r="BB29" s="99">
        <v>1.5383575245623879</v>
      </c>
      <c r="BC29" s="99">
        <v>520.58018631191203</v>
      </c>
      <c r="BD29" s="99">
        <v>1.3230910454027167</v>
      </c>
      <c r="BE29" s="99">
        <v>447.73400976427928</v>
      </c>
      <c r="BF29" s="99">
        <v>2.0225431877529143</v>
      </c>
      <c r="BG29" s="99">
        <v>684.42861473558617</v>
      </c>
      <c r="BH29" s="99">
        <v>1.6334397804788403</v>
      </c>
      <c r="BI29" s="99">
        <v>552.75602171403955</v>
      </c>
      <c r="BJ29" s="99">
        <v>1.2859333643454867</v>
      </c>
      <c r="BK29" s="99">
        <v>435.15985049451268</v>
      </c>
      <c r="BL29" s="99">
        <v>1.3374624298287863</v>
      </c>
      <c r="BM29" s="99">
        <v>452.59728625406126</v>
      </c>
      <c r="BN29" s="99">
        <v>0.25092131602181117</v>
      </c>
      <c r="BO29" s="99">
        <v>84.911773341780901</v>
      </c>
      <c r="BP29" s="99">
        <v>2.6187281428090707</v>
      </c>
      <c r="BQ29" s="99">
        <v>886.17760352658945</v>
      </c>
      <c r="BR29" s="99">
        <v>0.14395648695826996</v>
      </c>
      <c r="BS29" s="99">
        <v>48.714875186678547</v>
      </c>
      <c r="BT29" s="99">
        <v>2.6277355156689333</v>
      </c>
      <c r="BU29" s="99">
        <v>889.22569850236698</v>
      </c>
      <c r="BV29" s="99">
        <v>0.50663730642961202</v>
      </c>
      <c r="BW29" s="99">
        <v>171.44606449578069</v>
      </c>
      <c r="BX29" s="99">
        <v>1.7850941159315075</v>
      </c>
      <c r="BY29" s="99">
        <v>604.07584883122206</v>
      </c>
      <c r="BZ29" s="99">
        <v>0.38896413378328698</v>
      </c>
      <c r="CA29" s="99">
        <v>131.62546287226431</v>
      </c>
      <c r="CB29" s="99">
        <v>3.1203497054347227</v>
      </c>
      <c r="CC29" s="99">
        <v>1055.9263403191101</v>
      </c>
      <c r="CD29" s="99">
        <v>2.2885997752746858</v>
      </c>
      <c r="CE29" s="99">
        <v>774.46216395295369</v>
      </c>
      <c r="CF29" s="99">
        <v>2.1010045351854276</v>
      </c>
      <c r="CG29" s="99">
        <v>710.97993470674862</v>
      </c>
      <c r="CH29" s="99">
        <v>0.11568823280277052</v>
      </c>
      <c r="CI29" s="99">
        <v>39.148897980457541</v>
      </c>
      <c r="CJ29" s="99">
        <v>0.29454923802367894</v>
      </c>
      <c r="CK29" s="99">
        <v>99.67546214721294</v>
      </c>
      <c r="CL29" s="99">
        <v>0.33772526360712107</v>
      </c>
      <c r="CM29" s="99">
        <v>114.28622920464976</v>
      </c>
      <c r="CN29" s="99">
        <v>2.6853090529051253</v>
      </c>
      <c r="CO29" s="99">
        <v>908.70858350309436</v>
      </c>
      <c r="CP29" s="99">
        <v>1.6481569151043867</v>
      </c>
      <c r="CQ29" s="99">
        <v>557.73630007132442</v>
      </c>
      <c r="CR29" s="99">
        <v>1.3749961057559739</v>
      </c>
      <c r="CS29" s="99">
        <v>465.2986821878215</v>
      </c>
      <c r="CT29" s="99">
        <v>0.74036070237672513</v>
      </c>
      <c r="CU29" s="99">
        <v>250.53806168428378</v>
      </c>
    </row>
    <row r="30" spans="2:99">
      <c r="C30" s="98" t="s">
        <v>195</v>
      </c>
      <c r="D30" s="99">
        <v>0</v>
      </c>
      <c r="E30" s="99">
        <v>0</v>
      </c>
      <c r="F30" s="99">
        <v>0</v>
      </c>
      <c r="G30" s="99">
        <v>0</v>
      </c>
      <c r="H30" s="99">
        <v>1.1889596602972392</v>
      </c>
      <c r="I30" s="99">
        <v>165.50318471337567</v>
      </c>
      <c r="J30" s="99">
        <v>0.17083009772101174</v>
      </c>
      <c r="K30" s="99">
        <v>23.779549602764831</v>
      </c>
      <c r="L30" s="99">
        <v>3.2064813278537732</v>
      </c>
      <c r="M30" s="99">
        <v>446.34220083724517</v>
      </c>
      <c r="N30" s="99">
        <v>1.3362368562216349</v>
      </c>
      <c r="O30" s="99">
        <v>186.00417038605156</v>
      </c>
      <c r="P30" s="99">
        <v>1.4141257172461477</v>
      </c>
      <c r="Q30" s="99">
        <v>196.84629984066373</v>
      </c>
      <c r="R30" s="99">
        <v>0.29441852799635743</v>
      </c>
      <c r="S30" s="99">
        <v>40.983059097092948</v>
      </c>
      <c r="T30" s="99">
        <v>2.4840979385716819</v>
      </c>
      <c r="U30" s="99">
        <v>345.78643304917807</v>
      </c>
      <c r="V30" s="99">
        <v>1.5532072079348036</v>
      </c>
      <c r="W30" s="99">
        <v>216.20644334452464</v>
      </c>
      <c r="X30" s="99">
        <v>1.7039177620941981</v>
      </c>
      <c r="Y30" s="99">
        <v>237.18535248351236</v>
      </c>
      <c r="Z30" s="99">
        <v>1.6422182415848521</v>
      </c>
      <c r="AA30" s="99">
        <v>228.59677922861138</v>
      </c>
      <c r="AB30" s="99">
        <v>1.7111359005422999</v>
      </c>
      <c r="AC30" s="99">
        <v>238.19011735548813</v>
      </c>
      <c r="AD30" s="99">
        <v>1.8234956511274438</v>
      </c>
      <c r="AE30" s="99">
        <v>253.83059463694016</v>
      </c>
      <c r="AF30" s="99">
        <v>1.68449405584874</v>
      </c>
      <c r="AG30" s="99">
        <v>234.48157257414459</v>
      </c>
      <c r="AH30" s="99">
        <v>0.13127673197318002</v>
      </c>
      <c r="AI30" s="99">
        <v>18.273721090666658</v>
      </c>
      <c r="AJ30" s="99">
        <v>3.0606337958490162</v>
      </c>
      <c r="AK30" s="99">
        <v>426.040224382183</v>
      </c>
      <c r="AL30" s="99">
        <v>2.574109860594779</v>
      </c>
      <c r="AM30" s="99">
        <v>358.31609259479319</v>
      </c>
      <c r="AN30" s="99">
        <v>1.1783047520886614</v>
      </c>
      <c r="AO30" s="99">
        <v>164.02002149074164</v>
      </c>
      <c r="AP30" s="99">
        <v>2.3492793604137363</v>
      </c>
      <c r="AQ30" s="99">
        <v>327.01968696959204</v>
      </c>
      <c r="AR30" s="99">
        <v>1.152312611598745</v>
      </c>
      <c r="AS30" s="99">
        <v>160.40191553454528</v>
      </c>
      <c r="AT30" s="99">
        <v>1.1939261237178203</v>
      </c>
      <c r="AU30" s="99">
        <v>166.19451642152058</v>
      </c>
      <c r="AV30" s="99">
        <v>2.3233095691461503</v>
      </c>
      <c r="AW30" s="99">
        <v>323.40469202514407</v>
      </c>
      <c r="AX30" s="99">
        <v>1.7228670553671672</v>
      </c>
      <c r="AY30" s="99">
        <v>239.82309410710965</v>
      </c>
      <c r="AZ30" s="99">
        <v>1.4798409676059809</v>
      </c>
      <c r="BA30" s="99">
        <v>205.99386269075254</v>
      </c>
      <c r="BB30" s="99">
        <v>1.5383575245623879</v>
      </c>
      <c r="BC30" s="99">
        <v>214.13936741908438</v>
      </c>
      <c r="BD30" s="99">
        <v>1.3528975956269667</v>
      </c>
      <c r="BE30" s="99">
        <v>188.32334531127375</v>
      </c>
      <c r="BF30" s="99">
        <v>2.0174361938735252</v>
      </c>
      <c r="BG30" s="99">
        <v>280.82711818719469</v>
      </c>
      <c r="BH30" s="99">
        <v>1.6160356939656655</v>
      </c>
      <c r="BI30" s="99">
        <v>224.95216860002063</v>
      </c>
      <c r="BJ30" s="99">
        <v>1.1119948378161251</v>
      </c>
      <c r="BK30" s="99">
        <v>154.78968142400458</v>
      </c>
      <c r="BL30" s="99">
        <v>1.4907703353385924</v>
      </c>
      <c r="BM30" s="99">
        <v>207.51523067913203</v>
      </c>
      <c r="BN30" s="99">
        <v>0.21786247868089756</v>
      </c>
      <c r="BO30" s="99">
        <v>30.326457032380937</v>
      </c>
      <c r="BP30" s="99">
        <v>2.6218192722128504</v>
      </c>
      <c r="BQ30" s="99">
        <v>364.95724269202873</v>
      </c>
      <c r="BR30" s="99">
        <v>0.14800690977150963</v>
      </c>
      <c r="BS30" s="99">
        <v>20.602561840194138</v>
      </c>
      <c r="BT30" s="99">
        <v>3.0633371374724701</v>
      </c>
      <c r="BU30" s="99">
        <v>426.41652953616779</v>
      </c>
      <c r="BV30" s="99">
        <v>0.51694165093317546</v>
      </c>
      <c r="BW30" s="99">
        <v>71.958277809898021</v>
      </c>
      <c r="BX30" s="99">
        <v>2.0221844816405024</v>
      </c>
      <c r="BY30" s="99">
        <v>281.48807984435791</v>
      </c>
      <c r="BZ30" s="99">
        <v>0.43919975758309809</v>
      </c>
      <c r="CA30" s="99">
        <v>61.136606255567251</v>
      </c>
      <c r="CB30" s="99">
        <v>3.1277062029894886</v>
      </c>
      <c r="CC30" s="99">
        <v>435.3767034561368</v>
      </c>
      <c r="CD30" s="99">
        <v>2.5559847872148427</v>
      </c>
      <c r="CE30" s="99">
        <v>355.79308238030609</v>
      </c>
      <c r="CF30" s="99">
        <v>2.1010045351854276</v>
      </c>
      <c r="CG30" s="99">
        <v>292.45983129781149</v>
      </c>
      <c r="CH30" s="99">
        <v>0.14068439997858181</v>
      </c>
      <c r="CI30" s="99">
        <v>19.583268477018589</v>
      </c>
      <c r="CJ30" s="99">
        <v>0.29496062618024588</v>
      </c>
      <c r="CK30" s="99">
        <v>41.058519164290225</v>
      </c>
      <c r="CL30" s="99">
        <v>0.33841028782705745</v>
      </c>
      <c r="CM30" s="99">
        <v>47.106712065526395</v>
      </c>
      <c r="CN30" s="99">
        <v>2.6853090529051253</v>
      </c>
      <c r="CO30" s="99">
        <v>373.79502016439341</v>
      </c>
      <c r="CP30" s="99">
        <v>1.8223925172481057</v>
      </c>
      <c r="CQ30" s="99">
        <v>253.67703840093628</v>
      </c>
      <c r="CR30" s="99">
        <v>1.3874610050724918</v>
      </c>
      <c r="CS30" s="99">
        <v>193.13457190609086</v>
      </c>
      <c r="CT30" s="99">
        <v>0.67164986844154351</v>
      </c>
      <c r="CU30" s="99">
        <v>93.493661687062854</v>
      </c>
    </row>
    <row r="31" spans="2:99">
      <c r="C31" s="98" t="s">
        <v>196</v>
      </c>
      <c r="D31" s="99">
        <v>0</v>
      </c>
      <c r="E31" s="99">
        <v>0</v>
      </c>
      <c r="F31" s="99">
        <v>0</v>
      </c>
      <c r="G31" s="99">
        <v>0</v>
      </c>
      <c r="H31" s="99">
        <v>0.89171974522292941</v>
      </c>
      <c r="I31" s="99">
        <v>303.89808917197433</v>
      </c>
      <c r="J31" s="99">
        <v>0.21460406564124032</v>
      </c>
      <c r="K31" s="99">
        <v>73.137065570534702</v>
      </c>
      <c r="L31" s="99">
        <v>3.2064813278537732</v>
      </c>
      <c r="M31" s="99">
        <v>1092.768836532566</v>
      </c>
      <c r="N31" s="99">
        <v>1.3460182060196102</v>
      </c>
      <c r="O31" s="99">
        <v>458.72300461148319</v>
      </c>
      <c r="P31" s="99">
        <v>1.3782527016198229</v>
      </c>
      <c r="Q31" s="99">
        <v>469.70852071203569</v>
      </c>
      <c r="R31" s="99">
        <v>0.2919520710585165</v>
      </c>
      <c r="S31" s="99">
        <v>99.497265816742427</v>
      </c>
      <c r="T31" s="99">
        <v>3.0760276197474812</v>
      </c>
      <c r="U31" s="99">
        <v>1048.3102128099417</v>
      </c>
      <c r="V31" s="99">
        <v>1.3383391463240693</v>
      </c>
      <c r="W31" s="99">
        <v>456.10598106724279</v>
      </c>
      <c r="X31" s="99">
        <v>1.6811627845514681</v>
      </c>
      <c r="Y31" s="99">
        <v>572.94027697514036</v>
      </c>
      <c r="Z31" s="99">
        <v>1.3921276143020513</v>
      </c>
      <c r="AA31" s="99">
        <v>474.43709095413914</v>
      </c>
      <c r="AB31" s="99">
        <v>1.9601520620305304</v>
      </c>
      <c r="AC31" s="99">
        <v>668.01982274000477</v>
      </c>
      <c r="AD31" s="99">
        <v>1.6338101952508479</v>
      </c>
      <c r="AE31" s="99">
        <v>556.80251454148902</v>
      </c>
      <c r="AF31" s="99">
        <v>1.661396329649989</v>
      </c>
      <c r="AG31" s="99">
        <v>566.20386914471624</v>
      </c>
      <c r="AH31" s="99">
        <v>0.14580926129882163</v>
      </c>
      <c r="AI31" s="99">
        <v>49.691796250638411</v>
      </c>
      <c r="AJ31" s="99">
        <v>3.0584496142458599</v>
      </c>
      <c r="AK31" s="99">
        <v>1042.3196285349891</v>
      </c>
      <c r="AL31" s="99">
        <v>2.5639092402417822</v>
      </c>
      <c r="AM31" s="99">
        <v>873.78026907439937</v>
      </c>
      <c r="AN31" s="99">
        <v>1.1732980007249858</v>
      </c>
      <c r="AO31" s="99">
        <v>399.85995864707519</v>
      </c>
      <c r="AP31" s="99">
        <v>1.9664704965997266</v>
      </c>
      <c r="AQ31" s="99">
        <v>670.17314524118683</v>
      </c>
      <c r="AR31" s="99">
        <v>0.99199942548276399</v>
      </c>
      <c r="AS31" s="99">
        <v>338.07340420452596</v>
      </c>
      <c r="AT31" s="99">
        <v>1.0804040958338124</v>
      </c>
      <c r="AU31" s="99">
        <v>368.20171586016329</v>
      </c>
      <c r="AV31" s="99">
        <v>2.3233095691461503</v>
      </c>
      <c r="AW31" s="99">
        <v>791.78390116500805</v>
      </c>
      <c r="AX31" s="99">
        <v>1.7228670553671672</v>
      </c>
      <c r="AY31" s="99">
        <v>587.15309246913057</v>
      </c>
      <c r="AZ31" s="99">
        <v>1.4713074928187797</v>
      </c>
      <c r="BA31" s="99">
        <v>501.42159355264016</v>
      </c>
      <c r="BB31" s="99">
        <v>1.5283182126894845</v>
      </c>
      <c r="BC31" s="99">
        <v>520.8508468845763</v>
      </c>
      <c r="BD31" s="99">
        <v>1.3268168641807478</v>
      </c>
      <c r="BE31" s="99">
        <v>452.17918731279889</v>
      </c>
      <c r="BF31" s="99">
        <v>1.6599119000133258</v>
      </c>
      <c r="BG31" s="99">
        <v>565.69797552454145</v>
      </c>
      <c r="BH31" s="99">
        <v>1.4314353187331319</v>
      </c>
      <c r="BI31" s="99">
        <v>487.83315662425139</v>
      </c>
      <c r="BJ31" s="99">
        <v>1.1057819607605015</v>
      </c>
      <c r="BK31" s="99">
        <v>376.8504922271789</v>
      </c>
      <c r="BL31" s="99">
        <v>1.3374624298287863</v>
      </c>
      <c r="BM31" s="99">
        <v>455.80719608565039</v>
      </c>
      <c r="BN31" s="99">
        <v>0.25092131602181117</v>
      </c>
      <c r="BO31" s="99">
        <v>85.513984500233249</v>
      </c>
      <c r="BP31" s="99">
        <v>2.6063636251939544</v>
      </c>
      <c r="BQ31" s="99">
        <v>888.2487234660997</v>
      </c>
      <c r="BR31" s="99">
        <v>0.14557665608356582</v>
      </c>
      <c r="BS31" s="99">
        <v>49.61252439327923</v>
      </c>
      <c r="BT31" s="99">
        <v>3.0626644810511503</v>
      </c>
      <c r="BU31" s="99">
        <v>1043.7560551422321</v>
      </c>
      <c r="BV31" s="99">
        <v>0.5092133925555028</v>
      </c>
      <c r="BW31" s="99">
        <v>173.53992418291537</v>
      </c>
      <c r="BX31" s="99">
        <v>1.7817924960375986</v>
      </c>
      <c r="BY31" s="99">
        <v>607.23488264961361</v>
      </c>
      <c r="BZ31" s="99">
        <v>0.43704628148056457</v>
      </c>
      <c r="CA31" s="99">
        <v>148.94537272857642</v>
      </c>
      <c r="CB31" s="99">
        <v>3.5703176619566928</v>
      </c>
      <c r="CC31" s="99">
        <v>1216.7642591948409</v>
      </c>
      <c r="CD31" s="99">
        <v>2.3388498201608012</v>
      </c>
      <c r="CE31" s="99">
        <v>797.08001871080114</v>
      </c>
      <c r="CF31" s="99">
        <v>1.8337314421277291</v>
      </c>
      <c r="CG31" s="99">
        <v>624.93567547713008</v>
      </c>
      <c r="CH31" s="99">
        <v>0.11394339234726769</v>
      </c>
      <c r="CI31" s="99">
        <v>38.831908111948827</v>
      </c>
      <c r="CJ31" s="99">
        <v>0.29475493210196241</v>
      </c>
      <c r="CK31" s="99">
        <v>100.45248086034879</v>
      </c>
      <c r="CL31" s="99">
        <v>0.27109357651227878</v>
      </c>
      <c r="CM31" s="99">
        <v>92.388690875384611</v>
      </c>
      <c r="CN31" s="99">
        <v>2.9757109508582542</v>
      </c>
      <c r="CO31" s="99">
        <v>1014.1222920524931</v>
      </c>
      <c r="CP31" s="99">
        <v>1.5916497305191923</v>
      </c>
      <c r="CQ31" s="99">
        <v>542.43422816094073</v>
      </c>
      <c r="CR31" s="99">
        <v>1.5491653720844745</v>
      </c>
      <c r="CS31" s="99">
        <v>527.95555880638892</v>
      </c>
      <c r="CT31" s="99">
        <v>0.7452018262880804</v>
      </c>
      <c r="CU31" s="99">
        <v>253.9647823989778</v>
      </c>
    </row>
    <row r="32" spans="2:99">
      <c r="C32" s="98" t="s">
        <v>197</v>
      </c>
      <c r="D32" s="99">
        <v>0</v>
      </c>
      <c r="E32" s="99">
        <v>0</v>
      </c>
      <c r="F32" s="99">
        <v>0</v>
      </c>
      <c r="G32" s="99">
        <v>0</v>
      </c>
      <c r="H32" s="99">
        <v>0.89171974522292941</v>
      </c>
      <c r="I32" s="99">
        <v>749.04458598726069</v>
      </c>
      <c r="J32" s="99">
        <v>0.16424539872762406</v>
      </c>
      <c r="K32" s="99">
        <v>137.96613493120421</v>
      </c>
      <c r="L32" s="99">
        <v>3.2108684382475206</v>
      </c>
      <c r="M32" s="99">
        <v>2697.1294881279173</v>
      </c>
      <c r="N32" s="99">
        <v>1.3362368562216349</v>
      </c>
      <c r="O32" s="99">
        <v>1122.4389592261732</v>
      </c>
      <c r="P32" s="99">
        <v>1.3782527016198229</v>
      </c>
      <c r="Q32" s="99">
        <v>1157.7322693606513</v>
      </c>
      <c r="R32" s="99">
        <v>0.26085343672772887</v>
      </c>
      <c r="S32" s="99">
        <v>219.11688685129226</v>
      </c>
      <c r="T32" s="99">
        <v>2.4796218149613556</v>
      </c>
      <c r="U32" s="99">
        <v>2082.8823245675385</v>
      </c>
      <c r="V32" s="99">
        <v>1.5697071353267031</v>
      </c>
      <c r="W32" s="99">
        <v>1318.5539936744306</v>
      </c>
      <c r="X32" s="99">
        <v>1.4388939496974398</v>
      </c>
      <c r="Y32" s="99">
        <v>1208.6709177458495</v>
      </c>
      <c r="Z32" s="99">
        <v>1.3880797720766789</v>
      </c>
      <c r="AA32" s="99">
        <v>1165.9870085444102</v>
      </c>
      <c r="AB32" s="99">
        <v>1.9601520620305304</v>
      </c>
      <c r="AC32" s="99">
        <v>1646.5277321056456</v>
      </c>
      <c r="AD32" s="99">
        <v>1.4709693274291944</v>
      </c>
      <c r="AE32" s="99">
        <v>1235.6142350405232</v>
      </c>
      <c r="AF32" s="99">
        <v>1.9113483706931111</v>
      </c>
      <c r="AG32" s="99">
        <v>1605.5326313822134</v>
      </c>
      <c r="AH32" s="99">
        <v>0.14580926129882163</v>
      </c>
      <c r="AI32" s="99">
        <v>122.47977949101016</v>
      </c>
      <c r="AJ32" s="99">
        <v>3.0562654326427032</v>
      </c>
      <c r="AK32" s="99">
        <v>2567.2629634198706</v>
      </c>
      <c r="AL32" s="99">
        <v>2.1875941352998032</v>
      </c>
      <c r="AM32" s="99">
        <v>1837.5790736518347</v>
      </c>
      <c r="AN32" s="99">
        <v>1.1682912493613102</v>
      </c>
      <c r="AO32" s="99">
        <v>981.36464946350065</v>
      </c>
      <c r="AP32" s="99">
        <v>1.9559852610937911</v>
      </c>
      <c r="AQ32" s="99">
        <v>1643.0276193187844</v>
      </c>
      <c r="AR32" s="99">
        <v>0.99199942548276399</v>
      </c>
      <c r="AS32" s="99">
        <v>833.2795174055218</v>
      </c>
      <c r="AT32" s="99">
        <v>1.0831996122565621</v>
      </c>
      <c r="AU32" s="99">
        <v>909.88767429551217</v>
      </c>
      <c r="AV32" s="99">
        <v>2.3151247488357427</v>
      </c>
      <c r="AW32" s="99">
        <v>1944.7047890220238</v>
      </c>
      <c r="AX32" s="99">
        <v>1.6903674199090579</v>
      </c>
      <c r="AY32" s="99">
        <v>1419.9086327236087</v>
      </c>
      <c r="AZ32" s="99">
        <v>1.2566678620031204</v>
      </c>
      <c r="BA32" s="99">
        <v>1055.6010040826211</v>
      </c>
      <c r="BB32" s="99">
        <v>1.5333378686259362</v>
      </c>
      <c r="BC32" s="99">
        <v>1288.0038096457865</v>
      </c>
      <c r="BD32" s="99">
        <v>1.133003391189519</v>
      </c>
      <c r="BE32" s="99">
        <v>951.72284859919591</v>
      </c>
      <c r="BF32" s="99">
        <v>1.6650188938927155</v>
      </c>
      <c r="BG32" s="99">
        <v>1398.6158708698811</v>
      </c>
      <c r="BH32" s="99">
        <v>1.4488394052463072</v>
      </c>
      <c r="BI32" s="99">
        <v>1217.025100406898</v>
      </c>
      <c r="BJ32" s="99">
        <v>1.1057819607605015</v>
      </c>
      <c r="BK32" s="99">
        <v>928.85684703882123</v>
      </c>
      <c r="BL32" s="99">
        <v>1.1617556182799846</v>
      </c>
      <c r="BM32" s="99">
        <v>975.87471935518704</v>
      </c>
      <c r="BN32" s="99">
        <v>0.24977370104325727</v>
      </c>
      <c r="BO32" s="99">
        <v>209.80990887633612</v>
      </c>
      <c r="BP32" s="99">
        <v>2.0965280789491461</v>
      </c>
      <c r="BQ32" s="99">
        <v>1761.0835863172827</v>
      </c>
      <c r="BR32" s="99">
        <v>0.12002569694250355</v>
      </c>
      <c r="BS32" s="99">
        <v>100.82158543170299</v>
      </c>
      <c r="BT32" s="99">
        <v>2.6290808285115723</v>
      </c>
      <c r="BU32" s="99">
        <v>2208.4278959497206</v>
      </c>
      <c r="BV32" s="99">
        <v>0.48860470354837598</v>
      </c>
      <c r="BW32" s="99">
        <v>410.42795098063584</v>
      </c>
      <c r="BX32" s="99">
        <v>1.5347972706468764</v>
      </c>
      <c r="BY32" s="99">
        <v>1289.2297073433763</v>
      </c>
      <c r="BZ32" s="99">
        <v>0.38896413378328698</v>
      </c>
      <c r="CA32" s="99">
        <v>326.72987237796104</v>
      </c>
      <c r="CB32" s="99">
        <v>2.6998077391318169</v>
      </c>
      <c r="CC32" s="99">
        <v>2267.8385008707264</v>
      </c>
      <c r="CD32" s="99">
        <v>2.0882148231826831</v>
      </c>
      <c r="CE32" s="99">
        <v>1754.1004514734539</v>
      </c>
      <c r="CF32" s="99">
        <v>2.1062339189077353</v>
      </c>
      <c r="CG32" s="99">
        <v>1769.2364918824976</v>
      </c>
      <c r="CH32" s="99">
        <v>0.11481581257501912</v>
      </c>
      <c r="CI32" s="99">
        <v>96.445282563016065</v>
      </c>
      <c r="CJ32" s="99">
        <v>0.36679811250118532</v>
      </c>
      <c r="CK32" s="99">
        <v>308.11041450099566</v>
      </c>
      <c r="CL32" s="99">
        <v>0.27200694213886073</v>
      </c>
      <c r="CM32" s="99">
        <v>228.48583139664302</v>
      </c>
      <c r="CN32" s="99">
        <v>2.9735384668786491</v>
      </c>
      <c r="CO32" s="99">
        <v>2497.772312178065</v>
      </c>
      <c r="CP32" s="99">
        <v>1.360906943790279</v>
      </c>
      <c r="CQ32" s="99">
        <v>1143.1618327838344</v>
      </c>
      <c r="CR32" s="99">
        <v>1.5553978217427336</v>
      </c>
      <c r="CS32" s="99">
        <v>1306.5341702638962</v>
      </c>
      <c r="CT32" s="99">
        <v>0.74036070237672513</v>
      </c>
      <c r="CU32" s="99">
        <v>621.90298999644915</v>
      </c>
    </row>
    <row r="33" spans="2:99">
      <c r="C33" s="98" t="s">
        <v>198</v>
      </c>
      <c r="D33" s="99">
        <v>0</v>
      </c>
      <c r="E33" s="99">
        <v>0</v>
      </c>
      <c r="F33" s="99">
        <v>0</v>
      </c>
      <c r="G33" s="99">
        <v>0</v>
      </c>
      <c r="H33" s="99">
        <v>0.89171974522292941</v>
      </c>
      <c r="I33" s="99">
        <v>422.67515923566856</v>
      </c>
      <c r="J33" s="99">
        <v>0.16671466085014444</v>
      </c>
      <c r="K33" s="99">
        <v>79.022749242968459</v>
      </c>
      <c r="L33" s="99">
        <v>3.5591011056205146</v>
      </c>
      <c r="M33" s="99">
        <v>1687.013924064124</v>
      </c>
      <c r="N33" s="99">
        <v>1.3851436052115127</v>
      </c>
      <c r="O33" s="99">
        <v>656.55806887025699</v>
      </c>
      <c r="P33" s="99">
        <v>1.4021680453707057</v>
      </c>
      <c r="Q33" s="99">
        <v>664.62765350571453</v>
      </c>
      <c r="R33" s="99">
        <v>0.25838697978988806</v>
      </c>
      <c r="S33" s="99">
        <v>122.47542842040694</v>
      </c>
      <c r="T33" s="99">
        <v>2.4863360003768449</v>
      </c>
      <c r="U33" s="99">
        <v>1178.5232641786245</v>
      </c>
      <c r="V33" s="99">
        <v>1.3300891826281191</v>
      </c>
      <c r="W33" s="99">
        <v>630.46227256572843</v>
      </c>
      <c r="X33" s="99">
        <v>1.7077102583513195</v>
      </c>
      <c r="Y33" s="99">
        <v>809.45466245852549</v>
      </c>
      <c r="Z33" s="99">
        <v>1.6422182415848521</v>
      </c>
      <c r="AA33" s="99">
        <v>778.41144651121988</v>
      </c>
      <c r="AB33" s="99">
        <v>1.9679034524452774</v>
      </c>
      <c r="AC33" s="99">
        <v>932.78623645906146</v>
      </c>
      <c r="AD33" s="99">
        <v>1.46202113141088</v>
      </c>
      <c r="AE33" s="99">
        <v>692.99801628875707</v>
      </c>
      <c r="AF33" s="99">
        <v>1.661396329649989</v>
      </c>
      <c r="AG33" s="99">
        <v>787.50186025409471</v>
      </c>
      <c r="AH33" s="99">
        <v>0.13077618206091179</v>
      </c>
      <c r="AI33" s="99">
        <v>61.987910296872194</v>
      </c>
      <c r="AJ33" s="99">
        <v>3.0606337958490162</v>
      </c>
      <c r="AK33" s="99">
        <v>1450.7404192324336</v>
      </c>
      <c r="AL33" s="99">
        <v>2.2181959963587934</v>
      </c>
      <c r="AM33" s="99">
        <v>1051.424902274068</v>
      </c>
      <c r="AN33" s="99">
        <v>1.1833115034523369</v>
      </c>
      <c r="AO33" s="99">
        <v>560.88965263640773</v>
      </c>
      <c r="AP33" s="99">
        <v>1.9717131143526943</v>
      </c>
      <c r="AQ33" s="99">
        <v>934.59201620317708</v>
      </c>
      <c r="AR33" s="99">
        <v>1.152312611598745</v>
      </c>
      <c r="AS33" s="99">
        <v>546.19617789780511</v>
      </c>
      <c r="AT33" s="99">
        <v>1.0859951286793115</v>
      </c>
      <c r="AU33" s="99">
        <v>514.76169099399362</v>
      </c>
      <c r="AV33" s="99">
        <v>1.9620099052714159</v>
      </c>
      <c r="AW33" s="99">
        <v>929.99269509865121</v>
      </c>
      <c r="AX33" s="99">
        <v>1.7391168730962223</v>
      </c>
      <c r="AY33" s="99">
        <v>824.34139784760941</v>
      </c>
      <c r="AZ33" s="99">
        <v>1.2225339628543161</v>
      </c>
      <c r="BA33" s="99">
        <v>579.48109839294591</v>
      </c>
      <c r="BB33" s="99">
        <v>1.2437371250846851</v>
      </c>
      <c r="BC33" s="99">
        <v>589.53139729014072</v>
      </c>
      <c r="BD33" s="99">
        <v>1.1404550287455815</v>
      </c>
      <c r="BE33" s="99">
        <v>540.57568362540565</v>
      </c>
      <c r="BF33" s="99">
        <v>2.0276501816323043</v>
      </c>
      <c r="BG33" s="99">
        <v>961.10618609371227</v>
      </c>
      <c r="BH33" s="99">
        <v>1.4488394052463072</v>
      </c>
      <c r="BI33" s="99">
        <v>686.74987808674962</v>
      </c>
      <c r="BJ33" s="99">
        <v>1.1182077148717486</v>
      </c>
      <c r="BK33" s="99">
        <v>530.0304568492088</v>
      </c>
      <c r="BL33" s="99">
        <v>1.3374624298287863</v>
      </c>
      <c r="BM33" s="99">
        <v>633.9571917388447</v>
      </c>
      <c r="BN33" s="99">
        <v>0.25206893100036504</v>
      </c>
      <c r="BO33" s="99">
        <v>119.48067329417303</v>
      </c>
      <c r="BP33" s="99">
        <v>2.6125458840015123</v>
      </c>
      <c r="BQ33" s="99">
        <v>1238.3467490167168</v>
      </c>
      <c r="BR33" s="99">
        <v>0.14557665608356582</v>
      </c>
      <c r="BS33" s="99">
        <v>69.003334983610202</v>
      </c>
      <c r="BT33" s="99">
        <v>3.0640097938937898</v>
      </c>
      <c r="BU33" s="99">
        <v>1452.3406423056563</v>
      </c>
      <c r="BV33" s="99">
        <v>0.51694165093317546</v>
      </c>
      <c r="BW33" s="99">
        <v>245.03034254232517</v>
      </c>
      <c r="BX33" s="99">
        <v>1.5347972706468764</v>
      </c>
      <c r="BY33" s="99">
        <v>727.49390628661945</v>
      </c>
      <c r="BZ33" s="99">
        <v>0.43273932927549735</v>
      </c>
      <c r="CA33" s="99">
        <v>205.11844207658575</v>
      </c>
      <c r="CB33" s="99">
        <v>3.1277062029894886</v>
      </c>
      <c r="CC33" s="99">
        <v>1482.5327402170176</v>
      </c>
      <c r="CD33" s="99">
        <v>2.1217148531067598</v>
      </c>
      <c r="CE33" s="99">
        <v>1005.6928403726041</v>
      </c>
      <c r="CF33" s="99">
        <v>2.0905457677408124</v>
      </c>
      <c r="CG33" s="99">
        <v>990.91869390914508</v>
      </c>
      <c r="CH33" s="99">
        <v>0.11612444291664624</v>
      </c>
      <c r="CI33" s="99">
        <v>55.042985942490319</v>
      </c>
      <c r="CJ33" s="99">
        <v>0.29485777914110417</v>
      </c>
      <c r="CK33" s="99">
        <v>139.76258731288337</v>
      </c>
      <c r="CL33" s="99">
        <v>0.33521350813402062</v>
      </c>
      <c r="CM33" s="99">
        <v>158.89120285552576</v>
      </c>
      <c r="CN33" s="99">
        <v>2.6766191169867053</v>
      </c>
      <c r="CO33" s="99">
        <v>1268.7174614516982</v>
      </c>
      <c r="CP33" s="99">
        <v>1.3797426719853438</v>
      </c>
      <c r="CQ33" s="99">
        <v>653.99802652105302</v>
      </c>
      <c r="CR33" s="99">
        <v>1.3874610050724918</v>
      </c>
      <c r="CS33" s="99">
        <v>657.65651640436113</v>
      </c>
      <c r="CT33" s="99">
        <v>0.67164986844154351</v>
      </c>
      <c r="CU33" s="99">
        <v>318.36203764129164</v>
      </c>
    </row>
    <row r="34" spans="2:99">
      <c r="C34" s="98" t="s">
        <v>199</v>
      </c>
      <c r="D34" s="99">
        <v>0</v>
      </c>
      <c r="E34" s="99">
        <v>0</v>
      </c>
      <c r="F34" s="99">
        <v>0</v>
      </c>
      <c r="G34" s="99">
        <v>0</v>
      </c>
      <c r="H34" s="99">
        <v>0.89171974522292941</v>
      </c>
      <c r="I34" s="99">
        <v>489.01910828025444</v>
      </c>
      <c r="J34" s="99">
        <v>0.21131171614454647</v>
      </c>
      <c r="K34" s="99">
        <v>115.88334513366928</v>
      </c>
      <c r="L34" s="99">
        <v>2.8582486604807791</v>
      </c>
      <c r="M34" s="99">
        <v>1567.4635654076592</v>
      </c>
      <c r="N34" s="99">
        <v>1.1917815119018336</v>
      </c>
      <c r="O34" s="99">
        <v>653.57298112696549</v>
      </c>
      <c r="P34" s="99">
        <v>1.3961892094329851</v>
      </c>
      <c r="Q34" s="99">
        <v>765.67016245304899</v>
      </c>
      <c r="R34" s="99">
        <v>0.2919520710585165</v>
      </c>
      <c r="S34" s="99">
        <v>160.10651576849045</v>
      </c>
      <c r="T34" s="99">
        <v>3.0715514961371548</v>
      </c>
      <c r="U34" s="99">
        <v>1684.4388404816157</v>
      </c>
      <c r="V34" s="99">
        <v>1.3465891100200191</v>
      </c>
      <c r="W34" s="99">
        <v>738.46946793497841</v>
      </c>
      <c r="X34" s="99">
        <v>1.7039177620941981</v>
      </c>
      <c r="Y34" s="99">
        <v>934.42850073245825</v>
      </c>
      <c r="Z34" s="99">
        <v>1.4042711409781699</v>
      </c>
      <c r="AA34" s="99">
        <v>770.10229371242826</v>
      </c>
      <c r="AB34" s="99">
        <v>1.9368978907862888</v>
      </c>
      <c r="AC34" s="99">
        <v>1062.1948033072008</v>
      </c>
      <c r="AD34" s="99">
        <v>1.6696029793241043</v>
      </c>
      <c r="AE34" s="99">
        <v>915.61027386133878</v>
      </c>
      <c r="AF34" s="99">
        <v>1.68449405584874</v>
      </c>
      <c r="AG34" s="99">
        <v>923.776540227449</v>
      </c>
      <c r="AH34" s="99">
        <v>0.14580926129882163</v>
      </c>
      <c r="AI34" s="99">
        <v>79.961798896273777</v>
      </c>
      <c r="AJ34" s="99">
        <v>3.0569934931770888</v>
      </c>
      <c r="AK34" s="99">
        <v>1676.4552316583154</v>
      </c>
      <c r="AL34" s="99">
        <v>2.1977947556527995</v>
      </c>
      <c r="AM34" s="99">
        <v>1205.2706439999952</v>
      </c>
      <c r="AN34" s="99">
        <v>1.1833115034523369</v>
      </c>
      <c r="AO34" s="99">
        <v>648.92802849326154</v>
      </c>
      <c r="AP34" s="99">
        <v>1.9559852610937911</v>
      </c>
      <c r="AQ34" s="99">
        <v>1072.6623171838351</v>
      </c>
      <c r="AR34" s="99">
        <v>1.1400265796695281</v>
      </c>
      <c r="AS34" s="99">
        <v>625.19057629076917</v>
      </c>
      <c r="AT34" s="99">
        <v>1.1883350908723209</v>
      </c>
      <c r="AU34" s="99">
        <v>651.68296383438076</v>
      </c>
      <c r="AV34" s="99">
        <v>2.3069399285253351</v>
      </c>
      <c r="AW34" s="99">
        <v>1265.1258568032938</v>
      </c>
      <c r="AX34" s="99">
        <v>1.9260541729949117</v>
      </c>
      <c r="AY34" s="99">
        <v>1056.2481084704095</v>
      </c>
      <c r="AZ34" s="99">
        <v>1.4371735936699754</v>
      </c>
      <c r="BA34" s="99">
        <v>788.1459987686145</v>
      </c>
      <c r="BB34" s="99">
        <v>1.5383575245623879</v>
      </c>
      <c r="BC34" s="99">
        <v>843.63526647001356</v>
      </c>
      <c r="BD34" s="99">
        <v>1.1292775724114876</v>
      </c>
      <c r="BE34" s="99">
        <v>619.29582071045979</v>
      </c>
      <c r="BF34" s="99">
        <v>2.0072222061147458</v>
      </c>
      <c r="BG34" s="99">
        <v>1100.7606578333266</v>
      </c>
      <c r="BH34" s="99">
        <v>1.6073336507090776</v>
      </c>
      <c r="BI34" s="99">
        <v>881.46177404885816</v>
      </c>
      <c r="BJ34" s="99">
        <v>1.3107848725679807</v>
      </c>
      <c r="BK34" s="99">
        <v>718.83442411628062</v>
      </c>
      <c r="BL34" s="99">
        <v>1.324023086205389</v>
      </c>
      <c r="BM34" s="99">
        <v>726.0942604750353</v>
      </c>
      <c r="BN34" s="99">
        <v>0.21901009365945148</v>
      </c>
      <c r="BO34" s="99">
        <v>120.10513536284319</v>
      </c>
      <c r="BP34" s="99">
        <v>2.6125458840015123</v>
      </c>
      <c r="BQ34" s="99">
        <v>1432.7201627864292</v>
      </c>
      <c r="BR34" s="99">
        <v>0.14881699433415757</v>
      </c>
      <c r="BS34" s="99">
        <v>81.61123969285201</v>
      </c>
      <c r="BT34" s="99">
        <v>2.6277355156689333</v>
      </c>
      <c r="BU34" s="99">
        <v>1441.0501567928429</v>
      </c>
      <c r="BV34" s="99">
        <v>0.49890904805193936</v>
      </c>
      <c r="BW34" s="99">
        <v>273.60172195168354</v>
      </c>
      <c r="BX34" s="99">
        <v>1.7718876363558713</v>
      </c>
      <c r="BY34" s="99">
        <v>971.70317977755974</v>
      </c>
      <c r="BZ34" s="99">
        <v>0.43489280537803099</v>
      </c>
      <c r="CA34" s="99">
        <v>238.49521446931217</v>
      </c>
      <c r="CB34" s="99">
        <v>2.6924512415770514</v>
      </c>
      <c r="CC34" s="99">
        <v>1476.5402608808549</v>
      </c>
      <c r="CD34" s="99">
        <v>2.3220998051987629</v>
      </c>
      <c r="CE34" s="99">
        <v>1273.4395331710016</v>
      </c>
      <c r="CF34" s="99">
        <v>1.8285020584054215</v>
      </c>
      <c r="CG34" s="99">
        <v>1002.7505288295331</v>
      </c>
      <c r="CH34" s="99">
        <v>0.11568823280277052</v>
      </c>
      <c r="CI34" s="99">
        <v>63.443426869039349</v>
      </c>
      <c r="CJ34" s="99">
        <v>0.29485777914110417</v>
      </c>
      <c r="CK34" s="99">
        <v>161.70000608098152</v>
      </c>
      <c r="CL34" s="99">
        <v>0.33681189798053912</v>
      </c>
      <c r="CM34" s="99">
        <v>184.70764485252764</v>
      </c>
      <c r="CN34" s="99">
        <v>2.67879160096631</v>
      </c>
      <c r="CO34" s="99">
        <v>1469.0493139699242</v>
      </c>
      <c r="CP34" s="99">
        <v>1.6104854587142572</v>
      </c>
      <c r="CQ34" s="99">
        <v>883.19022555889865</v>
      </c>
      <c r="CR34" s="99">
        <v>1.561630271400992</v>
      </c>
      <c r="CS34" s="99">
        <v>856.39804083630395</v>
      </c>
      <c r="CT34" s="99">
        <v>0.67407043039722114</v>
      </c>
      <c r="CU34" s="99">
        <v>369.66022402983606</v>
      </c>
    </row>
    <row r="35" spans="2:99">
      <c r="C35" s="98" t="s">
        <v>200</v>
      </c>
      <c r="D35" s="99">
        <v>0</v>
      </c>
      <c r="E35" s="99">
        <v>0</v>
      </c>
      <c r="F35" s="99">
        <v>0</v>
      </c>
      <c r="G35" s="99">
        <v>0</v>
      </c>
      <c r="H35" s="99">
        <v>1.1889596602972392</v>
      </c>
      <c r="I35" s="99">
        <v>597.80891719745171</v>
      </c>
      <c r="J35" s="99">
        <v>0.16836083559849135</v>
      </c>
      <c r="K35" s="99">
        <v>84.651828138921431</v>
      </c>
      <c r="L35" s="99">
        <v>3.2152555486412671</v>
      </c>
      <c r="M35" s="99">
        <v>1616.6304898568287</v>
      </c>
      <c r="N35" s="99">
        <v>1.375362255413537</v>
      </c>
      <c r="O35" s="99">
        <v>691.53214202192623</v>
      </c>
      <c r="P35" s="99">
        <v>1.4081468813084268</v>
      </c>
      <c r="Q35" s="99">
        <v>708.0162519218768</v>
      </c>
      <c r="R35" s="99">
        <v>0.32305070538930425</v>
      </c>
      <c r="S35" s="99">
        <v>162.42989466974214</v>
      </c>
      <c r="T35" s="99">
        <v>2.4773837531561926</v>
      </c>
      <c r="U35" s="99">
        <v>1245.6285510869334</v>
      </c>
      <c r="V35" s="99">
        <v>1.3135892552362194</v>
      </c>
      <c r="W35" s="99">
        <v>660.47267753277094</v>
      </c>
      <c r="X35" s="99">
        <v>1.6849552808085897</v>
      </c>
      <c r="Y35" s="99">
        <v>847.19551519055869</v>
      </c>
      <c r="Z35" s="99">
        <v>1.646266083810225</v>
      </c>
      <c r="AA35" s="99">
        <v>827.74258693978095</v>
      </c>
      <c r="AB35" s="99">
        <v>1.9679034524452774</v>
      </c>
      <c r="AC35" s="99">
        <v>989.46185588948526</v>
      </c>
      <c r="AD35" s="99">
        <v>1.4799175234475082</v>
      </c>
      <c r="AE35" s="99">
        <v>744.10253078940696</v>
      </c>
      <c r="AF35" s="99">
        <v>1.9036491286268606</v>
      </c>
      <c r="AG35" s="99">
        <v>957.15478187358531</v>
      </c>
      <c r="AH35" s="99">
        <v>0.13177728188544827</v>
      </c>
      <c r="AI35" s="99">
        <v>66.257617332003377</v>
      </c>
      <c r="AJ35" s="99">
        <v>3.0569934931770888</v>
      </c>
      <c r="AK35" s="99">
        <v>1537.0563283694398</v>
      </c>
      <c r="AL35" s="99">
        <v>2.269199098123778</v>
      </c>
      <c r="AM35" s="99">
        <v>1140.9533065366354</v>
      </c>
      <c r="AN35" s="99">
        <v>1.1682912493613102</v>
      </c>
      <c r="AO35" s="99">
        <v>587.41684017886666</v>
      </c>
      <c r="AP35" s="99">
        <v>1.9559852610937911</v>
      </c>
      <c r="AQ35" s="99">
        <v>983.46938927795793</v>
      </c>
      <c r="AR35" s="99">
        <v>1.1338835637049198</v>
      </c>
      <c r="AS35" s="99">
        <v>570.11665583083357</v>
      </c>
      <c r="AT35" s="99">
        <v>1.0831996122565621</v>
      </c>
      <c r="AU35" s="99">
        <v>544.63276504259932</v>
      </c>
      <c r="AV35" s="99">
        <v>2.3151247488357427</v>
      </c>
      <c r="AW35" s="99">
        <v>1164.0447237146111</v>
      </c>
      <c r="AX35" s="99">
        <v>1.6903674199090579</v>
      </c>
      <c r="AY35" s="99">
        <v>849.91673873027412</v>
      </c>
      <c r="AZ35" s="99">
        <v>1.2310674376415172</v>
      </c>
      <c r="BA35" s="99">
        <v>618.98070764615466</v>
      </c>
      <c r="BB35" s="99">
        <v>1.5283182126894845</v>
      </c>
      <c r="BC35" s="99">
        <v>768.43839734027267</v>
      </c>
      <c r="BD35" s="99">
        <v>1.3193652266246854</v>
      </c>
      <c r="BE35" s="99">
        <v>663.37683594689167</v>
      </c>
      <c r="BF35" s="99">
        <v>1.6803398755308843</v>
      </c>
      <c r="BG35" s="99">
        <v>844.87488941692845</v>
      </c>
      <c r="BH35" s="99">
        <v>1.6073336507090776</v>
      </c>
      <c r="BI35" s="99">
        <v>808.16735957652406</v>
      </c>
      <c r="BJ35" s="99">
        <v>1.2983591184567338</v>
      </c>
      <c r="BK35" s="99">
        <v>652.81496476004565</v>
      </c>
      <c r="BL35" s="99">
        <v>1.324023086205389</v>
      </c>
      <c r="BM35" s="99">
        <v>665.71880774406941</v>
      </c>
      <c r="BN35" s="99">
        <v>0.24862608606470338</v>
      </c>
      <c r="BO35" s="99">
        <v>125.00919607333283</v>
      </c>
      <c r="BP35" s="99">
        <v>2.6125458840015123</v>
      </c>
      <c r="BQ35" s="99">
        <v>1313.5880704759602</v>
      </c>
      <c r="BR35" s="99">
        <v>0.14638674064621376</v>
      </c>
      <c r="BS35" s="99">
        <v>73.60325319691627</v>
      </c>
      <c r="BT35" s="99">
        <v>3.0613191682085112</v>
      </c>
      <c r="BU35" s="99">
        <v>1539.2312777752391</v>
      </c>
      <c r="BV35" s="99">
        <v>0.50406122030372114</v>
      </c>
      <c r="BW35" s="99">
        <v>253.44198156871093</v>
      </c>
      <c r="BX35" s="99">
        <v>1.7718876363558713</v>
      </c>
      <c r="BY35" s="99">
        <v>890.90510355973197</v>
      </c>
      <c r="BZ35" s="99">
        <v>0.43704628148056457</v>
      </c>
      <c r="CA35" s="99">
        <v>219.74687032842783</v>
      </c>
      <c r="CB35" s="99">
        <v>3.1203497054347227</v>
      </c>
      <c r="CC35" s="99">
        <v>1568.9118318925782</v>
      </c>
      <c r="CD35" s="99">
        <v>1.9045798860527183</v>
      </c>
      <c r="CE35" s="99">
        <v>957.6227667073066</v>
      </c>
      <c r="CF35" s="99">
        <v>2.116692686352351</v>
      </c>
      <c r="CG35" s="99">
        <v>1064.2730826979619</v>
      </c>
      <c r="CH35" s="99">
        <v>0.11307097211951629</v>
      </c>
      <c r="CI35" s="99">
        <v>56.852084781692781</v>
      </c>
      <c r="CJ35" s="99">
        <v>0.29434354394539547</v>
      </c>
      <c r="CK35" s="99">
        <v>147.9959338957448</v>
      </c>
      <c r="CL35" s="99">
        <v>0.3372685807938301</v>
      </c>
      <c r="CM35" s="99">
        <v>169.57864242313775</v>
      </c>
      <c r="CN35" s="99">
        <v>2.9757109508582542</v>
      </c>
      <c r="CO35" s="99">
        <v>1496.1874660915298</v>
      </c>
      <c r="CP35" s="99">
        <v>1.6199033228117896</v>
      </c>
      <c r="CQ35" s="99">
        <v>814.48739070976762</v>
      </c>
      <c r="CR35" s="99">
        <v>1.3749961057559739</v>
      </c>
      <c r="CS35" s="99">
        <v>691.34804197410347</v>
      </c>
      <c r="CT35" s="99">
        <v>0.67164986844154351</v>
      </c>
      <c r="CU35" s="99">
        <v>337.705553852408</v>
      </c>
    </row>
    <row r="36" spans="2:99">
      <c r="C36" s="98" t="s">
        <v>201</v>
      </c>
      <c r="D36" s="99">
        <v>0</v>
      </c>
      <c r="E36" s="99">
        <v>0</v>
      </c>
      <c r="F36" s="99">
        <v>0</v>
      </c>
      <c r="G36" s="99">
        <v>0</v>
      </c>
      <c r="H36" s="99">
        <v>0.89171974522292941</v>
      </c>
      <c r="I36" s="99">
        <v>678.42038216560468</v>
      </c>
      <c r="J36" s="99">
        <v>0.16671466085014444</v>
      </c>
      <c r="K36" s="99">
        <v>126.83651397478988</v>
      </c>
      <c r="L36" s="99">
        <v>3.2130619934443936</v>
      </c>
      <c r="M36" s="99">
        <v>2444.4975646124944</v>
      </c>
      <c r="N36" s="99">
        <v>1.3655809056155614</v>
      </c>
      <c r="O36" s="99">
        <v>1038.9339529923191</v>
      </c>
      <c r="P36" s="99">
        <v>1.3842315375575436</v>
      </c>
      <c r="Q36" s="99">
        <v>1053.1233537737792</v>
      </c>
      <c r="R36" s="99">
        <v>0.28948561412067564</v>
      </c>
      <c r="S36" s="99">
        <v>220.24065522301001</v>
      </c>
      <c r="T36" s="99">
        <v>3.0760276197474812</v>
      </c>
      <c r="U36" s="99">
        <v>2340.2418131038835</v>
      </c>
      <c r="V36" s="99">
        <v>1.3218392189321693</v>
      </c>
      <c r="W36" s="99">
        <v>1005.6552777635943</v>
      </c>
      <c r="X36" s="99">
        <v>1.4426864459545616</v>
      </c>
      <c r="Y36" s="99">
        <v>1097.5958480822305</v>
      </c>
      <c r="Z36" s="99">
        <v>1.6260268726833609</v>
      </c>
      <c r="AA36" s="99">
        <v>1237.0812447375008</v>
      </c>
      <c r="AB36" s="99">
        <v>1.9213951099567945</v>
      </c>
      <c r="AC36" s="99">
        <v>1461.7973996551291</v>
      </c>
      <c r="AD36" s="99">
        <v>1.6338101952508479</v>
      </c>
      <c r="AE36" s="99">
        <v>1243.002796546845</v>
      </c>
      <c r="AF36" s="99">
        <v>1.68449405584874</v>
      </c>
      <c r="AG36" s="99">
        <v>1281.5630776897212</v>
      </c>
      <c r="AH36" s="99">
        <v>0.13027563214864354</v>
      </c>
      <c r="AI36" s="99">
        <v>99.113700938687998</v>
      </c>
      <c r="AJ36" s="99">
        <v>3.0620899169177873</v>
      </c>
      <c r="AK36" s="99">
        <v>2329.6380087910525</v>
      </c>
      <c r="AL36" s="99">
        <v>2.2283966167117901</v>
      </c>
      <c r="AM36" s="99">
        <v>1695.3641459943299</v>
      </c>
      <c r="AN36" s="99">
        <v>1.1682912493613102</v>
      </c>
      <c r="AO36" s="99">
        <v>888.83598251408478</v>
      </c>
      <c r="AP36" s="99">
        <v>1.9717131143526943</v>
      </c>
      <c r="AQ36" s="99">
        <v>1500.0793373995298</v>
      </c>
      <c r="AR36" s="99">
        <v>1.1338835637049198</v>
      </c>
      <c r="AS36" s="99">
        <v>862.65861526670301</v>
      </c>
      <c r="AT36" s="99">
        <v>1.0692220301428137</v>
      </c>
      <c r="AU36" s="99">
        <v>813.4641205326526</v>
      </c>
      <c r="AV36" s="99">
        <v>2.3151247488357427</v>
      </c>
      <c r="AW36" s="99">
        <v>1761.3469089142329</v>
      </c>
      <c r="AX36" s="99">
        <v>1.9423039907239668</v>
      </c>
      <c r="AY36" s="99">
        <v>1477.7048761427939</v>
      </c>
      <c r="AZ36" s="99">
        <v>1.2353341750351177</v>
      </c>
      <c r="BA36" s="99">
        <v>939.84224036671742</v>
      </c>
      <c r="BB36" s="99">
        <v>1.2437371250846851</v>
      </c>
      <c r="BC36" s="99">
        <v>946.23520476442843</v>
      </c>
      <c r="BD36" s="99">
        <v>1.133003391189519</v>
      </c>
      <c r="BE36" s="99">
        <v>861.98898001698603</v>
      </c>
      <c r="BF36" s="99">
        <v>1.6548049061339365</v>
      </c>
      <c r="BG36" s="99">
        <v>1258.9755725866987</v>
      </c>
      <c r="BH36" s="99">
        <v>1.4314353187331319</v>
      </c>
      <c r="BI36" s="99">
        <v>1089.0359904921668</v>
      </c>
      <c r="BJ36" s="99">
        <v>1.0995690837048779</v>
      </c>
      <c r="BK36" s="99">
        <v>836.55215888267105</v>
      </c>
      <c r="BL36" s="99">
        <v>1.31954330499759</v>
      </c>
      <c r="BM36" s="99">
        <v>1003.9085464421664</v>
      </c>
      <c r="BN36" s="99">
        <v>0.21556724872378979</v>
      </c>
      <c r="BO36" s="99">
        <v>164.00356282905926</v>
      </c>
      <c r="BP36" s="99">
        <v>2.6140914487034022</v>
      </c>
      <c r="BQ36" s="99">
        <v>1988.8007741735482</v>
      </c>
      <c r="BR36" s="99">
        <v>0.14314640239562204</v>
      </c>
      <c r="BS36" s="99">
        <v>108.90578294258924</v>
      </c>
      <c r="BT36" s="99">
        <v>2.6277355156689333</v>
      </c>
      <c r="BU36" s="99">
        <v>1999.1811803209243</v>
      </c>
      <c r="BV36" s="99">
        <v>0.48860470354837598</v>
      </c>
      <c r="BW36" s="99">
        <v>371.73045845960445</v>
      </c>
      <c r="BX36" s="99">
        <v>1.7784908761436895</v>
      </c>
      <c r="BY36" s="99">
        <v>1353.075858570119</v>
      </c>
      <c r="BZ36" s="99">
        <v>0.43704628148056457</v>
      </c>
      <c r="CA36" s="99">
        <v>332.50481095041351</v>
      </c>
      <c r="CB36" s="99">
        <v>3.1240279542121057</v>
      </c>
      <c r="CC36" s="99">
        <v>2376.7604675645698</v>
      </c>
      <c r="CD36" s="99">
        <v>2.1384648680687981</v>
      </c>
      <c r="CE36" s="99">
        <v>1626.9440716267416</v>
      </c>
      <c r="CF36" s="99">
        <v>2.0905457677408124</v>
      </c>
      <c r="CG36" s="99">
        <v>1590.48722009721</v>
      </c>
      <c r="CH36" s="99">
        <v>0.11525202268889484</v>
      </c>
      <c r="CI36" s="99">
        <v>87.683738861711191</v>
      </c>
      <c r="CJ36" s="99">
        <v>0.29485777914110417</v>
      </c>
      <c r="CK36" s="99">
        <v>224.32779837055205</v>
      </c>
      <c r="CL36" s="99">
        <v>0.33635521516724809</v>
      </c>
      <c r="CM36" s="99">
        <v>255.89904769924235</v>
      </c>
      <c r="CN36" s="99">
        <v>2.9670210149398337</v>
      </c>
      <c r="CO36" s="99">
        <v>2257.3095881662252</v>
      </c>
      <c r="CP36" s="99">
        <v>1.6199033228117896</v>
      </c>
      <c r="CQ36" s="99">
        <v>1232.4224479952095</v>
      </c>
      <c r="CR36" s="99">
        <v>1.3625312064394561</v>
      </c>
      <c r="CS36" s="99">
        <v>1036.6137418591381</v>
      </c>
      <c r="CT36" s="99">
        <v>0.60293903450636188</v>
      </c>
      <c r="CU36" s="99">
        <v>458.7160174524401</v>
      </c>
    </row>
    <row r="37" spans="2:99">
      <c r="B37" s="98" t="s">
        <v>128</v>
      </c>
      <c r="C37" s="98" t="s">
        <v>202</v>
      </c>
      <c r="D37" s="99">
        <v>0</v>
      </c>
      <c r="E37" s="99">
        <v>0</v>
      </c>
      <c r="F37" s="99">
        <v>0</v>
      </c>
      <c r="G37" s="99">
        <v>0</v>
      </c>
      <c r="H37" s="99">
        <v>2.3779193205944784</v>
      </c>
      <c r="I37" s="99">
        <v>2045.9617834394892</v>
      </c>
      <c r="J37" s="99">
        <v>0.64328978372761814</v>
      </c>
      <c r="K37" s="99">
        <v>553.48652991924268</v>
      </c>
      <c r="L37" s="99">
        <v>6.6931951119774622</v>
      </c>
      <c r="M37" s="99">
        <v>5758.8250743454082</v>
      </c>
      <c r="N37" s="99">
        <v>4.1343249525874004</v>
      </c>
      <c r="O37" s="99">
        <v>3557.1731892061994</v>
      </c>
      <c r="P37" s="99">
        <v>4.0799957814220873</v>
      </c>
      <c r="Q37" s="99">
        <v>3510.4283703355636</v>
      </c>
      <c r="R37" s="99">
        <v>0.59430581508395031</v>
      </c>
      <c r="S37" s="99">
        <v>511.34072329823084</v>
      </c>
      <c r="T37" s="99">
        <v>7.793560574712572</v>
      </c>
      <c r="U37" s="99">
        <v>6705.5795184826966</v>
      </c>
      <c r="V37" s="99">
        <v>2.181311465375106</v>
      </c>
      <c r="W37" s="99">
        <v>1876.8003848087412</v>
      </c>
      <c r="X37" s="99">
        <v>2.6236906501677288</v>
      </c>
      <c r="Y37" s="99">
        <v>2257.4234354043138</v>
      </c>
      <c r="Z37" s="99">
        <v>3.1904605212958153</v>
      </c>
      <c r="AA37" s="99">
        <v>2745.0722325229194</v>
      </c>
      <c r="AB37" s="99">
        <v>5.1595768775201076</v>
      </c>
      <c r="AC37" s="99">
        <v>4439.2999454183009</v>
      </c>
      <c r="AD37" s="99">
        <v>3.5145417014721798</v>
      </c>
      <c r="AE37" s="99">
        <v>3023.9116799466633</v>
      </c>
      <c r="AF37" s="99">
        <v>3.7107844053155792</v>
      </c>
      <c r="AG37" s="99">
        <v>3192.758902333524</v>
      </c>
      <c r="AH37" s="99">
        <v>0.29865938510912399</v>
      </c>
      <c r="AI37" s="99">
        <v>256.9665349478903</v>
      </c>
      <c r="AJ37" s="99">
        <v>3.550475076950121</v>
      </c>
      <c r="AK37" s="99">
        <v>3054.828756207884</v>
      </c>
      <c r="AL37" s="99">
        <v>3.7529504290667948</v>
      </c>
      <c r="AM37" s="99">
        <v>3229.0385491690699</v>
      </c>
      <c r="AN37" s="99">
        <v>2.0461909196294359</v>
      </c>
      <c r="AO37" s="99">
        <v>1760.5426672491667</v>
      </c>
      <c r="AP37" s="99">
        <v>3.0152873507353686</v>
      </c>
      <c r="AQ37" s="99">
        <v>2594.353236572711</v>
      </c>
      <c r="AR37" s="99">
        <v>2.9470675097337402</v>
      </c>
      <c r="AS37" s="99">
        <v>2535.65688537491</v>
      </c>
      <c r="AT37" s="99">
        <v>2.259258491989157</v>
      </c>
      <c r="AU37" s="99">
        <v>1943.8660065074705</v>
      </c>
      <c r="AV37" s="99">
        <v>6.6261662544013271</v>
      </c>
      <c r="AW37" s="99">
        <v>5701.1534452869018</v>
      </c>
      <c r="AX37" s="99">
        <v>4.8762332390076342</v>
      </c>
      <c r="AY37" s="99">
        <v>4195.511078842168</v>
      </c>
      <c r="AZ37" s="99">
        <v>2.5756755697879137</v>
      </c>
      <c r="BA37" s="99">
        <v>2216.111260245521</v>
      </c>
      <c r="BB37" s="99">
        <v>2.3067666364571062</v>
      </c>
      <c r="BC37" s="99">
        <v>1984.7420140076943</v>
      </c>
      <c r="BD37" s="99">
        <v>2.3965522326773407</v>
      </c>
      <c r="BE37" s="99">
        <v>2061.9935409955838</v>
      </c>
      <c r="BF37" s="99">
        <v>3.4117844121585943</v>
      </c>
      <c r="BG37" s="99">
        <v>2935.4993082212545</v>
      </c>
      <c r="BH37" s="99">
        <v>3.4290887401088401</v>
      </c>
      <c r="BI37" s="99">
        <v>2950.3879519896459</v>
      </c>
      <c r="BJ37" s="99">
        <v>5.0753477477138969</v>
      </c>
      <c r="BK37" s="99">
        <v>4366.8292021330371</v>
      </c>
      <c r="BL37" s="99">
        <v>4.0556913536904684</v>
      </c>
      <c r="BM37" s="99">
        <v>3489.5168407152787</v>
      </c>
      <c r="BN37" s="99">
        <v>0.71352304175745196</v>
      </c>
      <c r="BO37" s="99">
        <v>613.91522512811162</v>
      </c>
      <c r="BP37" s="99">
        <v>6.6448633129032952</v>
      </c>
      <c r="BQ37" s="99">
        <v>5717.240394421995</v>
      </c>
      <c r="BR37" s="99">
        <v>0.20197741944055442</v>
      </c>
      <c r="BS37" s="99">
        <v>173.78137168665302</v>
      </c>
      <c r="BT37" s="99">
        <v>4.364088095091204</v>
      </c>
      <c r="BU37" s="99">
        <v>3754.861397016472</v>
      </c>
      <c r="BV37" s="99">
        <v>1.1618359477900062</v>
      </c>
      <c r="BW37" s="99">
        <v>999.6436494785213</v>
      </c>
      <c r="BX37" s="99">
        <v>6.1385628159350496</v>
      </c>
      <c r="BY37" s="99">
        <v>5281.6194468305166</v>
      </c>
      <c r="BZ37" s="99">
        <v>1.0721394528383836</v>
      </c>
      <c r="CA37" s="99">
        <v>922.46878522214524</v>
      </c>
      <c r="CB37" s="99">
        <v>13.009831608267151</v>
      </c>
      <c r="CC37" s="99">
        <v>11193.659115753057</v>
      </c>
      <c r="CD37" s="99">
        <v>3.8916793920107104</v>
      </c>
      <c r="CE37" s="99">
        <v>3348.4009488860152</v>
      </c>
      <c r="CF37" s="99">
        <v>3.1178030701931458</v>
      </c>
      <c r="CG37" s="99">
        <v>2682.5577615941825</v>
      </c>
      <c r="CH37" s="99">
        <v>0.20969815059665178</v>
      </c>
      <c r="CI37" s="99">
        <v>180.42428877335919</v>
      </c>
      <c r="CJ37" s="99">
        <v>0.65620499856777781</v>
      </c>
      <c r="CK37" s="99">
        <v>564.59878076771599</v>
      </c>
      <c r="CL37" s="99">
        <v>0.58758308930136927</v>
      </c>
      <c r="CM37" s="99">
        <v>505.5564900348981</v>
      </c>
      <c r="CN37" s="99">
        <v>8.1660128863612833</v>
      </c>
      <c r="CO37" s="99">
        <v>7026.0374874252484</v>
      </c>
      <c r="CP37" s="99">
        <v>3.5694523543946901</v>
      </c>
      <c r="CQ37" s="99">
        <v>3071.1568057211912</v>
      </c>
      <c r="CR37" s="99">
        <v>4.0619851724798393</v>
      </c>
      <c r="CS37" s="99">
        <v>3494.9320424016537</v>
      </c>
      <c r="CT37" s="99">
        <v>1.4105251080387977</v>
      </c>
      <c r="CU37" s="99">
        <v>1213.6158029565815</v>
      </c>
    </row>
    <row r="38" spans="2:99">
      <c r="C38" s="98" t="s">
        <v>203</v>
      </c>
      <c r="D38" s="99">
        <v>0</v>
      </c>
      <c r="E38" s="99">
        <v>0</v>
      </c>
      <c r="F38" s="99">
        <v>0</v>
      </c>
      <c r="G38" s="99">
        <v>0</v>
      </c>
      <c r="H38" s="99">
        <v>2.3779193205944784</v>
      </c>
      <c r="I38" s="99">
        <v>2953.3757961783422</v>
      </c>
      <c r="J38" s="99">
        <v>0.5978696410590425</v>
      </c>
      <c r="K38" s="99">
        <v>742.55409419533078</v>
      </c>
      <c r="L38" s="99">
        <v>7.3940475571171982</v>
      </c>
      <c r="M38" s="99">
        <v>9183.4070659395602</v>
      </c>
      <c r="N38" s="99">
        <v>4.8393038772402877</v>
      </c>
      <c r="O38" s="99">
        <v>6010.4154155324377</v>
      </c>
      <c r="P38" s="99">
        <v>3.4805519696779879</v>
      </c>
      <c r="Q38" s="99">
        <v>4322.8455463400605</v>
      </c>
      <c r="R38" s="99">
        <v>0.65773631221444606</v>
      </c>
      <c r="S38" s="99">
        <v>816.90849977034202</v>
      </c>
      <c r="T38" s="99">
        <v>7.793560574712572</v>
      </c>
      <c r="U38" s="99">
        <v>9679.6022337930153</v>
      </c>
      <c r="V38" s="99">
        <v>2.1483116105913065</v>
      </c>
      <c r="W38" s="99">
        <v>2668.2030203544027</v>
      </c>
      <c r="X38" s="99">
        <v>2.1201904991740643</v>
      </c>
      <c r="Y38" s="99">
        <v>2633.2765999741878</v>
      </c>
      <c r="Z38" s="99">
        <v>2.7024227934063325</v>
      </c>
      <c r="AA38" s="99">
        <v>3356.4091094106648</v>
      </c>
      <c r="AB38" s="99">
        <v>5.4085930390083377</v>
      </c>
      <c r="AC38" s="99">
        <v>6717.4725544483554</v>
      </c>
      <c r="AD38" s="99">
        <v>3.1530671817556164</v>
      </c>
      <c r="AE38" s="99">
        <v>3916.1094397404754</v>
      </c>
      <c r="AF38" s="99">
        <v>3.9453379622262008</v>
      </c>
      <c r="AG38" s="99">
        <v>4900.1097490849415</v>
      </c>
      <c r="AH38" s="99">
        <v>0.31369246434703379</v>
      </c>
      <c r="AI38" s="99">
        <v>389.60604071901599</v>
      </c>
      <c r="AJ38" s="99">
        <v>4.0563336898077074</v>
      </c>
      <c r="AK38" s="99">
        <v>5037.9664427411726</v>
      </c>
      <c r="AL38" s="99">
        <v>3.366434703771819</v>
      </c>
      <c r="AM38" s="99">
        <v>4181.111902084599</v>
      </c>
      <c r="AN38" s="99">
        <v>2.056204422356787</v>
      </c>
      <c r="AO38" s="99">
        <v>2553.8058925671294</v>
      </c>
      <c r="AP38" s="99">
        <v>2.6324784869213587</v>
      </c>
      <c r="AQ38" s="99">
        <v>3269.5382807563274</v>
      </c>
      <c r="AR38" s="99">
        <v>2.6264411375017782</v>
      </c>
      <c r="AS38" s="99">
        <v>3262.0398927772085</v>
      </c>
      <c r="AT38" s="99">
        <v>2.0294189197983918</v>
      </c>
      <c r="AU38" s="99">
        <v>2520.5382983896025</v>
      </c>
      <c r="AV38" s="99">
        <v>5.8871972860310446</v>
      </c>
      <c r="AW38" s="99">
        <v>7311.8990292505578</v>
      </c>
      <c r="AX38" s="99">
        <v>4.4048597328359254</v>
      </c>
      <c r="AY38" s="99">
        <v>5470.8357881822194</v>
      </c>
      <c r="AZ38" s="99">
        <v>2.5671420950007122</v>
      </c>
      <c r="BA38" s="99">
        <v>3188.3904819908844</v>
      </c>
      <c r="BB38" s="99">
        <v>2.0171658929158545</v>
      </c>
      <c r="BC38" s="99">
        <v>2505.3200390014913</v>
      </c>
      <c r="BD38" s="99">
        <v>2.5978173432246323</v>
      </c>
      <c r="BE38" s="99">
        <v>3226.4891402849935</v>
      </c>
      <c r="BF38" s="99">
        <v>3.3913564366410358</v>
      </c>
      <c r="BG38" s="99">
        <v>4212.0646943081665</v>
      </c>
      <c r="BH38" s="99">
        <v>3.244488364876307</v>
      </c>
      <c r="BI38" s="99">
        <v>4029.6545491763732</v>
      </c>
      <c r="BJ38" s="99">
        <v>4.6839805552658085</v>
      </c>
      <c r="BK38" s="99">
        <v>5817.5038496401339</v>
      </c>
      <c r="BL38" s="99">
        <v>4.555933101090079</v>
      </c>
      <c r="BM38" s="99">
        <v>5658.4689115538777</v>
      </c>
      <c r="BN38" s="99">
        <v>0.64855298205417866</v>
      </c>
      <c r="BO38" s="99">
        <v>805.50280371128986</v>
      </c>
      <c r="BP38" s="99">
        <v>6.1319366372547073</v>
      </c>
      <c r="BQ38" s="99">
        <v>7615.8653034703466</v>
      </c>
      <c r="BR38" s="99">
        <v>0.18047688311273177</v>
      </c>
      <c r="BS38" s="99">
        <v>224.15228882601286</v>
      </c>
      <c r="BT38" s="99">
        <v>4.7956537783668223</v>
      </c>
      <c r="BU38" s="99">
        <v>5956.2019927315932</v>
      </c>
      <c r="BV38" s="99">
        <v>0.97549553384836274</v>
      </c>
      <c r="BW38" s="99">
        <v>1211.5654530396664</v>
      </c>
      <c r="BX38" s="99">
        <v>5.6544772248353325</v>
      </c>
      <c r="BY38" s="99">
        <v>7022.8607132454827</v>
      </c>
      <c r="BZ38" s="99">
        <v>1.2013115632124811</v>
      </c>
      <c r="CA38" s="99">
        <v>1492.0289615099016</v>
      </c>
      <c r="CB38" s="99">
        <v>10.848269796314492</v>
      </c>
      <c r="CC38" s="99">
        <v>13473.551087022599</v>
      </c>
      <c r="CD38" s="99">
        <v>4.0585643141786374</v>
      </c>
      <c r="CE38" s="99">
        <v>5040.7368782098674</v>
      </c>
      <c r="CF38" s="99">
        <v>2.8557593608577547</v>
      </c>
      <c r="CG38" s="99">
        <v>3546.8531261853313</v>
      </c>
      <c r="CH38" s="99">
        <v>0.21013436071052752</v>
      </c>
      <c r="CI38" s="99">
        <v>260.98687600247519</v>
      </c>
      <c r="CJ38" s="99">
        <v>0.65610215152863605</v>
      </c>
      <c r="CK38" s="99">
        <v>814.878872198566</v>
      </c>
      <c r="CL38" s="99">
        <v>0.65124633810982024</v>
      </c>
      <c r="CM38" s="99">
        <v>808.84795193239677</v>
      </c>
      <c r="CN38" s="99">
        <v>8.4607597522736224</v>
      </c>
      <c r="CO38" s="99">
        <v>10508.263612323839</v>
      </c>
      <c r="CP38" s="99">
        <v>3.5506166261996248</v>
      </c>
      <c r="CQ38" s="99">
        <v>4409.8658497399338</v>
      </c>
      <c r="CR38" s="99">
        <v>3.8878159061513387</v>
      </c>
      <c r="CS38" s="99">
        <v>4828.6673554399622</v>
      </c>
      <c r="CT38" s="99">
        <v>1.4743948180626241</v>
      </c>
      <c r="CU38" s="99">
        <v>1831.1983640337792</v>
      </c>
    </row>
    <row r="39" spans="2:99">
      <c r="C39" s="98" t="s">
        <v>204</v>
      </c>
      <c r="D39" s="99">
        <v>0</v>
      </c>
      <c r="E39" s="99">
        <v>0</v>
      </c>
      <c r="F39" s="99">
        <v>0</v>
      </c>
      <c r="G39" s="99">
        <v>0</v>
      </c>
      <c r="H39" s="99">
        <v>2.3779193205944784</v>
      </c>
      <c r="I39" s="99">
        <v>3384.2547770700617</v>
      </c>
      <c r="J39" s="99">
        <v>0.5954003789365222</v>
      </c>
      <c r="K39" s="99">
        <v>847.3738193024584</v>
      </c>
      <c r="L39" s="99">
        <v>6.6953886671743366</v>
      </c>
      <c r="M39" s="99">
        <v>9528.8771511225168</v>
      </c>
      <c r="N39" s="99">
        <v>4.6655044835265596</v>
      </c>
      <c r="O39" s="99">
        <v>6639.9459809549999</v>
      </c>
      <c r="P39" s="99">
        <v>3.8801811775073873</v>
      </c>
      <c r="Q39" s="99">
        <v>5522.2738518285141</v>
      </c>
      <c r="R39" s="99">
        <v>0.62417122094581756</v>
      </c>
      <c r="S39" s="99">
        <v>888.32048165008757</v>
      </c>
      <c r="T39" s="99">
        <v>7.2016308935367732</v>
      </c>
      <c r="U39" s="99">
        <v>10249.361087681536</v>
      </c>
      <c r="V39" s="99">
        <v>1.9251935852846218</v>
      </c>
      <c r="W39" s="99">
        <v>2739.9355105770737</v>
      </c>
      <c r="X39" s="99">
        <v>2.3548743415138493</v>
      </c>
      <c r="Y39" s="99">
        <v>3351.4571628425106</v>
      </c>
      <c r="Z39" s="99">
        <v>2.9565612629145064</v>
      </c>
      <c r="AA39" s="99">
        <v>4207.7779893799252</v>
      </c>
      <c r="AB39" s="99">
        <v>4.6770473353731408</v>
      </c>
      <c r="AC39" s="99">
        <v>6656.373767703054</v>
      </c>
      <c r="AD39" s="99">
        <v>3.3427526376322123</v>
      </c>
      <c r="AE39" s="99">
        <v>4757.4055538781649</v>
      </c>
      <c r="AF39" s="99">
        <v>3.7107844053155792</v>
      </c>
      <c r="AG39" s="99">
        <v>5281.1883656451328</v>
      </c>
      <c r="AH39" s="99">
        <v>0.29865938510912399</v>
      </c>
      <c r="AI39" s="99">
        <v>425.05203688730529</v>
      </c>
      <c r="AJ39" s="99">
        <v>3.0475287062300764</v>
      </c>
      <c r="AK39" s="99">
        <v>4337.2428547066447</v>
      </c>
      <c r="AL39" s="99">
        <v>3.0309220802418273</v>
      </c>
      <c r="AM39" s="99">
        <v>4313.6083046001686</v>
      </c>
      <c r="AN39" s="99">
        <v>1.665991893612867</v>
      </c>
      <c r="AO39" s="99">
        <v>2371.0396629898323</v>
      </c>
      <c r="AP39" s="99">
        <v>2.6482063401802618</v>
      </c>
      <c r="AQ39" s="99">
        <v>3768.9272633445489</v>
      </c>
      <c r="AR39" s="99">
        <v>2.7928973395823675</v>
      </c>
      <c r="AS39" s="99">
        <v>3974.8514936936258</v>
      </c>
      <c r="AT39" s="99">
        <v>2.0322144362211416</v>
      </c>
      <c r="AU39" s="99">
        <v>2892.2475856299288</v>
      </c>
      <c r="AV39" s="99">
        <v>5.8871972860310446</v>
      </c>
      <c r="AW39" s="99">
        <v>8378.6591774793833</v>
      </c>
      <c r="AX39" s="99">
        <v>4.6242966681927253</v>
      </c>
      <c r="AY39" s="99">
        <v>6581.2990181718869</v>
      </c>
      <c r="AZ39" s="99">
        <v>2.3610359389722539</v>
      </c>
      <c r="BA39" s="99">
        <v>3360.2263483453121</v>
      </c>
      <c r="BB39" s="99">
        <v>2.0272052047887583</v>
      </c>
      <c r="BC39" s="99">
        <v>2885.1184474553611</v>
      </c>
      <c r="BD39" s="99">
        <v>2.5866398868905383</v>
      </c>
      <c r="BE39" s="99">
        <v>3681.3058870226141</v>
      </c>
      <c r="BF39" s="99">
        <v>3.3964634305204253</v>
      </c>
      <c r="BG39" s="99">
        <v>4833.8467543166698</v>
      </c>
      <c r="BH39" s="99">
        <v>3.2357863216197194</v>
      </c>
      <c r="BI39" s="99">
        <v>4605.1710929291849</v>
      </c>
      <c r="BJ39" s="99">
        <v>4.8827705900176648</v>
      </c>
      <c r="BK39" s="99">
        <v>6949.1591037131411</v>
      </c>
      <c r="BL39" s="99">
        <v>3.7266766366318609</v>
      </c>
      <c r="BM39" s="99">
        <v>5303.8061892544647</v>
      </c>
      <c r="BN39" s="99">
        <v>0.68046420441653832</v>
      </c>
      <c r="BO39" s="99">
        <v>968.43665572561736</v>
      </c>
      <c r="BP39" s="99">
        <v>7.150062165042435</v>
      </c>
      <c r="BQ39" s="99">
        <v>10175.968473288394</v>
      </c>
      <c r="BR39" s="99">
        <v>0.18128696767537969</v>
      </c>
      <c r="BS39" s="99">
        <v>258.0076123956004</v>
      </c>
      <c r="BT39" s="99">
        <v>4.7943084655241828</v>
      </c>
      <c r="BU39" s="99">
        <v>6823.2598081340175</v>
      </c>
      <c r="BV39" s="99">
        <v>1.0712418269450754</v>
      </c>
      <c r="BW39" s="99">
        <v>1524.5913681082313</v>
      </c>
      <c r="BX39" s="99">
        <v>5.1670900138417064</v>
      </c>
      <c r="BY39" s="99">
        <v>7353.8025076995164</v>
      </c>
      <c r="BZ39" s="99">
        <v>1.1116076961255268</v>
      </c>
      <c r="CA39" s="99">
        <v>1582.0400731258499</v>
      </c>
      <c r="CB39" s="99">
        <v>11.283524757726932</v>
      </c>
      <c r="CC39" s="99">
        <v>16058.712435196971</v>
      </c>
      <c r="CD39" s="99">
        <v>3.6577944099946307</v>
      </c>
      <c r="CE39" s="99">
        <v>5205.7730043043584</v>
      </c>
      <c r="CF39" s="99">
        <v>2.86621812830237</v>
      </c>
      <c r="CG39" s="99">
        <v>4079.2016401999331</v>
      </c>
      <c r="CH39" s="99">
        <v>0.18601061376246764</v>
      </c>
      <c r="CI39" s="99">
        <v>264.73030550674395</v>
      </c>
      <c r="CJ39" s="99">
        <v>0.65620499856777781</v>
      </c>
      <c r="CK39" s="99">
        <v>933.91095396166145</v>
      </c>
      <c r="CL39" s="99">
        <v>0.65124633810982024</v>
      </c>
      <c r="CM39" s="99">
        <v>926.85378839789621</v>
      </c>
      <c r="CN39" s="99">
        <v>7.0065777785283743</v>
      </c>
      <c r="CO39" s="99">
        <v>9971.7614944015822</v>
      </c>
      <c r="CP39" s="99">
        <v>3.3387095676657768</v>
      </c>
      <c r="CQ39" s="99">
        <v>4751.651456701934</v>
      </c>
      <c r="CR39" s="99">
        <v>3.3653081071658373</v>
      </c>
      <c r="CS39" s="99">
        <v>4789.5064981184196</v>
      </c>
      <c r="CT39" s="99">
        <v>1.4056839841274424</v>
      </c>
      <c r="CU39" s="99">
        <v>2000.5694462101762</v>
      </c>
    </row>
    <row r="40" spans="2:99">
      <c r="C40" s="98" t="s">
        <v>205</v>
      </c>
      <c r="D40" s="99">
        <v>0</v>
      </c>
      <c r="E40" s="99">
        <v>0</v>
      </c>
      <c r="F40" s="99">
        <v>0</v>
      </c>
      <c r="G40" s="99">
        <v>0</v>
      </c>
      <c r="H40" s="99">
        <v>2.6751592356687879</v>
      </c>
      <c r="I40" s="99">
        <v>1938.9554140127373</v>
      </c>
      <c r="J40" s="99">
        <v>0.59704655368486903</v>
      </c>
      <c r="K40" s="99">
        <v>432.73934211079302</v>
      </c>
      <c r="L40" s="99">
        <v>7.7444737796870653</v>
      </c>
      <c r="M40" s="99">
        <v>5613.194595517185</v>
      </c>
      <c r="N40" s="99">
        <v>4.3276870458970791</v>
      </c>
      <c r="O40" s="99">
        <v>3136.7075708662028</v>
      </c>
      <c r="P40" s="99">
        <v>3.8921388493828295</v>
      </c>
      <c r="Q40" s="99">
        <v>2821.0222380326745</v>
      </c>
      <c r="R40" s="99">
        <v>0.62540444941473794</v>
      </c>
      <c r="S40" s="99">
        <v>453.29314493580205</v>
      </c>
      <c r="T40" s="99">
        <v>7.8002747601280626</v>
      </c>
      <c r="U40" s="99">
        <v>5653.6391461408193</v>
      </c>
      <c r="V40" s="99">
        <v>2.1648115379832062</v>
      </c>
      <c r="W40" s="99">
        <v>1569.0554027302278</v>
      </c>
      <c r="X40" s="99">
        <v>2.3700443265423359</v>
      </c>
      <c r="Y40" s="99">
        <v>1717.808127877885</v>
      </c>
      <c r="Z40" s="99">
        <v>2.9565612629145064</v>
      </c>
      <c r="AA40" s="99">
        <v>2142.915603360434</v>
      </c>
      <c r="AB40" s="99">
        <v>5.8911225811553027</v>
      </c>
      <c r="AC40" s="99">
        <v>4269.8856468213635</v>
      </c>
      <c r="AD40" s="99">
        <v>3.5145417014721798</v>
      </c>
      <c r="AE40" s="99">
        <v>2547.3398252270358</v>
      </c>
      <c r="AF40" s="99">
        <v>3.9530372042924511</v>
      </c>
      <c r="AG40" s="99">
        <v>2865.1613656711684</v>
      </c>
      <c r="AH40" s="99">
        <v>0.31469356417157035</v>
      </c>
      <c r="AI40" s="99">
        <v>228.08989531155419</v>
      </c>
      <c r="AJ40" s="99">
        <v>4.0563336898077074</v>
      </c>
      <c r="AK40" s="99">
        <v>2940.030658372626</v>
      </c>
      <c r="AL40" s="99">
        <v>3.7223485680078041</v>
      </c>
      <c r="AM40" s="99">
        <v>2697.9582420920565</v>
      </c>
      <c r="AN40" s="99">
        <v>2.0411841682657599</v>
      </c>
      <c r="AO40" s="99">
        <v>1479.4502851590228</v>
      </c>
      <c r="AP40" s="99">
        <v>2.9943168797234976</v>
      </c>
      <c r="AQ40" s="99">
        <v>2170.2808744235908</v>
      </c>
      <c r="AR40" s="99">
        <v>3.1196667277789376</v>
      </c>
      <c r="AS40" s="99">
        <v>2261.134444294174</v>
      </c>
      <c r="AT40" s="99">
        <v>2.1485319805278991</v>
      </c>
      <c r="AU40" s="99">
        <v>1557.2559794866211</v>
      </c>
      <c r="AV40" s="99">
        <v>6.6261662544013271</v>
      </c>
      <c r="AW40" s="99">
        <v>4802.6453011900812</v>
      </c>
      <c r="AX40" s="99">
        <v>4.8599834212785797</v>
      </c>
      <c r="AY40" s="99">
        <v>3522.5159837427145</v>
      </c>
      <c r="AZ40" s="99">
        <v>2.7689815136355707</v>
      </c>
      <c r="BA40" s="99">
        <v>2006.9578010830614</v>
      </c>
      <c r="BB40" s="99">
        <v>2.566249444379646</v>
      </c>
      <c r="BC40" s="99">
        <v>1860.0175972863674</v>
      </c>
      <c r="BD40" s="99">
        <v>2.7841791786597985</v>
      </c>
      <c r="BE40" s="99">
        <v>2017.9730686926218</v>
      </c>
      <c r="BF40" s="99">
        <v>3.784629687656961</v>
      </c>
      <c r="BG40" s="99">
        <v>2743.0995976137651</v>
      </c>
      <c r="BH40" s="99">
        <v>4.1326820680126222</v>
      </c>
      <c r="BI40" s="99">
        <v>2995.3679628955483</v>
      </c>
      <c r="BJ40" s="99">
        <v>5.2679249054101289</v>
      </c>
      <c r="BK40" s="99">
        <v>3818.1919714412611</v>
      </c>
      <c r="BL40" s="99">
        <v>4.2224386028236713</v>
      </c>
      <c r="BM40" s="99">
        <v>3060.4234993265968</v>
      </c>
      <c r="BN40" s="99">
        <v>0.77619787150361741</v>
      </c>
      <c r="BO40" s="99">
        <v>562.58821726582187</v>
      </c>
      <c r="BP40" s="99">
        <v>7.1516077297443248</v>
      </c>
      <c r="BQ40" s="99">
        <v>5183.4852825186863</v>
      </c>
      <c r="BR40" s="99">
        <v>0.20359758856585022</v>
      </c>
      <c r="BS40" s="99">
        <v>147.56753219252823</v>
      </c>
      <c r="BT40" s="99">
        <v>5.2332733694343174</v>
      </c>
      <c r="BU40" s="99">
        <v>3793.076538165993</v>
      </c>
      <c r="BV40" s="99">
        <v>0.97549553384836274</v>
      </c>
      <c r="BW40" s="99">
        <v>707.03916293329326</v>
      </c>
      <c r="BX40" s="99">
        <v>5.8948692104382356</v>
      </c>
      <c r="BY40" s="99">
        <v>4272.6012037256332</v>
      </c>
      <c r="BZ40" s="99">
        <v>1.2910154302994354</v>
      </c>
      <c r="CA40" s="99">
        <v>935.7279838810307</v>
      </c>
      <c r="CB40" s="99">
        <v>13.002475110712382</v>
      </c>
      <c r="CC40" s="99">
        <v>9424.1939602443344</v>
      </c>
      <c r="CD40" s="99">
        <v>3.8581793620866338</v>
      </c>
      <c r="CE40" s="99">
        <v>2796.4084016403922</v>
      </c>
      <c r="CF40" s="99">
        <v>3.4059936981400751</v>
      </c>
      <c r="CG40" s="99">
        <v>2468.6642324119262</v>
      </c>
      <c r="CH40" s="99">
        <v>0.18775545421797049</v>
      </c>
      <c r="CI40" s="99">
        <v>136.085153217185</v>
      </c>
      <c r="CJ40" s="99">
        <v>0.72876241416270926</v>
      </c>
      <c r="CK40" s="99">
        <v>528.20699778513165</v>
      </c>
      <c r="CL40" s="99">
        <v>0.65147467951646565</v>
      </c>
      <c r="CM40" s="99">
        <v>472.1888477135343</v>
      </c>
      <c r="CN40" s="99">
        <v>8.4585872682940177</v>
      </c>
      <c r="CO40" s="99">
        <v>6130.7840520595037</v>
      </c>
      <c r="CP40" s="99">
        <v>3.7813594129285391</v>
      </c>
      <c r="CQ40" s="99">
        <v>2740.7293024906048</v>
      </c>
      <c r="CR40" s="99">
        <v>4.0619851724798393</v>
      </c>
      <c r="CS40" s="99">
        <v>2944.1268530133875</v>
      </c>
      <c r="CT40" s="99">
        <v>1.6142370478886652</v>
      </c>
      <c r="CU40" s="99">
        <v>1169.9990123097045</v>
      </c>
    </row>
    <row r="41" spans="2:99">
      <c r="C41" s="98" t="s">
        <v>206</v>
      </c>
      <c r="D41" s="99">
        <v>0</v>
      </c>
      <c r="E41" s="99">
        <v>0</v>
      </c>
      <c r="F41" s="99">
        <v>0</v>
      </c>
      <c r="G41" s="99">
        <v>0</v>
      </c>
      <c r="H41" s="99">
        <v>2.9723991507430978</v>
      </c>
      <c r="I41" s="99">
        <v>1961.7834394904446</v>
      </c>
      <c r="J41" s="99">
        <v>0.64082052160509773</v>
      </c>
      <c r="K41" s="99">
        <v>422.94154425936449</v>
      </c>
      <c r="L41" s="99">
        <v>7.7488608900808122</v>
      </c>
      <c r="M41" s="99">
        <v>5114.248187453336</v>
      </c>
      <c r="N41" s="99">
        <v>4.6752858333245353</v>
      </c>
      <c r="O41" s="99">
        <v>3085.6886499941934</v>
      </c>
      <c r="P41" s="99">
        <v>4.2857892212745075</v>
      </c>
      <c r="Q41" s="99">
        <v>2828.6208860411748</v>
      </c>
      <c r="R41" s="99">
        <v>0.62663767788365843</v>
      </c>
      <c r="S41" s="99">
        <v>413.58086740321454</v>
      </c>
      <c r="T41" s="99">
        <v>7.793560574712572</v>
      </c>
      <c r="U41" s="99">
        <v>5143.7499793102979</v>
      </c>
      <c r="V41" s="99">
        <v>2.181311465375106</v>
      </c>
      <c r="W41" s="99">
        <v>1439.6655671475701</v>
      </c>
      <c r="X41" s="99">
        <v>2.635068138939094</v>
      </c>
      <c r="Y41" s="99">
        <v>1739.144971699802</v>
      </c>
      <c r="Z41" s="99">
        <v>2.9606091051398788</v>
      </c>
      <c r="AA41" s="99">
        <v>1954.0020093923201</v>
      </c>
      <c r="AB41" s="99">
        <v>6.1246359618140387</v>
      </c>
      <c r="AC41" s="99">
        <v>4042.2597347972655</v>
      </c>
      <c r="AD41" s="99">
        <v>3.5324380935088073</v>
      </c>
      <c r="AE41" s="99">
        <v>2331.4091417158129</v>
      </c>
      <c r="AF41" s="99">
        <v>4.2029892453355737</v>
      </c>
      <c r="AG41" s="99">
        <v>2773.9729019214788</v>
      </c>
      <c r="AH41" s="99">
        <v>0.32922609349721194</v>
      </c>
      <c r="AI41" s="99">
        <v>217.28922170815989</v>
      </c>
      <c r="AJ41" s="99">
        <v>4.0556056292733222</v>
      </c>
      <c r="AK41" s="99">
        <v>2676.6997153203929</v>
      </c>
      <c r="AL41" s="99">
        <v>3.4072371851838064</v>
      </c>
      <c r="AM41" s="99">
        <v>2248.7765422213124</v>
      </c>
      <c r="AN41" s="99">
        <v>1.848581279575638</v>
      </c>
      <c r="AO41" s="99">
        <v>1220.0636445199211</v>
      </c>
      <c r="AP41" s="99">
        <v>2.9995594974764654</v>
      </c>
      <c r="AQ41" s="99">
        <v>1979.7092683344672</v>
      </c>
      <c r="AR41" s="99">
        <v>3.1196667277789376</v>
      </c>
      <c r="AS41" s="99">
        <v>2058.9800403340987</v>
      </c>
      <c r="AT41" s="99">
        <v>1.9242834411826333</v>
      </c>
      <c r="AU41" s="99">
        <v>1270.0270711805379</v>
      </c>
      <c r="AV41" s="99">
        <v>6.609796613780512</v>
      </c>
      <c r="AW41" s="99">
        <v>4362.4657650951376</v>
      </c>
      <c r="AX41" s="99">
        <v>4.3886099151068709</v>
      </c>
      <c r="AY41" s="99">
        <v>2896.4825439705346</v>
      </c>
      <c r="AZ41" s="99">
        <v>2.3610359389722539</v>
      </c>
      <c r="BA41" s="99">
        <v>1558.2837197216877</v>
      </c>
      <c r="BB41" s="99">
        <v>2.5712691003160981</v>
      </c>
      <c r="BC41" s="99">
        <v>1697.0376062086248</v>
      </c>
      <c r="BD41" s="99">
        <v>2.5978173432246323</v>
      </c>
      <c r="BE41" s="99">
        <v>1714.5594465282572</v>
      </c>
      <c r="BF41" s="99">
        <v>3.4015704243998144</v>
      </c>
      <c r="BG41" s="99">
        <v>2245.0364801038777</v>
      </c>
      <c r="BH41" s="99">
        <v>3.9480816927800895</v>
      </c>
      <c r="BI41" s="99">
        <v>2605.7339172348588</v>
      </c>
      <c r="BJ41" s="99">
        <v>5.2679249054101289</v>
      </c>
      <c r="BK41" s="99">
        <v>3476.8304375706853</v>
      </c>
      <c r="BL41" s="99">
        <v>4.0512115724826696</v>
      </c>
      <c r="BM41" s="99">
        <v>2673.7996378385619</v>
      </c>
      <c r="BN41" s="99">
        <v>0.68046420441653832</v>
      </c>
      <c r="BO41" s="99">
        <v>449.10637491491531</v>
      </c>
      <c r="BP41" s="99">
        <v>7.1562444238499925</v>
      </c>
      <c r="BQ41" s="99">
        <v>4723.1213197409952</v>
      </c>
      <c r="BR41" s="99">
        <v>0.20521775769114609</v>
      </c>
      <c r="BS41" s="99">
        <v>135.44372007615641</v>
      </c>
      <c r="BT41" s="99">
        <v>4.7956537783668223</v>
      </c>
      <c r="BU41" s="99">
        <v>3165.1314937221027</v>
      </c>
      <c r="BV41" s="99">
        <v>1.1695642061676788</v>
      </c>
      <c r="BW41" s="99">
        <v>771.91237607066796</v>
      </c>
      <c r="BX41" s="99">
        <v>6.38885966121968</v>
      </c>
      <c r="BY41" s="99">
        <v>4216.6473764049888</v>
      </c>
      <c r="BZ41" s="99">
        <v>1.1137611722280605</v>
      </c>
      <c r="CA41" s="99">
        <v>735.08237367051993</v>
      </c>
      <c r="CB41" s="99">
        <v>11.276168260172165</v>
      </c>
      <c r="CC41" s="99">
        <v>7442.2710517136293</v>
      </c>
      <c r="CD41" s="99">
        <v>3.6912944399187069</v>
      </c>
      <c r="CE41" s="99">
        <v>2436.2543303463467</v>
      </c>
      <c r="CF41" s="99">
        <v>3.1387206050823764</v>
      </c>
      <c r="CG41" s="99">
        <v>2071.5555993543685</v>
      </c>
      <c r="CH41" s="99">
        <v>0.21013436071052752</v>
      </c>
      <c r="CI41" s="99">
        <v>138.68867806894815</v>
      </c>
      <c r="CJ41" s="99">
        <v>0.72855672008442585</v>
      </c>
      <c r="CK41" s="99">
        <v>480.84743525572105</v>
      </c>
      <c r="CL41" s="99">
        <v>0.71605129395149847</v>
      </c>
      <c r="CM41" s="99">
        <v>472.59385400798897</v>
      </c>
      <c r="CN41" s="99">
        <v>8.7468166822675428</v>
      </c>
      <c r="CO41" s="99">
        <v>5772.8990102965781</v>
      </c>
      <c r="CP41" s="99">
        <v>3.5506166261996248</v>
      </c>
      <c r="CQ41" s="99">
        <v>2343.4069732917524</v>
      </c>
      <c r="CR41" s="99">
        <v>4.0682176221380981</v>
      </c>
      <c r="CS41" s="99">
        <v>2685.0236306111447</v>
      </c>
      <c r="CT41" s="99">
        <v>1.6118164859329875</v>
      </c>
      <c r="CU41" s="99">
        <v>1063.7988807157717</v>
      </c>
    </row>
    <row r="42" spans="2:99">
      <c r="C42" s="98" t="s">
        <v>207</v>
      </c>
      <c r="D42" s="99">
        <v>0</v>
      </c>
      <c r="E42" s="99">
        <v>0</v>
      </c>
      <c r="F42" s="99">
        <v>0</v>
      </c>
      <c r="G42" s="99">
        <v>0</v>
      </c>
      <c r="H42" s="99">
        <v>2.3779193205944784</v>
      </c>
      <c r="I42" s="99">
        <v>2011.7197452229289</v>
      </c>
      <c r="J42" s="99">
        <v>0.59622346631069567</v>
      </c>
      <c r="K42" s="99">
        <v>504.40505249884853</v>
      </c>
      <c r="L42" s="99">
        <v>7.3984346675109451</v>
      </c>
      <c r="M42" s="99">
        <v>6259.0757287142596</v>
      </c>
      <c r="N42" s="99">
        <v>4.8490852270382625</v>
      </c>
      <c r="O42" s="99">
        <v>4102.3261020743703</v>
      </c>
      <c r="P42" s="99">
        <v>3.8742023415696667</v>
      </c>
      <c r="Q42" s="99">
        <v>3277.5751809679382</v>
      </c>
      <c r="R42" s="99">
        <v>0.62540444941473794</v>
      </c>
      <c r="S42" s="99">
        <v>529.09216420486825</v>
      </c>
      <c r="T42" s="99">
        <v>7.2038689553419371</v>
      </c>
      <c r="U42" s="99">
        <v>6094.4731362192788</v>
      </c>
      <c r="V42" s="99">
        <v>1.9334435489805719</v>
      </c>
      <c r="W42" s="99">
        <v>1635.6932424375639</v>
      </c>
      <c r="X42" s="99">
        <v>2.3738368227994573</v>
      </c>
      <c r="Y42" s="99">
        <v>2008.2659520883408</v>
      </c>
      <c r="Z42" s="99">
        <v>2.9606091051398788</v>
      </c>
      <c r="AA42" s="99">
        <v>2504.6753029483375</v>
      </c>
      <c r="AB42" s="99">
        <v>5.1673282679348542</v>
      </c>
      <c r="AC42" s="99">
        <v>4371.5597146728869</v>
      </c>
      <c r="AD42" s="99">
        <v>3.5234898974904936</v>
      </c>
      <c r="AE42" s="99">
        <v>2980.8724532769575</v>
      </c>
      <c r="AF42" s="99">
        <v>3.9607364463587018</v>
      </c>
      <c r="AG42" s="99">
        <v>3350.7830336194615</v>
      </c>
      <c r="AH42" s="99">
        <v>0.28462740569575062</v>
      </c>
      <c r="AI42" s="99">
        <v>240.79478521860503</v>
      </c>
      <c r="AJ42" s="99">
        <v>3.5541153796220493</v>
      </c>
      <c r="AK42" s="99">
        <v>3006.7816111602538</v>
      </c>
      <c r="AL42" s="99">
        <v>3.7019473273018115</v>
      </c>
      <c r="AM42" s="99">
        <v>3131.8474388973327</v>
      </c>
      <c r="AN42" s="99">
        <v>2.0361774169020848</v>
      </c>
      <c r="AO42" s="99">
        <v>1722.6060946991638</v>
      </c>
      <c r="AP42" s="99">
        <v>2.6534489579332301</v>
      </c>
      <c r="AQ42" s="99">
        <v>2244.8178184115127</v>
      </c>
      <c r="AR42" s="99">
        <v>2.7928973395823675</v>
      </c>
      <c r="AS42" s="99">
        <v>2362.7911492866829</v>
      </c>
      <c r="AT42" s="99">
        <v>1.9270789576053826</v>
      </c>
      <c r="AU42" s="99">
        <v>1630.3087981341537</v>
      </c>
      <c r="AV42" s="99">
        <v>6.6261662544013271</v>
      </c>
      <c r="AW42" s="99">
        <v>5605.736651223523</v>
      </c>
      <c r="AX42" s="99">
        <v>4.8599834212785797</v>
      </c>
      <c r="AY42" s="99">
        <v>4111.5459744016789</v>
      </c>
      <c r="AZ42" s="99">
        <v>2.3653026763658547</v>
      </c>
      <c r="BA42" s="99">
        <v>2001.0460642055129</v>
      </c>
      <c r="BB42" s="99">
        <v>2.0171658929158545</v>
      </c>
      <c r="BC42" s="99">
        <v>1706.522345406813</v>
      </c>
      <c r="BD42" s="99">
        <v>2.5978173432246323</v>
      </c>
      <c r="BE42" s="99">
        <v>2197.7534723680387</v>
      </c>
      <c r="BF42" s="99">
        <v>3.4168914060379834</v>
      </c>
      <c r="BG42" s="99">
        <v>2890.6901295081339</v>
      </c>
      <c r="BH42" s="99">
        <v>3.9480816927800895</v>
      </c>
      <c r="BI42" s="99">
        <v>3340.0771120919558</v>
      </c>
      <c r="BJ42" s="99">
        <v>5.653079220802594</v>
      </c>
      <c r="BK42" s="99">
        <v>4782.5050207989943</v>
      </c>
      <c r="BL42" s="99">
        <v>4.5604128822978769</v>
      </c>
      <c r="BM42" s="99">
        <v>3858.109298424004</v>
      </c>
      <c r="BN42" s="99">
        <v>0.64970059703273253</v>
      </c>
      <c r="BO42" s="99">
        <v>549.64670508969175</v>
      </c>
      <c r="BP42" s="99">
        <v>7.1546988591481036</v>
      </c>
      <c r="BQ42" s="99">
        <v>6052.8752348392954</v>
      </c>
      <c r="BR42" s="99">
        <v>0.22833846314426459</v>
      </c>
      <c r="BS42" s="99">
        <v>193.17433982004783</v>
      </c>
      <c r="BT42" s="99">
        <v>4.7983444040521013</v>
      </c>
      <c r="BU42" s="99">
        <v>4059.3993658280779</v>
      </c>
      <c r="BV42" s="99">
        <v>1.0712418269450754</v>
      </c>
      <c r="BW42" s="99">
        <v>906.27058559553382</v>
      </c>
      <c r="BX42" s="99">
        <v>6.145166055722866</v>
      </c>
      <c r="BY42" s="99">
        <v>5198.8104831415449</v>
      </c>
      <c r="BZ42" s="99">
        <v>1.2472402348072249</v>
      </c>
      <c r="CA42" s="99">
        <v>1055.1652386469123</v>
      </c>
      <c r="CB42" s="99">
        <v>12.146678182997041</v>
      </c>
      <c r="CC42" s="99">
        <v>10276.089742815497</v>
      </c>
      <c r="CD42" s="99">
        <v>4.2756992812326784</v>
      </c>
      <c r="CE42" s="99">
        <v>3617.2415919228461</v>
      </c>
      <c r="CF42" s="99">
        <v>3.3955349306954594</v>
      </c>
      <c r="CG42" s="99">
        <v>2872.6225513683585</v>
      </c>
      <c r="CH42" s="99">
        <v>0.20969815059665178</v>
      </c>
      <c r="CI42" s="99">
        <v>177.40463540476742</v>
      </c>
      <c r="CJ42" s="99">
        <v>0.58375043001198801</v>
      </c>
      <c r="CK42" s="99">
        <v>493.85286379014184</v>
      </c>
      <c r="CL42" s="99">
        <v>0.65170302092311116</v>
      </c>
      <c r="CM42" s="99">
        <v>551.34075570095206</v>
      </c>
      <c r="CN42" s="99">
        <v>7.5852090904550264</v>
      </c>
      <c r="CO42" s="99">
        <v>6417.0868905249527</v>
      </c>
      <c r="CP42" s="99">
        <v>3.5506166261996248</v>
      </c>
      <c r="CQ42" s="99">
        <v>3003.8216657648827</v>
      </c>
      <c r="CR42" s="99">
        <v>3.8878159061513387</v>
      </c>
      <c r="CS42" s="99">
        <v>3289.0922566040326</v>
      </c>
      <c r="CT42" s="99">
        <v>1.4768153800183019</v>
      </c>
      <c r="CU42" s="99">
        <v>1249.3858114954835</v>
      </c>
    </row>
    <row r="43" spans="2:99">
      <c r="C43" s="98" t="s">
        <v>208</v>
      </c>
      <c r="D43" s="99">
        <v>0</v>
      </c>
      <c r="E43" s="99">
        <v>0</v>
      </c>
      <c r="F43" s="99">
        <v>0</v>
      </c>
      <c r="G43" s="99">
        <v>0</v>
      </c>
      <c r="H43" s="99">
        <v>2.6751592356687879</v>
      </c>
      <c r="I43" s="99">
        <v>2735.0828025477686</v>
      </c>
      <c r="J43" s="99">
        <v>0.64246669635344456</v>
      </c>
      <c r="K43" s="99">
        <v>656.8579503517617</v>
      </c>
      <c r="L43" s="99">
        <v>7.0436213345473302</v>
      </c>
      <c r="M43" s="99">
        <v>7201.3984524411899</v>
      </c>
      <c r="N43" s="99">
        <v>4.4917050898128315</v>
      </c>
      <c r="O43" s="99">
        <v>4592.3192838246387</v>
      </c>
      <c r="P43" s="99">
        <v>4.0859746173598079</v>
      </c>
      <c r="Q43" s="99">
        <v>4177.5004487886672</v>
      </c>
      <c r="R43" s="99">
        <v>0.59430581508395031</v>
      </c>
      <c r="S43" s="99">
        <v>607.61826534183081</v>
      </c>
      <c r="T43" s="99">
        <v>7.79132251290741</v>
      </c>
      <c r="U43" s="99">
        <v>7965.8481371965354</v>
      </c>
      <c r="V43" s="99">
        <v>2.181311465375106</v>
      </c>
      <c r="W43" s="99">
        <v>2230.1728421995085</v>
      </c>
      <c r="X43" s="99">
        <v>2.3776293190565791</v>
      </c>
      <c r="Y43" s="99">
        <v>2430.8882158034467</v>
      </c>
      <c r="Z43" s="99">
        <v>2.9484655784637606</v>
      </c>
      <c r="AA43" s="99">
        <v>3014.5112074213489</v>
      </c>
      <c r="AB43" s="99">
        <v>5.6421064196670727</v>
      </c>
      <c r="AC43" s="99">
        <v>5768.4896034676149</v>
      </c>
      <c r="AD43" s="99">
        <v>3.5234898974904936</v>
      </c>
      <c r="AE43" s="99">
        <v>3602.4160711942804</v>
      </c>
      <c r="AF43" s="99">
        <v>3.7107844053155792</v>
      </c>
      <c r="AG43" s="99">
        <v>3793.9059759946481</v>
      </c>
      <c r="AH43" s="99">
        <v>0.29966048493366043</v>
      </c>
      <c r="AI43" s="99">
        <v>306.3728797961744</v>
      </c>
      <c r="AJ43" s="99">
        <v>4.0577898108764785</v>
      </c>
      <c r="AK43" s="99">
        <v>4148.6843026401111</v>
      </c>
      <c r="AL43" s="99">
        <v>3.3562340834188227</v>
      </c>
      <c r="AM43" s="99">
        <v>3431.4137268874042</v>
      </c>
      <c r="AN43" s="99">
        <v>2.0461909196294359</v>
      </c>
      <c r="AO43" s="99">
        <v>2092.0255962291353</v>
      </c>
      <c r="AP43" s="99">
        <v>2.9943168797234976</v>
      </c>
      <c r="AQ43" s="99">
        <v>3061.389577829304</v>
      </c>
      <c r="AR43" s="99">
        <v>2.6387271694309948</v>
      </c>
      <c r="AS43" s="99">
        <v>2697.8346580262491</v>
      </c>
      <c r="AT43" s="99">
        <v>2.1457364641051493</v>
      </c>
      <c r="AU43" s="99">
        <v>2193.8009609011046</v>
      </c>
      <c r="AV43" s="99">
        <v>6.61798143409092</v>
      </c>
      <c r="AW43" s="99">
        <v>6766.2242182145565</v>
      </c>
      <c r="AX43" s="99">
        <v>4.3886099151068709</v>
      </c>
      <c r="AY43" s="99">
        <v>4486.9147772052647</v>
      </c>
      <c r="AZ43" s="99">
        <v>2.5628753576071124</v>
      </c>
      <c r="BA43" s="99">
        <v>2620.2837656175116</v>
      </c>
      <c r="BB43" s="99">
        <v>2.3067666364571062</v>
      </c>
      <c r="BC43" s="99">
        <v>2358.4382091137454</v>
      </c>
      <c r="BD43" s="99">
        <v>2.5903657056685696</v>
      </c>
      <c r="BE43" s="99">
        <v>2648.3898974755457</v>
      </c>
      <c r="BF43" s="99">
        <v>3.3913564366410358</v>
      </c>
      <c r="BG43" s="99">
        <v>3467.3228208217947</v>
      </c>
      <c r="BH43" s="99">
        <v>3.9567837360366762</v>
      </c>
      <c r="BI43" s="99">
        <v>4045.4156917238975</v>
      </c>
      <c r="BJ43" s="99">
        <v>4.6964063093770552</v>
      </c>
      <c r="BK43" s="99">
        <v>4801.6058107071012</v>
      </c>
      <c r="BL43" s="99">
        <v>3.8889441045572646</v>
      </c>
      <c r="BM43" s="99">
        <v>3976.0564524993474</v>
      </c>
      <c r="BN43" s="99">
        <v>0.74428664914125775</v>
      </c>
      <c r="BO43" s="99">
        <v>760.95867008202185</v>
      </c>
      <c r="BP43" s="99">
        <v>7.6614432759891322</v>
      </c>
      <c r="BQ43" s="99">
        <v>7833.0596053712889</v>
      </c>
      <c r="BR43" s="99">
        <v>0.20440767312849817</v>
      </c>
      <c r="BS43" s="99">
        <v>208.98640500657652</v>
      </c>
      <c r="BT43" s="99">
        <v>4.3607248129846052</v>
      </c>
      <c r="BU43" s="99">
        <v>4458.4050487954601</v>
      </c>
      <c r="BV43" s="99">
        <v>0.97549553384836274</v>
      </c>
      <c r="BW43" s="99">
        <v>997.34663380656605</v>
      </c>
      <c r="BX43" s="99">
        <v>5.4140852392324277</v>
      </c>
      <c r="BY43" s="99">
        <v>5535.3607485912344</v>
      </c>
      <c r="BZ43" s="99">
        <v>1.1575363677202708</v>
      </c>
      <c r="CA43" s="99">
        <v>1183.4651823572049</v>
      </c>
      <c r="CB43" s="99">
        <v>11.276168260172165</v>
      </c>
      <c r="CC43" s="99">
        <v>11528.75442920002</v>
      </c>
      <c r="CD43" s="99">
        <v>3.674544424956669</v>
      </c>
      <c r="CE43" s="99">
        <v>3756.8542200756983</v>
      </c>
      <c r="CF43" s="99">
        <v>3.1230324539154535</v>
      </c>
      <c r="CG43" s="99">
        <v>3192.9883808831596</v>
      </c>
      <c r="CH43" s="99">
        <v>0.2088257303689004</v>
      </c>
      <c r="CI43" s="99">
        <v>213.50342672916375</v>
      </c>
      <c r="CJ43" s="99">
        <v>0.65630784560691946</v>
      </c>
      <c r="CK43" s="99">
        <v>671.00914134851439</v>
      </c>
      <c r="CL43" s="99">
        <v>0.65124633810982024</v>
      </c>
      <c r="CM43" s="99">
        <v>665.83425608348023</v>
      </c>
      <c r="CN43" s="99">
        <v>8.4585872682940177</v>
      </c>
      <c r="CO43" s="99">
        <v>8648.0596231038035</v>
      </c>
      <c r="CP43" s="99">
        <v>3.1268025091319287</v>
      </c>
      <c r="CQ43" s="99">
        <v>3196.842885336484</v>
      </c>
      <c r="CR43" s="99">
        <v>4.236154438808339</v>
      </c>
      <c r="CS43" s="99">
        <v>4331.0442982376453</v>
      </c>
      <c r="CT43" s="99">
        <v>1.4743948180626241</v>
      </c>
      <c r="CU43" s="99">
        <v>1507.4212619872269</v>
      </c>
    </row>
    <row r="44" spans="2:99">
      <c r="C44" s="98" t="s">
        <v>209</v>
      </c>
      <c r="D44" s="99">
        <v>0</v>
      </c>
      <c r="E44" s="99">
        <v>0</v>
      </c>
      <c r="F44" s="99">
        <v>0</v>
      </c>
      <c r="G44" s="99">
        <v>0</v>
      </c>
      <c r="H44" s="99">
        <v>2.6751592356687879</v>
      </c>
      <c r="I44" s="99">
        <v>2735.0828025477686</v>
      </c>
      <c r="J44" s="99">
        <v>0.55244949839046709</v>
      </c>
      <c r="K44" s="99">
        <v>564.82436715441349</v>
      </c>
      <c r="L44" s="99">
        <v>6.347155999801342</v>
      </c>
      <c r="M44" s="99">
        <v>6489.3322941968918</v>
      </c>
      <c r="N44" s="99">
        <v>4.4819237400148566</v>
      </c>
      <c r="O44" s="99">
        <v>4582.318831791189</v>
      </c>
      <c r="P44" s="99">
        <v>3.8742023415696667</v>
      </c>
      <c r="Q44" s="99">
        <v>3960.9844740208273</v>
      </c>
      <c r="R44" s="99">
        <v>0.59307258661502993</v>
      </c>
      <c r="S44" s="99">
        <v>606.35741255520657</v>
      </c>
      <c r="T44" s="99">
        <v>7.793560574712572</v>
      </c>
      <c r="U44" s="99">
        <v>7968.1363315861336</v>
      </c>
      <c r="V44" s="99">
        <v>2.1895614290710559</v>
      </c>
      <c r="W44" s="99">
        <v>2238.6076050822476</v>
      </c>
      <c r="X44" s="99">
        <v>2.3776293190565791</v>
      </c>
      <c r="Y44" s="99">
        <v>2430.8882158034467</v>
      </c>
      <c r="Z44" s="99">
        <v>2.7186141623078237</v>
      </c>
      <c r="AA44" s="99">
        <v>2779.5111195435188</v>
      </c>
      <c r="AB44" s="99">
        <v>4.9183121064466242</v>
      </c>
      <c r="AC44" s="99">
        <v>5028.4822976310288</v>
      </c>
      <c r="AD44" s="99">
        <v>3.5145417014721798</v>
      </c>
      <c r="AE44" s="99">
        <v>3593.2674355851564</v>
      </c>
      <c r="AF44" s="99">
        <v>3.9453379622262008</v>
      </c>
      <c r="AG44" s="99">
        <v>4033.7135325800677</v>
      </c>
      <c r="AH44" s="99">
        <v>0.29966048493366043</v>
      </c>
      <c r="AI44" s="99">
        <v>306.3728797961744</v>
      </c>
      <c r="AJ44" s="99">
        <v>4.0563336898077074</v>
      </c>
      <c r="AK44" s="99">
        <v>4147.1955644594</v>
      </c>
      <c r="AL44" s="99">
        <v>3.3562340834188227</v>
      </c>
      <c r="AM44" s="99">
        <v>3431.4137268874042</v>
      </c>
      <c r="AN44" s="99">
        <v>2.056204422356787</v>
      </c>
      <c r="AO44" s="99">
        <v>2102.2634014175792</v>
      </c>
      <c r="AP44" s="99">
        <v>2.6324784869213587</v>
      </c>
      <c r="AQ44" s="99">
        <v>2691.4460050283969</v>
      </c>
      <c r="AR44" s="99">
        <v>2.6325841534663867</v>
      </c>
      <c r="AS44" s="99">
        <v>2691.5540385040335</v>
      </c>
      <c r="AT44" s="99">
        <v>2.0322144362211416</v>
      </c>
      <c r="AU44" s="99">
        <v>2077.7360395924952</v>
      </c>
      <c r="AV44" s="99">
        <v>6.2484969499057792</v>
      </c>
      <c r="AW44" s="99">
        <v>6388.4632815836685</v>
      </c>
      <c r="AX44" s="99">
        <v>4.8599834212785797</v>
      </c>
      <c r="AY44" s="99">
        <v>4968.8470499152199</v>
      </c>
      <c r="AZ44" s="99">
        <v>2.3567692015786541</v>
      </c>
      <c r="BA44" s="99">
        <v>2409.5608316940161</v>
      </c>
      <c r="BB44" s="99">
        <v>2.0272052047887583</v>
      </c>
      <c r="BC44" s="99">
        <v>2072.6146013760263</v>
      </c>
      <c r="BD44" s="99">
        <v>2.3928264138993094</v>
      </c>
      <c r="BE44" s="99">
        <v>2446.4257255706539</v>
      </c>
      <c r="BF44" s="99">
        <v>3.4015704243998144</v>
      </c>
      <c r="BG44" s="99">
        <v>3477.7656019063702</v>
      </c>
      <c r="BH44" s="99">
        <v>3.7721833608041435</v>
      </c>
      <c r="BI44" s="99">
        <v>3856.680268086156</v>
      </c>
      <c r="BJ44" s="99">
        <v>5.0753477477138969</v>
      </c>
      <c r="BK44" s="99">
        <v>5189.0355372626882</v>
      </c>
      <c r="BL44" s="99">
        <v>4.5514533198822793</v>
      </c>
      <c r="BM44" s="99">
        <v>4653.4058742476418</v>
      </c>
      <c r="BN44" s="99">
        <v>0.74428664914125775</v>
      </c>
      <c r="BO44" s="99">
        <v>760.95867008202185</v>
      </c>
      <c r="BP44" s="99">
        <v>7.6568065818834645</v>
      </c>
      <c r="BQ44" s="99">
        <v>7828.3190493176544</v>
      </c>
      <c r="BR44" s="99">
        <v>0.20359758856585022</v>
      </c>
      <c r="BS44" s="99">
        <v>208.15817454972526</v>
      </c>
      <c r="BT44" s="99">
        <v>4.7956537783668223</v>
      </c>
      <c r="BU44" s="99">
        <v>4903.0764230022387</v>
      </c>
      <c r="BV44" s="99">
        <v>1.0660896546932936</v>
      </c>
      <c r="BW44" s="99">
        <v>1089.9700629584233</v>
      </c>
      <c r="BX44" s="99">
        <v>6.145166055722866</v>
      </c>
      <c r="BY44" s="99">
        <v>6282.8177753710579</v>
      </c>
      <c r="BZ44" s="99">
        <v>1.0283642573461733</v>
      </c>
      <c r="CA44" s="99">
        <v>1051.3996167107275</v>
      </c>
      <c r="CB44" s="99">
        <v>12.578254895632094</v>
      </c>
      <c r="CC44" s="99">
        <v>12860.007805294254</v>
      </c>
      <c r="CD44" s="99">
        <v>4.0753143291406753</v>
      </c>
      <c r="CE44" s="99">
        <v>4166.6013701134261</v>
      </c>
      <c r="CF44" s="99">
        <v>3.1334912213600687</v>
      </c>
      <c r="CG44" s="99">
        <v>3203.6814247185343</v>
      </c>
      <c r="CH44" s="99">
        <v>0.20926194048277608</v>
      </c>
      <c r="CI44" s="99">
        <v>213.94940794959027</v>
      </c>
      <c r="CJ44" s="99">
        <v>0.72845387304528419</v>
      </c>
      <c r="CK44" s="99">
        <v>744.7712398014985</v>
      </c>
      <c r="CL44" s="99">
        <v>0.58666972367478742</v>
      </c>
      <c r="CM44" s="99">
        <v>599.81112548510259</v>
      </c>
      <c r="CN44" s="99">
        <v>8.168185370340888</v>
      </c>
      <c r="CO44" s="99">
        <v>8351.1527226365233</v>
      </c>
      <c r="CP44" s="99">
        <v>3.5600344902971579</v>
      </c>
      <c r="CQ44" s="99">
        <v>3639.7792628798143</v>
      </c>
      <c r="CR44" s="99">
        <v>4.2423868884665987</v>
      </c>
      <c r="CS44" s="99">
        <v>4337.4163547682501</v>
      </c>
      <c r="CT44" s="99">
        <v>1.4792359419739796</v>
      </c>
      <c r="CU44" s="99">
        <v>1512.3708270741968</v>
      </c>
    </row>
    <row r="45" spans="2:99">
      <c r="C45" s="98" t="s">
        <v>210</v>
      </c>
      <c r="D45" s="99">
        <v>0</v>
      </c>
      <c r="E45" s="99">
        <v>0</v>
      </c>
      <c r="F45" s="99">
        <v>0</v>
      </c>
      <c r="G45" s="99">
        <v>0</v>
      </c>
      <c r="H45" s="99">
        <v>2.3779193205944784</v>
      </c>
      <c r="I45" s="99">
        <v>2970.4968152866227</v>
      </c>
      <c r="J45" s="99">
        <v>0.55244949839046709</v>
      </c>
      <c r="K45" s="99">
        <v>690.1199133893715</v>
      </c>
      <c r="L45" s="99">
        <v>7.3940475571171982</v>
      </c>
      <c r="M45" s="99">
        <v>9236.6442083508045</v>
      </c>
      <c r="N45" s="99">
        <v>4.3081243463011285</v>
      </c>
      <c r="O45" s="99">
        <v>5381.7089333993699</v>
      </c>
      <c r="P45" s="99">
        <v>4.0799957814220873</v>
      </c>
      <c r="Q45" s="99">
        <v>5096.7307301524716</v>
      </c>
      <c r="R45" s="99">
        <v>0.62663767788365843</v>
      </c>
      <c r="S45" s="99">
        <v>782.79578721226619</v>
      </c>
      <c r="T45" s="99">
        <v>7.2016308935367732</v>
      </c>
      <c r="U45" s="99">
        <v>8996.2773122061371</v>
      </c>
      <c r="V45" s="99">
        <v>1.9581934400684218</v>
      </c>
      <c r="W45" s="99">
        <v>2446.1752453334725</v>
      </c>
      <c r="X45" s="99">
        <v>2.1163980029169429</v>
      </c>
      <c r="Y45" s="99">
        <v>2643.804385243845</v>
      </c>
      <c r="Z45" s="99">
        <v>3.1823648368450703</v>
      </c>
      <c r="AA45" s="99">
        <v>3975.4101541868622</v>
      </c>
      <c r="AB45" s="99">
        <v>5.151825487105361</v>
      </c>
      <c r="AC45" s="99">
        <v>6435.6603984920175</v>
      </c>
      <c r="AD45" s="99">
        <v>3.5145417014721798</v>
      </c>
      <c r="AE45" s="99">
        <v>4390.3654934790475</v>
      </c>
      <c r="AF45" s="99">
        <v>3.2262788073618358</v>
      </c>
      <c r="AG45" s="99">
        <v>4030.2674861564055</v>
      </c>
      <c r="AH45" s="99">
        <v>0.29865938510912399</v>
      </c>
      <c r="AI45" s="99">
        <v>373.08530387831769</v>
      </c>
      <c r="AJ45" s="99">
        <v>3.5526592585532772</v>
      </c>
      <c r="AK45" s="99">
        <v>4437.9819457847543</v>
      </c>
      <c r="AL45" s="99">
        <v>3.7325491883608017</v>
      </c>
      <c r="AM45" s="99">
        <v>4662.7004461003135</v>
      </c>
      <c r="AN45" s="99">
        <v>2.0411841682657599</v>
      </c>
      <c r="AO45" s="99">
        <v>2549.8472629975872</v>
      </c>
      <c r="AP45" s="99">
        <v>2.6377211046743265</v>
      </c>
      <c r="AQ45" s="99">
        <v>3295.0412039591688</v>
      </c>
      <c r="AR45" s="99">
        <v>2.472270967350406</v>
      </c>
      <c r="AS45" s="99">
        <v>3088.3608924141272</v>
      </c>
      <c r="AT45" s="99">
        <v>2.1429409476823995</v>
      </c>
      <c r="AU45" s="99">
        <v>2676.9618318448534</v>
      </c>
      <c r="AV45" s="99">
        <v>5.5258976221563101</v>
      </c>
      <c r="AW45" s="99">
        <v>6902.9513095976627</v>
      </c>
      <c r="AX45" s="99">
        <v>4.3886099151068709</v>
      </c>
      <c r="AY45" s="99">
        <v>5482.2515059515035</v>
      </c>
      <c r="AZ45" s="99">
        <v>2.5586086202135117</v>
      </c>
      <c r="BA45" s="99">
        <v>3196.2138883707189</v>
      </c>
      <c r="BB45" s="99">
        <v>2.3017469805206541</v>
      </c>
      <c r="BC45" s="99">
        <v>2875.342328066401</v>
      </c>
      <c r="BD45" s="99">
        <v>2.389100595121278</v>
      </c>
      <c r="BE45" s="99">
        <v>2984.4644634255005</v>
      </c>
      <c r="BF45" s="99">
        <v>3.7488807305012353</v>
      </c>
      <c r="BG45" s="99">
        <v>4683.1018085421429</v>
      </c>
      <c r="BH45" s="99">
        <v>3.6049870720847856</v>
      </c>
      <c r="BI45" s="99">
        <v>4503.3498504483141</v>
      </c>
      <c r="BJ45" s="99">
        <v>4.6839805552658085</v>
      </c>
      <c r="BK45" s="99">
        <v>5851.2285096380483</v>
      </c>
      <c r="BL45" s="99">
        <v>4.0556913536904684</v>
      </c>
      <c r="BM45" s="99">
        <v>5066.3696390301329</v>
      </c>
      <c r="BN45" s="99">
        <v>0.68161181939509219</v>
      </c>
      <c r="BO45" s="99">
        <v>851.46948478834918</v>
      </c>
      <c r="BP45" s="99">
        <v>7.6614432759891322</v>
      </c>
      <c r="BQ45" s="99">
        <v>9570.6749403656249</v>
      </c>
      <c r="BR45" s="99">
        <v>0.20278750400320233</v>
      </c>
      <c r="BS45" s="99">
        <v>253.32215000080038</v>
      </c>
      <c r="BT45" s="99">
        <v>4.7949811219455034</v>
      </c>
      <c r="BU45" s="99">
        <v>5989.8904175343232</v>
      </c>
      <c r="BV45" s="99">
        <v>1.0712418269450754</v>
      </c>
      <c r="BW45" s="99">
        <v>1338.1952902197881</v>
      </c>
      <c r="BX45" s="99">
        <v>5.1703916337356155</v>
      </c>
      <c r="BY45" s="99">
        <v>6458.8532288625311</v>
      </c>
      <c r="BZ45" s="99">
        <v>0.98243558575142942</v>
      </c>
      <c r="CA45" s="99">
        <v>1227.2585337206856</v>
      </c>
      <c r="CB45" s="99">
        <v>12.578254895632094</v>
      </c>
      <c r="CC45" s="99">
        <v>15712.756015623612</v>
      </c>
      <c r="CD45" s="99">
        <v>3.6577944099946307</v>
      </c>
      <c r="CE45" s="99">
        <v>4569.3167769652928</v>
      </c>
      <c r="CF45" s="99">
        <v>2.8609887445800624</v>
      </c>
      <c r="CG45" s="99">
        <v>3573.9471397294142</v>
      </c>
      <c r="CH45" s="99">
        <v>0.20838952025502466</v>
      </c>
      <c r="CI45" s="99">
        <v>260.32018870257684</v>
      </c>
      <c r="CJ45" s="99">
        <v>0.65620499856777781</v>
      </c>
      <c r="CK45" s="99">
        <v>819.73128421086801</v>
      </c>
      <c r="CL45" s="99">
        <v>0.65147467951646565</v>
      </c>
      <c r="CM45" s="99">
        <v>813.82216965196892</v>
      </c>
      <c r="CN45" s="99">
        <v>7.5873815744346311</v>
      </c>
      <c r="CO45" s="99">
        <v>9478.1570627837409</v>
      </c>
      <c r="CP45" s="99">
        <v>2.905477586500548</v>
      </c>
      <c r="CQ45" s="99">
        <v>3629.5226010564847</v>
      </c>
      <c r="CR45" s="99">
        <v>3.713646639822838</v>
      </c>
      <c r="CS45" s="99">
        <v>4639.0873824666896</v>
      </c>
      <c r="CT45" s="99">
        <v>1.2706828782127568</v>
      </c>
      <c r="CU45" s="99">
        <v>1587.3370514633759</v>
      </c>
    </row>
    <row r="46" spans="2:99">
      <c r="C46" s="98" t="s">
        <v>211</v>
      </c>
      <c r="D46" s="99">
        <v>0</v>
      </c>
      <c r="E46" s="99">
        <v>0</v>
      </c>
      <c r="F46" s="99">
        <v>0</v>
      </c>
      <c r="G46" s="99">
        <v>0</v>
      </c>
      <c r="H46" s="99">
        <v>2.6751592356687879</v>
      </c>
      <c r="I46" s="99">
        <v>3242.2929936305709</v>
      </c>
      <c r="J46" s="99">
        <v>0.55080332364212015</v>
      </c>
      <c r="K46" s="99">
        <v>667.57362825424957</v>
      </c>
      <c r="L46" s="99">
        <v>6.3449624446044686</v>
      </c>
      <c r="M46" s="99">
        <v>7690.0944828606162</v>
      </c>
      <c r="N46" s="99">
        <v>4.4917050898128315</v>
      </c>
      <c r="O46" s="99">
        <v>5443.9465688531518</v>
      </c>
      <c r="P46" s="99">
        <v>3.6743877376549667</v>
      </c>
      <c r="Q46" s="99">
        <v>4453.3579380378196</v>
      </c>
      <c r="R46" s="99">
        <v>0.62540444941473794</v>
      </c>
      <c r="S46" s="99">
        <v>757.99019269066241</v>
      </c>
      <c r="T46" s="99">
        <v>7.1971547699264464</v>
      </c>
      <c r="U46" s="99">
        <v>8722.9515811508536</v>
      </c>
      <c r="V46" s="99">
        <v>2.181311465375106</v>
      </c>
      <c r="W46" s="99">
        <v>2643.7494960346285</v>
      </c>
      <c r="X46" s="99">
        <v>2.3738368227994573</v>
      </c>
      <c r="Y46" s="99">
        <v>2877.0902292329424</v>
      </c>
      <c r="Z46" s="99">
        <v>2.9484655784637606</v>
      </c>
      <c r="AA46" s="99">
        <v>3573.5402810980777</v>
      </c>
      <c r="AB46" s="99">
        <v>5.3930902581788436</v>
      </c>
      <c r="AC46" s="99">
        <v>6536.4253929127581</v>
      </c>
      <c r="AD46" s="99">
        <v>3.1530671817556164</v>
      </c>
      <c r="AE46" s="99">
        <v>3821.517424287807</v>
      </c>
      <c r="AF46" s="99">
        <v>3.7107844053155792</v>
      </c>
      <c r="AG46" s="99">
        <v>4497.4706992424817</v>
      </c>
      <c r="AH46" s="99">
        <v>0.32772444376040721</v>
      </c>
      <c r="AI46" s="99">
        <v>397.20202583761352</v>
      </c>
      <c r="AJ46" s="99">
        <v>3.5526592585532772</v>
      </c>
      <c r="AK46" s="99">
        <v>4305.823021366572</v>
      </c>
      <c r="AL46" s="99">
        <v>3.3562340834188227</v>
      </c>
      <c r="AM46" s="99">
        <v>4067.7557091036133</v>
      </c>
      <c r="AN46" s="99">
        <v>1.8385677768482869</v>
      </c>
      <c r="AO46" s="99">
        <v>2228.3441455401235</v>
      </c>
      <c r="AP46" s="99">
        <v>3.0100447329824007</v>
      </c>
      <c r="AQ46" s="99">
        <v>3648.1742163746699</v>
      </c>
      <c r="AR46" s="99">
        <v>2.6325841534663867</v>
      </c>
      <c r="AS46" s="99">
        <v>3190.6919940012608</v>
      </c>
      <c r="AT46" s="99">
        <v>1.9242834411826333</v>
      </c>
      <c r="AU46" s="99">
        <v>2332.2315307133517</v>
      </c>
      <c r="AV46" s="99">
        <v>5.8871972860310446</v>
      </c>
      <c r="AW46" s="99">
        <v>7135.2831106696258</v>
      </c>
      <c r="AX46" s="99">
        <v>4.3886099151068709</v>
      </c>
      <c r="AY46" s="99">
        <v>5318.9952171095274</v>
      </c>
      <c r="AZ46" s="99">
        <v>2.3653026763658547</v>
      </c>
      <c r="BA46" s="99">
        <v>2866.7468437554157</v>
      </c>
      <c r="BB46" s="99">
        <v>2.0221855488523062</v>
      </c>
      <c r="BC46" s="99">
        <v>2450.8888852089949</v>
      </c>
      <c r="BD46" s="99">
        <v>2.404003870233403</v>
      </c>
      <c r="BE46" s="99">
        <v>2913.6526907228845</v>
      </c>
      <c r="BF46" s="99">
        <v>3.3862494427616463</v>
      </c>
      <c r="BG46" s="99">
        <v>4104.1343246271153</v>
      </c>
      <c r="BH46" s="99">
        <v>3.7721833608041435</v>
      </c>
      <c r="BI46" s="99">
        <v>4571.8862332946219</v>
      </c>
      <c r="BJ46" s="99">
        <v>5.2617120283545047</v>
      </c>
      <c r="BK46" s="99">
        <v>6377.1949783656601</v>
      </c>
      <c r="BL46" s="99">
        <v>4.2224386028236713</v>
      </c>
      <c r="BM46" s="99">
        <v>5117.5955866222894</v>
      </c>
      <c r="BN46" s="99">
        <v>0.61778937467037287</v>
      </c>
      <c r="BO46" s="99">
        <v>748.76072210049188</v>
      </c>
      <c r="BP46" s="99">
        <v>6.6448633129032952</v>
      </c>
      <c r="BQ46" s="99">
        <v>8053.5743352387935</v>
      </c>
      <c r="BR46" s="99">
        <v>0.20440767312849817</v>
      </c>
      <c r="BS46" s="99">
        <v>247.74209983173978</v>
      </c>
      <c r="BT46" s="99">
        <v>4.7969990912094618</v>
      </c>
      <c r="BU46" s="99">
        <v>5813.9628985458676</v>
      </c>
      <c r="BV46" s="99">
        <v>0.97549553384836274</v>
      </c>
      <c r="BW46" s="99">
        <v>1182.3005870242157</v>
      </c>
      <c r="BX46" s="99">
        <v>5.8948692104382356</v>
      </c>
      <c r="BY46" s="99">
        <v>7144.5814830511417</v>
      </c>
      <c r="BZ46" s="99">
        <v>1.1116076961255268</v>
      </c>
      <c r="CA46" s="99">
        <v>1347.2685277041385</v>
      </c>
      <c r="CB46" s="99">
        <v>11.70774497280722</v>
      </c>
      <c r="CC46" s="99">
        <v>14189.786907042349</v>
      </c>
      <c r="CD46" s="99">
        <v>4.0585643141786374</v>
      </c>
      <c r="CE46" s="99">
        <v>4918.9799487845085</v>
      </c>
      <c r="CF46" s="99">
        <v>3.1178030701931458</v>
      </c>
      <c r="CG46" s="99">
        <v>3778.7773210740929</v>
      </c>
      <c r="CH46" s="99">
        <v>0.20926194048277608</v>
      </c>
      <c r="CI46" s="99">
        <v>253.62547186512461</v>
      </c>
      <c r="CJ46" s="99">
        <v>0.72845387304528419</v>
      </c>
      <c r="CK46" s="99">
        <v>882.88609413088443</v>
      </c>
      <c r="CL46" s="99">
        <v>0.65215970373640209</v>
      </c>
      <c r="CM46" s="99">
        <v>790.41756092851938</v>
      </c>
      <c r="CN46" s="99">
        <v>8.7489891662471475</v>
      </c>
      <c r="CO46" s="99">
        <v>10603.774869491543</v>
      </c>
      <c r="CP46" s="99">
        <v>3.3387095676657768</v>
      </c>
      <c r="CQ46" s="99">
        <v>4046.5159960109213</v>
      </c>
      <c r="CR46" s="99">
        <v>3.8878159061513387</v>
      </c>
      <c r="CS46" s="99">
        <v>4712.0328782554225</v>
      </c>
      <c r="CT46" s="99">
        <v>1.5431056519978057</v>
      </c>
      <c r="CU46" s="99">
        <v>1870.2440502213406</v>
      </c>
    </row>
    <row r="47" spans="2:99">
      <c r="C47" s="98" t="s">
        <v>212</v>
      </c>
      <c r="D47" s="99">
        <v>0</v>
      </c>
      <c r="E47" s="99">
        <v>0</v>
      </c>
      <c r="F47" s="99">
        <v>0</v>
      </c>
      <c r="G47" s="99">
        <v>0</v>
      </c>
      <c r="H47" s="99">
        <v>2.6751592356687879</v>
      </c>
      <c r="I47" s="99">
        <v>4086.5732484076402</v>
      </c>
      <c r="J47" s="99">
        <v>0.5086755304702385</v>
      </c>
      <c r="K47" s="99">
        <v>777.05274034633624</v>
      </c>
      <c r="L47" s="99">
        <v>6.6953886671743366</v>
      </c>
      <c r="M47" s="99">
        <v>10227.875727975515</v>
      </c>
      <c r="N47" s="99">
        <v>4.3276870458970791</v>
      </c>
      <c r="O47" s="99">
        <v>6610.974731312378</v>
      </c>
      <c r="P47" s="99">
        <v>3.8801811775073873</v>
      </c>
      <c r="Q47" s="99">
        <v>5927.3647667602845</v>
      </c>
      <c r="R47" s="99">
        <v>0.65773631221444606</v>
      </c>
      <c r="S47" s="99">
        <v>1004.7579905387878</v>
      </c>
      <c r="T47" s="99">
        <v>7.1993928317316103</v>
      </c>
      <c r="U47" s="99">
        <v>10997.792489753207</v>
      </c>
      <c r="V47" s="99">
        <v>2.1730615016791557</v>
      </c>
      <c r="W47" s="99">
        <v>3319.568749965078</v>
      </c>
      <c r="X47" s="99">
        <v>2.3548743415138493</v>
      </c>
      <c r="Y47" s="99">
        <v>3597.306044096556</v>
      </c>
      <c r="Z47" s="99">
        <v>2.9363220517876423</v>
      </c>
      <c r="AA47" s="99">
        <v>4485.5255663108019</v>
      </c>
      <c r="AB47" s="99">
        <v>4.6847987257878883</v>
      </c>
      <c r="AC47" s="99">
        <v>7156.498533513578</v>
      </c>
      <c r="AD47" s="99">
        <v>3.5234898974904936</v>
      </c>
      <c r="AE47" s="99">
        <v>5382.4831674064781</v>
      </c>
      <c r="AF47" s="99">
        <v>3.460832364272457</v>
      </c>
      <c r="AG47" s="99">
        <v>5286.7675196626051</v>
      </c>
      <c r="AH47" s="99">
        <v>0.29966048493366043</v>
      </c>
      <c r="AI47" s="99">
        <v>457.76135678465965</v>
      </c>
      <c r="AJ47" s="99">
        <v>3.5526592585532772</v>
      </c>
      <c r="AK47" s="99">
        <v>5427.0422833659859</v>
      </c>
      <c r="AL47" s="99">
        <v>3.3766353241248157</v>
      </c>
      <c r="AM47" s="99">
        <v>5158.1481211330683</v>
      </c>
      <c r="AN47" s="99">
        <v>1.8535880309393136</v>
      </c>
      <c r="AO47" s="99">
        <v>2831.5410760628952</v>
      </c>
      <c r="AP47" s="99">
        <v>2.6324784869213587</v>
      </c>
      <c r="AQ47" s="99">
        <v>4021.3741366210675</v>
      </c>
      <c r="AR47" s="99">
        <v>2.3181007971990328</v>
      </c>
      <c r="AS47" s="99">
        <v>3541.1307778012424</v>
      </c>
      <c r="AT47" s="99">
        <v>1.9214879247598835</v>
      </c>
      <c r="AU47" s="99">
        <v>2935.2649538631977</v>
      </c>
      <c r="AV47" s="99">
        <v>5.9035669266518589</v>
      </c>
      <c r="AW47" s="99">
        <v>9018.2888371533791</v>
      </c>
      <c r="AX47" s="99">
        <v>4.8599834212785797</v>
      </c>
      <c r="AY47" s="99">
        <v>7424.1106743451583</v>
      </c>
      <c r="AZ47" s="99">
        <v>2.1463963081565947</v>
      </c>
      <c r="BA47" s="99">
        <v>3278.8350003400137</v>
      </c>
      <c r="BB47" s="99">
        <v>2.2917076686477502</v>
      </c>
      <c r="BC47" s="99">
        <v>3500.812634626303</v>
      </c>
      <c r="BD47" s="99">
        <v>2.5866398868905383</v>
      </c>
      <c r="BE47" s="99">
        <v>3951.3510912139859</v>
      </c>
      <c r="BF47" s="99">
        <v>3.0389391366602263</v>
      </c>
      <c r="BG47" s="99">
        <v>4642.2834251621616</v>
      </c>
      <c r="BH47" s="99">
        <v>3.596285028828198</v>
      </c>
      <c r="BI47" s="99">
        <v>5493.6850100379552</v>
      </c>
      <c r="BJ47" s="99">
        <v>4.4976162746252006</v>
      </c>
      <c r="BK47" s="99">
        <v>6870.5586211174559</v>
      </c>
      <c r="BL47" s="99">
        <v>3.7132372930084636</v>
      </c>
      <c r="BM47" s="99">
        <v>5672.3412887997283</v>
      </c>
      <c r="BN47" s="99">
        <v>0.68046420441653832</v>
      </c>
      <c r="BO47" s="99">
        <v>1039.477118666704</v>
      </c>
      <c r="BP47" s="99">
        <v>7.150062165042435</v>
      </c>
      <c r="BQ47" s="99">
        <v>10922.434963318823</v>
      </c>
      <c r="BR47" s="99">
        <v>0.20278750400320233</v>
      </c>
      <c r="BS47" s="99">
        <v>309.77819111529186</v>
      </c>
      <c r="BT47" s="99">
        <v>3.9284864732876668</v>
      </c>
      <c r="BU47" s="99">
        <v>6001.1559365942394</v>
      </c>
      <c r="BV47" s="99">
        <v>1.0712418269450754</v>
      </c>
      <c r="BW47" s="99">
        <v>1636.4290148412972</v>
      </c>
      <c r="BX47" s="99">
        <v>5.1637883939477973</v>
      </c>
      <c r="BY47" s="99">
        <v>7888.2031505946543</v>
      </c>
      <c r="BZ47" s="99">
        <v>1.115914648330594</v>
      </c>
      <c r="CA47" s="99">
        <v>1704.6712167898152</v>
      </c>
      <c r="CB47" s="99">
        <v>9.9887946198217676</v>
      </c>
      <c r="CC47" s="99">
        <v>15258.882661239732</v>
      </c>
      <c r="CD47" s="99">
        <v>3.2737745207726627</v>
      </c>
      <c r="CE47" s="99">
        <v>5001.0179579323194</v>
      </c>
      <c r="CF47" s="99">
        <v>2.8557593608577547</v>
      </c>
      <c r="CG47" s="99">
        <v>4362.4579996463062</v>
      </c>
      <c r="CH47" s="99">
        <v>0.18731924410409473</v>
      </c>
      <c r="CI47" s="99">
        <v>286.14887729341507</v>
      </c>
      <c r="CJ47" s="99">
        <v>0.65579361041121098</v>
      </c>
      <c r="CK47" s="99">
        <v>1001.7903192641659</v>
      </c>
      <c r="CL47" s="99">
        <v>0.58735474789472386</v>
      </c>
      <c r="CM47" s="99">
        <v>897.24311288398007</v>
      </c>
      <c r="CN47" s="99">
        <v>7.0044052945487696</v>
      </c>
      <c r="CO47" s="99">
        <v>10699.9295279527</v>
      </c>
      <c r="CP47" s="99">
        <v>2.905477586500548</v>
      </c>
      <c r="CQ47" s="99">
        <v>4438.4075611382368</v>
      </c>
      <c r="CR47" s="99">
        <v>3.533244923836079</v>
      </c>
      <c r="CS47" s="99">
        <v>5397.3849456519938</v>
      </c>
      <c r="CT47" s="99">
        <v>1.4743948180626241</v>
      </c>
      <c r="CU47" s="99">
        <v>2252.2855240724643</v>
      </c>
    </row>
    <row r="48" spans="2:99">
      <c r="C48" s="98" t="s">
        <v>213</v>
      </c>
      <c r="D48" s="99">
        <v>0</v>
      </c>
      <c r="E48" s="99">
        <v>0</v>
      </c>
      <c r="F48" s="99">
        <v>0</v>
      </c>
      <c r="G48" s="99">
        <v>0</v>
      </c>
      <c r="H48" s="99">
        <v>2.3779193205944784</v>
      </c>
      <c r="I48" s="99">
        <v>2063.0828025477695</v>
      </c>
      <c r="J48" s="99">
        <v>0.64328978372761814</v>
      </c>
      <c r="K48" s="99">
        <v>558.11821636208151</v>
      </c>
      <c r="L48" s="99">
        <v>6.6975822223712091</v>
      </c>
      <c r="M48" s="99">
        <v>5810.8223361292612</v>
      </c>
      <c r="N48" s="99">
        <v>4.6655044835265596</v>
      </c>
      <c r="O48" s="99">
        <v>4047.7916899076431</v>
      </c>
      <c r="P48" s="99">
        <v>4.485603825189207</v>
      </c>
      <c r="Q48" s="99">
        <v>3891.7098787341561</v>
      </c>
      <c r="R48" s="99">
        <v>0.65773631221444606</v>
      </c>
      <c r="S48" s="99">
        <v>570.65202447725346</v>
      </c>
      <c r="T48" s="99">
        <v>7.1993928317316103</v>
      </c>
      <c r="U48" s="99">
        <v>6246.1932208103453</v>
      </c>
      <c r="V48" s="99">
        <v>1.9746933674603218</v>
      </c>
      <c r="W48" s="99">
        <v>1713.2439656085753</v>
      </c>
      <c r="X48" s="99">
        <v>2.3662518302852145</v>
      </c>
      <c r="Y48" s="99">
        <v>2052.9600879554523</v>
      </c>
      <c r="Z48" s="99">
        <v>2.9444177362383877</v>
      </c>
      <c r="AA48" s="99">
        <v>2554.5768279604254</v>
      </c>
      <c r="AB48" s="99">
        <v>4.9260634968613708</v>
      </c>
      <c r="AC48" s="99">
        <v>4273.8526898769251</v>
      </c>
      <c r="AD48" s="99">
        <v>3.5234898974904936</v>
      </c>
      <c r="AE48" s="99">
        <v>3056.9798350627525</v>
      </c>
      <c r="AF48" s="99">
        <v>3.7184836473818299</v>
      </c>
      <c r="AG48" s="99">
        <v>3226.1564124684755</v>
      </c>
      <c r="AH48" s="99">
        <v>0.31319191443476563</v>
      </c>
      <c r="AI48" s="99">
        <v>271.72530496360264</v>
      </c>
      <c r="AJ48" s="99">
        <v>3.550475076950121</v>
      </c>
      <c r="AK48" s="99">
        <v>3080.3921767619249</v>
      </c>
      <c r="AL48" s="99">
        <v>3.7427498087137985</v>
      </c>
      <c r="AM48" s="99">
        <v>3247.2097340400915</v>
      </c>
      <c r="AN48" s="99">
        <v>2.0511976709931115</v>
      </c>
      <c r="AO48" s="99">
        <v>1779.6190993536236</v>
      </c>
      <c r="AP48" s="99">
        <v>2.6586915756861975</v>
      </c>
      <c r="AQ48" s="99">
        <v>2306.6808110653451</v>
      </c>
      <c r="AR48" s="99">
        <v>2.6325841534663867</v>
      </c>
      <c r="AS48" s="99">
        <v>2284.0300115474374</v>
      </c>
      <c r="AT48" s="99">
        <v>2.1401454312596502</v>
      </c>
      <c r="AU48" s="99">
        <v>1856.7901761608725</v>
      </c>
      <c r="AV48" s="99">
        <v>5.9035669266518589</v>
      </c>
      <c r="AW48" s="99">
        <v>5121.9346655631525</v>
      </c>
      <c r="AX48" s="99">
        <v>5.0956701743644333</v>
      </c>
      <c r="AY48" s="99">
        <v>4421.0034432785824</v>
      </c>
      <c r="AZ48" s="99">
        <v>2.781781725816372</v>
      </c>
      <c r="BA48" s="99">
        <v>2413.4738253182845</v>
      </c>
      <c r="BB48" s="99">
        <v>2.2917076686477502</v>
      </c>
      <c r="BC48" s="99">
        <v>1988.2855733187882</v>
      </c>
      <c r="BD48" s="99">
        <v>2.3965522326773407</v>
      </c>
      <c r="BE48" s="99">
        <v>2079.2487170708609</v>
      </c>
      <c r="BF48" s="99">
        <v>3.7642017121394034</v>
      </c>
      <c r="BG48" s="99">
        <v>3265.8214054521463</v>
      </c>
      <c r="BH48" s="99">
        <v>4.1326820680126222</v>
      </c>
      <c r="BI48" s="99">
        <v>3585.5149622077511</v>
      </c>
      <c r="BJ48" s="99">
        <v>5.460502063106361</v>
      </c>
      <c r="BK48" s="99">
        <v>4737.5315899510788</v>
      </c>
      <c r="BL48" s="99">
        <v>4.5604128822978769</v>
      </c>
      <c r="BM48" s="99">
        <v>3956.614216681638</v>
      </c>
      <c r="BN48" s="99">
        <v>0.74543426411981162</v>
      </c>
      <c r="BO48" s="99">
        <v>646.7387675503486</v>
      </c>
      <c r="BP48" s="99">
        <v>7.1531532944462137</v>
      </c>
      <c r="BQ48" s="99">
        <v>6206.0757982615351</v>
      </c>
      <c r="BR48" s="99">
        <v>0.22590820945632081</v>
      </c>
      <c r="BS48" s="99">
        <v>195.99796252430394</v>
      </c>
      <c r="BT48" s="99">
        <v>4.361397469405925</v>
      </c>
      <c r="BU48" s="99">
        <v>3783.9484444565805</v>
      </c>
      <c r="BV48" s="99">
        <v>1.0660896546932936</v>
      </c>
      <c r="BW48" s="99">
        <v>924.93938441190164</v>
      </c>
      <c r="BX48" s="99">
        <v>5.6511756049414235</v>
      </c>
      <c r="BY48" s="99">
        <v>4902.9599548471788</v>
      </c>
      <c r="BZ48" s="99">
        <v>1.115914648330594</v>
      </c>
      <c r="CA48" s="99">
        <v>968.16754889162337</v>
      </c>
      <c r="CB48" s="99">
        <v>13.006153359489765</v>
      </c>
      <c r="CC48" s="99">
        <v>11284.138654693321</v>
      </c>
      <c r="CD48" s="99">
        <v>4.0920643441027131</v>
      </c>
      <c r="CE48" s="99">
        <v>3550.2750249435139</v>
      </c>
      <c r="CF48" s="99">
        <v>3.6837255586423887</v>
      </c>
      <c r="CG48" s="99">
        <v>3196.0002946781365</v>
      </c>
      <c r="CH48" s="99">
        <v>0.23207705708920881</v>
      </c>
      <c r="CI48" s="99">
        <v>201.35005473059758</v>
      </c>
      <c r="CJ48" s="99">
        <v>0.72876241416270926</v>
      </c>
      <c r="CK48" s="99">
        <v>632.27427052756661</v>
      </c>
      <c r="CL48" s="99">
        <v>0.58735474789472386</v>
      </c>
      <c r="CM48" s="99">
        <v>509.58897927346243</v>
      </c>
      <c r="CN48" s="99">
        <v>9.0415635481798802</v>
      </c>
      <c r="CO48" s="99">
        <v>7844.4605344008642</v>
      </c>
      <c r="CP48" s="99">
        <v>3.3575452958608416</v>
      </c>
      <c r="CQ48" s="99">
        <v>2913.0062986888661</v>
      </c>
      <c r="CR48" s="99">
        <v>4.236154438808339</v>
      </c>
      <c r="CS48" s="99">
        <v>3675.287591110115</v>
      </c>
      <c r="CT48" s="99">
        <v>1.5431056519978057</v>
      </c>
      <c r="CU48" s="99">
        <v>1338.7984636732963</v>
      </c>
    </row>
    <row r="49" spans="2:99">
      <c r="B49" s="98" t="s">
        <v>129</v>
      </c>
      <c r="C49" s="98" t="s">
        <v>214</v>
      </c>
      <c r="D49" s="99">
        <v>0</v>
      </c>
      <c r="E49" s="99">
        <v>0</v>
      </c>
      <c r="F49" s="99">
        <v>0</v>
      </c>
      <c r="G49" s="99">
        <v>0</v>
      </c>
      <c r="H49" s="99">
        <v>4.6294102396588412</v>
      </c>
      <c r="I49" s="99">
        <v>4560.8949681118902</v>
      </c>
      <c r="J49" s="99">
        <v>2.8428139522516052</v>
      </c>
      <c r="K49" s="99">
        <v>2800.740305758281</v>
      </c>
      <c r="L49" s="99">
        <v>15.21676106236654</v>
      </c>
      <c r="M49" s="99">
        <v>14991.552998643514</v>
      </c>
      <c r="N49" s="99">
        <v>8.2783918649529209</v>
      </c>
      <c r="O49" s="99">
        <v>8155.8716653516167</v>
      </c>
      <c r="P49" s="99">
        <v>7.0843004677839838</v>
      </c>
      <c r="Q49" s="99">
        <v>6979.4528208607808</v>
      </c>
      <c r="R49" s="99">
        <v>3.1603295042423314</v>
      </c>
      <c r="S49" s="99">
        <v>3113.5566275795445</v>
      </c>
      <c r="T49" s="99">
        <v>4.0716475581619518</v>
      </c>
      <c r="U49" s="99">
        <v>4011.3871743011546</v>
      </c>
      <c r="V49" s="99">
        <v>6.4237258499218539</v>
      </c>
      <c r="W49" s="99">
        <v>6328.6547073430102</v>
      </c>
      <c r="X49" s="99">
        <v>8.3328533626475227</v>
      </c>
      <c r="Y49" s="99">
        <v>8209.5271328803392</v>
      </c>
      <c r="Z49" s="99">
        <v>7.5387690173022861</v>
      </c>
      <c r="AA49" s="99">
        <v>7427.1952358462122</v>
      </c>
      <c r="AB49" s="99">
        <v>11.641718638912137</v>
      </c>
      <c r="AC49" s="99">
        <v>11469.421203056236</v>
      </c>
      <c r="AD49" s="99">
        <v>5.2564866079852468</v>
      </c>
      <c r="AE49" s="99">
        <v>5178.690606187065</v>
      </c>
      <c r="AF49" s="99">
        <v>11.147378894684183</v>
      </c>
      <c r="AG49" s="99">
        <v>10982.397687042856</v>
      </c>
      <c r="AH49" s="99">
        <v>13.114800681172063</v>
      </c>
      <c r="AI49" s="99">
        <v>12920.701631090717</v>
      </c>
      <c r="AJ49" s="99">
        <v>4.9298134396753372</v>
      </c>
      <c r="AK49" s="99">
        <v>4856.8522007681422</v>
      </c>
      <c r="AL49" s="99">
        <v>6.1553311005510887</v>
      </c>
      <c r="AM49" s="99">
        <v>6064.2322002629326</v>
      </c>
      <c r="AN49" s="99">
        <v>7.2735469900266017</v>
      </c>
      <c r="AO49" s="99">
        <v>7165.8984945742077</v>
      </c>
      <c r="AP49" s="99">
        <v>6.4030502345835787</v>
      </c>
      <c r="AQ49" s="99">
        <v>6308.2850911117412</v>
      </c>
      <c r="AR49" s="99">
        <v>10.249740767933334</v>
      </c>
      <c r="AS49" s="99">
        <v>10098.04460456792</v>
      </c>
      <c r="AT49" s="99">
        <v>7.116006297788803</v>
      </c>
      <c r="AU49" s="99">
        <v>7010.6894045815279</v>
      </c>
      <c r="AV49" s="99">
        <v>9.1653386467001088</v>
      </c>
      <c r="AW49" s="99">
        <v>9029.6916347289462</v>
      </c>
      <c r="AX49" s="99">
        <v>3.4247042093285951</v>
      </c>
      <c r="AY49" s="99">
        <v>3374.0185870305318</v>
      </c>
      <c r="AZ49" s="99">
        <v>7.1355658369233543</v>
      </c>
      <c r="BA49" s="99">
        <v>7029.9594625368882</v>
      </c>
      <c r="BB49" s="99">
        <v>8.3694911541642121</v>
      </c>
      <c r="BC49" s="99">
        <v>8245.6226850825806</v>
      </c>
      <c r="BD49" s="99">
        <v>5.2539800071470726</v>
      </c>
      <c r="BE49" s="99">
        <v>5176.2211030412955</v>
      </c>
      <c r="BF49" s="99">
        <v>4.4423535690566762</v>
      </c>
      <c r="BG49" s="99">
        <v>4376.6067362346375</v>
      </c>
      <c r="BH49" s="99">
        <v>10.325532738565984</v>
      </c>
      <c r="BI49" s="99">
        <v>10172.714854035206</v>
      </c>
      <c r="BJ49" s="99">
        <v>7.1878565783154214</v>
      </c>
      <c r="BK49" s="99">
        <v>7081.476300956353</v>
      </c>
      <c r="BL49" s="99">
        <v>7.5421146223520372</v>
      </c>
      <c r="BM49" s="99">
        <v>7430.4913259412269</v>
      </c>
      <c r="BN49" s="99">
        <v>9.1100054665244343</v>
      </c>
      <c r="BO49" s="99">
        <v>8975.1773856198724</v>
      </c>
      <c r="BP49" s="99">
        <v>4.2933136307019071</v>
      </c>
      <c r="BQ49" s="99">
        <v>4229.7725889675185</v>
      </c>
      <c r="BR49" s="99">
        <v>5.3527371286198209</v>
      </c>
      <c r="BS49" s="99">
        <v>5273.5166191162471</v>
      </c>
      <c r="BT49" s="99">
        <v>6.3840279327901115</v>
      </c>
      <c r="BU49" s="99">
        <v>6289.5443193848178</v>
      </c>
      <c r="BV49" s="99">
        <v>6.5019830374113425</v>
      </c>
      <c r="BW49" s="99">
        <v>6405.7536884576539</v>
      </c>
      <c r="BX49" s="99">
        <v>9.2647197932113663</v>
      </c>
      <c r="BY49" s="99">
        <v>9127.6019402718375</v>
      </c>
      <c r="BZ49" s="99">
        <v>12.075623023088701</v>
      </c>
      <c r="CA49" s="99">
        <v>11896.903802346988</v>
      </c>
      <c r="CB49" s="99">
        <v>5.0060208334974421</v>
      </c>
      <c r="CC49" s="99">
        <v>4931.9317251616794</v>
      </c>
      <c r="CD49" s="99">
        <v>2.5933003702037949</v>
      </c>
      <c r="CE49" s="99">
        <v>2554.9195247247785</v>
      </c>
      <c r="CF49" s="99">
        <v>6.1042486023819063</v>
      </c>
      <c r="CG49" s="99">
        <v>6013.905723066654</v>
      </c>
      <c r="CH49" s="99">
        <v>5.4041546713552302</v>
      </c>
      <c r="CI49" s="99">
        <v>5324.1731822191723</v>
      </c>
      <c r="CJ49" s="99">
        <v>4.0914906299791163</v>
      </c>
      <c r="CK49" s="99">
        <v>4030.9365686554252</v>
      </c>
      <c r="CL49" s="99">
        <v>1.6256740621923216</v>
      </c>
      <c r="CM49" s="99">
        <v>1601.6140860718751</v>
      </c>
      <c r="CN49" s="99">
        <v>2.9568499866015285</v>
      </c>
      <c r="CO49" s="99">
        <v>2913.0886067998258</v>
      </c>
      <c r="CP49" s="99">
        <v>14.10303474699432</v>
      </c>
      <c r="CQ49" s="99">
        <v>13894.309832738803</v>
      </c>
      <c r="CR49" s="99">
        <v>11.653631834961235</v>
      </c>
      <c r="CS49" s="99">
        <v>11481.158083803808</v>
      </c>
      <c r="CT49" s="99">
        <v>6.7592524056214218</v>
      </c>
      <c r="CU49" s="99">
        <v>6659.2154700182246</v>
      </c>
    </row>
    <row r="50" spans="2:99">
      <c r="C50" s="98" t="s">
        <v>215</v>
      </c>
      <c r="D50" s="99">
        <v>0</v>
      </c>
      <c r="E50" s="99">
        <v>0</v>
      </c>
      <c r="F50" s="99">
        <v>0</v>
      </c>
      <c r="G50" s="99">
        <v>0</v>
      </c>
      <c r="H50" s="99">
        <v>1.7834394904458588</v>
      </c>
      <c r="I50" s="99">
        <v>502.92993630573221</v>
      </c>
      <c r="J50" s="99">
        <v>0.28322099187570793</v>
      </c>
      <c r="K50" s="99">
        <v>79.868319708949642</v>
      </c>
      <c r="L50" s="99">
        <v>6.3274140030294808</v>
      </c>
      <c r="M50" s="99">
        <v>1784.3307488543135</v>
      </c>
      <c r="N50" s="99">
        <v>2.1638435229485395</v>
      </c>
      <c r="O50" s="99">
        <v>610.20387347148812</v>
      </c>
      <c r="P50" s="99">
        <v>3.2329066782615214</v>
      </c>
      <c r="Q50" s="99">
        <v>911.67968326974903</v>
      </c>
      <c r="R50" s="99">
        <v>0.49237731280914421</v>
      </c>
      <c r="S50" s="99">
        <v>138.85040221217866</v>
      </c>
      <c r="T50" s="99">
        <v>2.4124799608064613</v>
      </c>
      <c r="U50" s="99">
        <v>680.3193489474221</v>
      </c>
      <c r="V50" s="99">
        <v>1.4129578251036543</v>
      </c>
      <c r="W50" s="99">
        <v>398.45410667923051</v>
      </c>
      <c r="X50" s="99">
        <v>2.0557180628029963</v>
      </c>
      <c r="Y50" s="99">
        <v>579.71249371044496</v>
      </c>
      <c r="Z50" s="99">
        <v>1.7303951798527402</v>
      </c>
      <c r="AA50" s="99">
        <v>487.97144071847271</v>
      </c>
      <c r="AB50" s="99">
        <v>2.9649397666145192</v>
      </c>
      <c r="AC50" s="99">
        <v>836.11301418529445</v>
      </c>
      <c r="AD50" s="99">
        <v>2.4211699463041749</v>
      </c>
      <c r="AE50" s="99">
        <v>682.76992485777737</v>
      </c>
      <c r="AF50" s="99">
        <v>2.7263747252755919</v>
      </c>
      <c r="AG50" s="99">
        <v>768.8376725277169</v>
      </c>
      <c r="AH50" s="99">
        <v>0.19192618070695033</v>
      </c>
      <c r="AI50" s="99">
        <v>54.123182959359994</v>
      </c>
      <c r="AJ50" s="99">
        <v>2.5329333669598628</v>
      </c>
      <c r="AK50" s="99">
        <v>714.28720948268131</v>
      </c>
      <c r="AL50" s="99">
        <v>2.2068875278868911</v>
      </c>
      <c r="AM50" s="99">
        <v>622.34228286410325</v>
      </c>
      <c r="AN50" s="99">
        <v>1.4133079885586377</v>
      </c>
      <c r="AO50" s="99">
        <v>398.55285277353585</v>
      </c>
      <c r="AP50" s="99">
        <v>2.2444270053543813</v>
      </c>
      <c r="AQ50" s="99">
        <v>632.92841550993558</v>
      </c>
      <c r="AR50" s="99">
        <v>2.3058147652698162</v>
      </c>
      <c r="AS50" s="99">
        <v>650.23976380608815</v>
      </c>
      <c r="AT50" s="99">
        <v>1.2431512738785864</v>
      </c>
      <c r="AU50" s="99">
        <v>350.56865923376137</v>
      </c>
      <c r="AV50" s="99">
        <v>4.3928897086696628</v>
      </c>
      <c r="AW50" s="99">
        <v>1238.7948978448449</v>
      </c>
      <c r="AX50" s="99">
        <v>3.9009865912061072</v>
      </c>
      <c r="AY50" s="99">
        <v>1100.0782187201223</v>
      </c>
      <c r="AZ50" s="99">
        <v>1.5152776278904181</v>
      </c>
      <c r="BA50" s="99">
        <v>427.30829106509788</v>
      </c>
      <c r="BB50" s="99">
        <v>2.2917076686477502</v>
      </c>
      <c r="BC50" s="99">
        <v>646.26156255866556</v>
      </c>
      <c r="BD50" s="99">
        <v>1.0324062841826755</v>
      </c>
      <c r="BE50" s="99">
        <v>291.13857213951451</v>
      </c>
      <c r="BF50" s="99">
        <v>1.5781999979430932</v>
      </c>
      <c r="BG50" s="99">
        <v>445.05239941995228</v>
      </c>
      <c r="BH50" s="99">
        <v>1.8460037523253305</v>
      </c>
      <c r="BI50" s="99">
        <v>520.57305815574318</v>
      </c>
      <c r="BJ50" s="99">
        <v>2.3730546629110214</v>
      </c>
      <c r="BK50" s="99">
        <v>669.20141494090808</v>
      </c>
      <c r="BL50" s="99">
        <v>2.3837390811506358</v>
      </c>
      <c r="BM50" s="99">
        <v>672.2144208844793</v>
      </c>
      <c r="BN50" s="99">
        <v>0.45364280294435894</v>
      </c>
      <c r="BO50" s="99">
        <v>127.92727043030922</v>
      </c>
      <c r="BP50" s="99">
        <v>2.5677245076467168</v>
      </c>
      <c r="BQ50" s="99">
        <v>724.09831115637417</v>
      </c>
      <c r="BR50" s="99">
        <v>0.12775479570531137</v>
      </c>
      <c r="BS50" s="99">
        <v>36.026852388897808</v>
      </c>
      <c r="BT50" s="99">
        <v>3.0485386962034378</v>
      </c>
      <c r="BU50" s="99">
        <v>859.6879123293694</v>
      </c>
      <c r="BV50" s="99">
        <v>0.61054296434274802</v>
      </c>
      <c r="BW50" s="99">
        <v>172.17311594465494</v>
      </c>
      <c r="BX50" s="99">
        <v>2.7103442395101229</v>
      </c>
      <c r="BY50" s="99">
        <v>764.31707554185471</v>
      </c>
      <c r="BZ50" s="99">
        <v>0.58845882632153645</v>
      </c>
      <c r="CA50" s="99">
        <v>165.94538902267328</v>
      </c>
      <c r="CB50" s="99">
        <v>4.7694133316498988</v>
      </c>
      <c r="CC50" s="99">
        <v>1344.9745595252714</v>
      </c>
      <c r="CD50" s="99">
        <v>2.7557545118543874</v>
      </c>
      <c r="CE50" s="99">
        <v>777.1227723429372</v>
      </c>
      <c r="CF50" s="99">
        <v>1.4566412909015694</v>
      </c>
      <c r="CG50" s="99">
        <v>410.77284403424255</v>
      </c>
      <c r="CH50" s="99">
        <v>9.6058777678363752E-2</v>
      </c>
      <c r="CI50" s="99">
        <v>27.08857530529858</v>
      </c>
      <c r="CJ50" s="99">
        <v>0.36474117171835074</v>
      </c>
      <c r="CK50" s="99">
        <v>102.85701042457491</v>
      </c>
      <c r="CL50" s="99">
        <v>0.52163642642646357</v>
      </c>
      <c r="CM50" s="99">
        <v>147.10147225226274</v>
      </c>
      <c r="CN50" s="99">
        <v>4.3777533090929799</v>
      </c>
      <c r="CO50" s="99">
        <v>1234.5264331642204</v>
      </c>
      <c r="CP50" s="99">
        <v>3.484691577516899</v>
      </c>
      <c r="CQ50" s="99">
        <v>982.68302485976551</v>
      </c>
      <c r="CR50" s="99">
        <v>2.6748634915100946</v>
      </c>
      <c r="CS50" s="99">
        <v>754.31150460584672</v>
      </c>
      <c r="CT50" s="99">
        <v>0.70889339695291542</v>
      </c>
      <c r="CU50" s="99">
        <v>199.90793794072215</v>
      </c>
    </row>
    <row r="51" spans="2:99">
      <c r="C51" s="98" t="s">
        <v>216</v>
      </c>
      <c r="D51" s="99">
        <v>0</v>
      </c>
      <c r="E51" s="99">
        <v>0</v>
      </c>
      <c r="F51" s="99">
        <v>0</v>
      </c>
      <c r="G51" s="99">
        <v>0</v>
      </c>
      <c r="H51" s="99">
        <v>1.7834394904458588</v>
      </c>
      <c r="I51" s="99">
        <v>1523.7707006369417</v>
      </c>
      <c r="J51" s="99">
        <v>0.23780084920713243</v>
      </c>
      <c r="K51" s="99">
        <v>203.17704556257394</v>
      </c>
      <c r="L51" s="99">
        <v>5.9769877804596137</v>
      </c>
      <c r="M51" s="99">
        <v>5106.7383596246937</v>
      </c>
      <c r="N51" s="99">
        <v>1.9802627794368362</v>
      </c>
      <c r="O51" s="99">
        <v>1691.9365187508329</v>
      </c>
      <c r="P51" s="99">
        <v>2.8392563063698431</v>
      </c>
      <c r="Q51" s="99">
        <v>2425.8605881623939</v>
      </c>
      <c r="R51" s="99">
        <v>0.42771358720972802</v>
      </c>
      <c r="S51" s="99">
        <v>365.43848891199161</v>
      </c>
      <c r="T51" s="99">
        <v>2.4147180226116243</v>
      </c>
      <c r="U51" s="99">
        <v>2063.1350785193717</v>
      </c>
      <c r="V51" s="99">
        <v>1.4129578251036543</v>
      </c>
      <c r="W51" s="99">
        <v>1207.2311657685623</v>
      </c>
      <c r="X51" s="99">
        <v>2.0633030553172396</v>
      </c>
      <c r="Y51" s="99">
        <v>1762.8861304630495</v>
      </c>
      <c r="Z51" s="99">
        <v>1.7303951798527402</v>
      </c>
      <c r="AA51" s="99">
        <v>1478.4496416661812</v>
      </c>
      <c r="AB51" s="99">
        <v>2.9649397666145192</v>
      </c>
      <c r="AC51" s="99">
        <v>2533.244536595445</v>
      </c>
      <c r="AD51" s="99">
        <v>2.403273554267547</v>
      </c>
      <c r="AE51" s="99">
        <v>2053.3569247661922</v>
      </c>
      <c r="AF51" s="99">
        <v>2.4764226842324697</v>
      </c>
      <c r="AG51" s="99">
        <v>2115.8555414082221</v>
      </c>
      <c r="AH51" s="99">
        <v>0.20695925994486014</v>
      </c>
      <c r="AI51" s="99">
        <v>176.82599169688851</v>
      </c>
      <c r="AJ51" s="99">
        <v>2.5322053064254773</v>
      </c>
      <c r="AK51" s="99">
        <v>2163.5162138099276</v>
      </c>
      <c r="AL51" s="99">
        <v>1.8611742840039021</v>
      </c>
      <c r="AM51" s="99">
        <v>1590.1873082529339</v>
      </c>
      <c r="AN51" s="99">
        <v>1.6059108772487598</v>
      </c>
      <c r="AO51" s="99">
        <v>1372.0902535213404</v>
      </c>
      <c r="AP51" s="99">
        <v>1.8773459947992746</v>
      </c>
      <c r="AQ51" s="99">
        <v>1604.0044179565002</v>
      </c>
      <c r="AR51" s="99">
        <v>2.1455015791538354</v>
      </c>
      <c r="AS51" s="99">
        <v>1833.116549229037</v>
      </c>
      <c r="AT51" s="99">
        <v>1.1324247624173283</v>
      </c>
      <c r="AU51" s="99">
        <v>967.5437170093652</v>
      </c>
      <c r="AV51" s="99">
        <v>5.1154890364191301</v>
      </c>
      <c r="AW51" s="99">
        <v>4370.6738327165049</v>
      </c>
      <c r="AX51" s="99">
        <v>3.6652998381202528</v>
      </c>
      <c r="AY51" s="99">
        <v>3131.632181689944</v>
      </c>
      <c r="AZ51" s="99">
        <v>1.5238111026776189</v>
      </c>
      <c r="BA51" s="99">
        <v>1301.9442061277575</v>
      </c>
      <c r="BB51" s="99">
        <v>2.2866880127112985</v>
      </c>
      <c r="BC51" s="99">
        <v>1953.7462380605334</v>
      </c>
      <c r="BD51" s="99">
        <v>0.83486699241341544</v>
      </c>
      <c r="BE51" s="99">
        <v>713.31035831802217</v>
      </c>
      <c r="BF51" s="99">
        <v>1.935724291803292</v>
      </c>
      <c r="BG51" s="99">
        <v>1653.8828349167327</v>
      </c>
      <c r="BH51" s="99">
        <v>1.6701054203493848</v>
      </c>
      <c r="BI51" s="99">
        <v>1426.9380711465144</v>
      </c>
      <c r="BJ51" s="99">
        <v>2.174264628159166</v>
      </c>
      <c r="BK51" s="99">
        <v>1857.6916982991913</v>
      </c>
      <c r="BL51" s="99">
        <v>2.2259513944330305</v>
      </c>
      <c r="BM51" s="99">
        <v>1901.8528714035813</v>
      </c>
      <c r="BN51" s="99">
        <v>0.42287919556055314</v>
      </c>
      <c r="BO51" s="99">
        <v>361.30798468693661</v>
      </c>
      <c r="BP51" s="99">
        <v>2.0594345261037978</v>
      </c>
      <c r="BQ51" s="99">
        <v>1759.5808591030848</v>
      </c>
      <c r="BR51" s="99">
        <v>0.12694471114266342</v>
      </c>
      <c r="BS51" s="99">
        <v>108.46156120029163</v>
      </c>
      <c r="BT51" s="99">
        <v>2.6142823872425405</v>
      </c>
      <c r="BU51" s="99">
        <v>2233.6428716600267</v>
      </c>
      <c r="BV51" s="99">
        <v>0.60796687821685713</v>
      </c>
      <c r="BW51" s="99">
        <v>519.44690074848268</v>
      </c>
      <c r="BX51" s="99">
        <v>2.4666506340133103</v>
      </c>
      <c r="BY51" s="99">
        <v>2107.5063017009725</v>
      </c>
      <c r="BZ51" s="99">
        <v>0.54253015472679267</v>
      </c>
      <c r="CA51" s="99">
        <v>463.53776419857167</v>
      </c>
      <c r="CB51" s="99">
        <v>4.3378366190148441</v>
      </c>
      <c r="CC51" s="99">
        <v>3706.2476072862828</v>
      </c>
      <c r="CD51" s="99">
        <v>2.5553695597623842</v>
      </c>
      <c r="CE51" s="99">
        <v>2183.3077518609812</v>
      </c>
      <c r="CF51" s="99">
        <v>1.4671000583461848</v>
      </c>
      <c r="CG51" s="99">
        <v>1253.4902898509804</v>
      </c>
      <c r="CH51" s="99">
        <v>0.11843768417092079</v>
      </c>
      <c r="CI51" s="99">
        <v>101.19315735563472</v>
      </c>
      <c r="CJ51" s="99">
        <v>0.36463832467920898</v>
      </c>
      <c r="CK51" s="99">
        <v>311.54698460591612</v>
      </c>
      <c r="CL51" s="99">
        <v>0.39225485614975236</v>
      </c>
      <c r="CM51" s="99">
        <v>335.1425490943484</v>
      </c>
      <c r="CN51" s="99">
        <v>4.3799257930725854</v>
      </c>
      <c r="CO51" s="99">
        <v>3742.2085976012168</v>
      </c>
      <c r="CP51" s="99">
        <v>3.484691577516899</v>
      </c>
      <c r="CQ51" s="99">
        <v>2977.3204838304382</v>
      </c>
      <c r="CR51" s="99">
        <v>2.5006942251815945</v>
      </c>
      <c r="CS51" s="99">
        <v>2136.5931459951544</v>
      </c>
      <c r="CT51" s="99">
        <v>0.70647283499723779</v>
      </c>
      <c r="CU51" s="99">
        <v>603.61039022163993</v>
      </c>
    </row>
    <row r="52" spans="2:99">
      <c r="C52" s="98" t="s">
        <v>217</v>
      </c>
      <c r="D52" s="99">
        <v>0</v>
      </c>
      <c r="E52" s="99">
        <v>0</v>
      </c>
      <c r="F52" s="99">
        <v>0</v>
      </c>
      <c r="G52" s="99">
        <v>0</v>
      </c>
      <c r="H52" s="99">
        <v>1.4861995753715489</v>
      </c>
      <c r="I52" s="99">
        <v>802.54777070063642</v>
      </c>
      <c r="J52" s="99">
        <v>0.28075172975318757</v>
      </c>
      <c r="K52" s="99">
        <v>151.60593406672129</v>
      </c>
      <c r="L52" s="99">
        <v>5.9769877804596137</v>
      </c>
      <c r="M52" s="99">
        <v>3227.5734014481914</v>
      </c>
      <c r="N52" s="99">
        <v>2.1638435229485395</v>
      </c>
      <c r="O52" s="99">
        <v>1168.4755023922114</v>
      </c>
      <c r="P52" s="99">
        <v>3.0390709102845426</v>
      </c>
      <c r="Q52" s="99">
        <v>1641.0982915536531</v>
      </c>
      <c r="R52" s="99">
        <v>0.49237731280914421</v>
      </c>
      <c r="S52" s="99">
        <v>265.88374891693786</v>
      </c>
      <c r="T52" s="99">
        <v>2.4147180226116243</v>
      </c>
      <c r="U52" s="99">
        <v>1303.9477322102771</v>
      </c>
      <c r="V52" s="99">
        <v>1.6278258867143884</v>
      </c>
      <c r="W52" s="99">
        <v>879.02597882576981</v>
      </c>
      <c r="X52" s="99">
        <v>2.0519255665458749</v>
      </c>
      <c r="Y52" s="99">
        <v>1108.0398059347724</v>
      </c>
      <c r="Z52" s="99">
        <v>1.9683422804594222</v>
      </c>
      <c r="AA52" s="99">
        <v>1062.9048314480879</v>
      </c>
      <c r="AB52" s="99">
        <v>3.2062045376880022</v>
      </c>
      <c r="AC52" s="99">
        <v>1731.3504503515212</v>
      </c>
      <c r="AD52" s="99">
        <v>2.0596954265876115</v>
      </c>
      <c r="AE52" s="99">
        <v>1112.2355303573102</v>
      </c>
      <c r="AF52" s="99">
        <v>2.9609282821862131</v>
      </c>
      <c r="AG52" s="99">
        <v>1598.9012723805552</v>
      </c>
      <c r="AH52" s="99">
        <v>0.22149178927050178</v>
      </c>
      <c r="AI52" s="99">
        <v>119.60556620607096</v>
      </c>
      <c r="AJ52" s="99">
        <v>2.5322053064254773</v>
      </c>
      <c r="AK52" s="99">
        <v>1367.3908654697577</v>
      </c>
      <c r="AL52" s="99">
        <v>2.2068875278868911</v>
      </c>
      <c r="AM52" s="99">
        <v>1191.7192650589211</v>
      </c>
      <c r="AN52" s="99">
        <v>1.6059108772487598</v>
      </c>
      <c r="AO52" s="99">
        <v>867.19187371433031</v>
      </c>
      <c r="AP52" s="99">
        <v>1.8878312303052103</v>
      </c>
      <c r="AQ52" s="99">
        <v>1019.4288643648135</v>
      </c>
      <c r="AR52" s="99">
        <v>2.3058147652698162</v>
      </c>
      <c r="AS52" s="99">
        <v>1245.1399732457007</v>
      </c>
      <c r="AT52" s="99">
        <v>1.1352202788400778</v>
      </c>
      <c r="AU52" s="99">
        <v>613.01895057364197</v>
      </c>
      <c r="AV52" s="99">
        <v>5.1236738567295381</v>
      </c>
      <c r="AW52" s="99">
        <v>2766.7838826339507</v>
      </c>
      <c r="AX52" s="99">
        <v>3.4458629027634529</v>
      </c>
      <c r="AY52" s="99">
        <v>1860.7659674922645</v>
      </c>
      <c r="AZ52" s="99">
        <v>1.7256505213124769</v>
      </c>
      <c r="BA52" s="99">
        <v>931.85128150873754</v>
      </c>
      <c r="BB52" s="99">
        <v>2.2917076686477502</v>
      </c>
      <c r="BC52" s="99">
        <v>1237.5221410697852</v>
      </c>
      <c r="BD52" s="99">
        <v>1.0286804654046444</v>
      </c>
      <c r="BE52" s="99">
        <v>555.48745131850796</v>
      </c>
      <c r="BF52" s="99">
        <v>1.5679860101843137</v>
      </c>
      <c r="BG52" s="99">
        <v>846.71244549952939</v>
      </c>
      <c r="BH52" s="99">
        <v>1.6614033770927974</v>
      </c>
      <c r="BI52" s="99">
        <v>897.15782363011056</v>
      </c>
      <c r="BJ52" s="99">
        <v>2.174264628159166</v>
      </c>
      <c r="BK52" s="99">
        <v>1174.1028992059496</v>
      </c>
      <c r="BL52" s="99">
        <v>2.2259513944330305</v>
      </c>
      <c r="BM52" s="99">
        <v>1202.0137529938365</v>
      </c>
      <c r="BN52" s="99">
        <v>0.42173158058199928</v>
      </c>
      <c r="BO52" s="99">
        <v>227.7350535142796</v>
      </c>
      <c r="BP52" s="99">
        <v>2.5677245076467168</v>
      </c>
      <c r="BQ52" s="99">
        <v>1386.5712341292272</v>
      </c>
      <c r="BR52" s="99">
        <v>0.12694471114266342</v>
      </c>
      <c r="BS52" s="99">
        <v>68.550144017038249</v>
      </c>
      <c r="BT52" s="99">
        <v>2.6149550436638598</v>
      </c>
      <c r="BU52" s="99">
        <v>1412.0757235784843</v>
      </c>
      <c r="BV52" s="99">
        <v>0.51994884349781711</v>
      </c>
      <c r="BW52" s="99">
        <v>280.77237548882124</v>
      </c>
      <c r="BX52" s="99">
        <v>2.7103442395101229</v>
      </c>
      <c r="BY52" s="99">
        <v>1463.5858893354664</v>
      </c>
      <c r="BZ52" s="99">
        <v>0.63008054571121319</v>
      </c>
      <c r="CA52" s="99">
        <v>340.24349468405512</v>
      </c>
      <c r="CB52" s="99">
        <v>4.7730915804272822</v>
      </c>
      <c r="CC52" s="99">
        <v>2577.4694534307323</v>
      </c>
      <c r="CD52" s="99">
        <v>2.7557545118543874</v>
      </c>
      <c r="CE52" s="99">
        <v>1488.1074364013691</v>
      </c>
      <c r="CF52" s="99">
        <v>1.4723294420684925</v>
      </c>
      <c r="CG52" s="99">
        <v>795.05789871698596</v>
      </c>
      <c r="CH52" s="99">
        <v>9.6058777678363752E-2</v>
      </c>
      <c r="CI52" s="99">
        <v>51.871739946316424</v>
      </c>
      <c r="CJ52" s="99">
        <v>0.36484401875749245</v>
      </c>
      <c r="CK52" s="99">
        <v>197.01577012904593</v>
      </c>
      <c r="CL52" s="99">
        <v>0.45660312917813972</v>
      </c>
      <c r="CM52" s="99">
        <v>246.56568975619544</v>
      </c>
      <c r="CN52" s="99">
        <v>4.3777533090929799</v>
      </c>
      <c r="CO52" s="99">
        <v>2363.986786910209</v>
      </c>
      <c r="CP52" s="99">
        <v>3.6871807719532139</v>
      </c>
      <c r="CQ52" s="99">
        <v>1991.0776168547354</v>
      </c>
      <c r="CR52" s="99">
        <v>2.5006942251815945</v>
      </c>
      <c r="CS52" s="99">
        <v>1350.3748815980609</v>
      </c>
      <c r="CT52" s="99">
        <v>0.6401825630177338</v>
      </c>
      <c r="CU52" s="99">
        <v>345.69858402957624</v>
      </c>
    </row>
    <row r="53" spans="2:99">
      <c r="C53" s="98" t="s">
        <v>218</v>
      </c>
      <c r="D53" s="99">
        <v>0</v>
      </c>
      <c r="E53" s="99">
        <v>0</v>
      </c>
      <c r="F53" s="99">
        <v>0</v>
      </c>
      <c r="G53" s="99">
        <v>0</v>
      </c>
      <c r="H53" s="99">
        <v>1.7834394904458588</v>
      </c>
      <c r="I53" s="99">
        <v>725.50318471337539</v>
      </c>
      <c r="J53" s="99">
        <v>0.23862393658130587</v>
      </c>
      <c r="K53" s="99">
        <v>97.072217401275239</v>
      </c>
      <c r="L53" s="99">
        <v>5.9769877804596137</v>
      </c>
      <c r="M53" s="99">
        <v>2431.4386290909711</v>
      </c>
      <c r="N53" s="99">
        <v>2.1638435229485395</v>
      </c>
      <c r="O53" s="99">
        <v>880.2515451354659</v>
      </c>
      <c r="P53" s="99">
        <v>3.0390709102845426</v>
      </c>
      <c r="Q53" s="99">
        <v>1236.2940463037519</v>
      </c>
      <c r="R53" s="99">
        <v>0.46127867847835657</v>
      </c>
      <c r="S53" s="99">
        <v>187.64816640499546</v>
      </c>
      <c r="T53" s="99">
        <v>3.0111238273977503</v>
      </c>
      <c r="U53" s="99">
        <v>1224.925172985405</v>
      </c>
      <c r="V53" s="99">
        <v>1.4294577524955541</v>
      </c>
      <c r="W53" s="99">
        <v>581.50341371519141</v>
      </c>
      <c r="X53" s="99">
        <v>2.0595105590601182</v>
      </c>
      <c r="Y53" s="99">
        <v>837.80889542565603</v>
      </c>
      <c r="Z53" s="99">
        <v>1.7303951798527402</v>
      </c>
      <c r="AA53" s="99">
        <v>703.92475916409467</v>
      </c>
      <c r="AB53" s="99">
        <v>2.9726911570292667</v>
      </c>
      <c r="AC53" s="99">
        <v>1209.2907626795056</v>
      </c>
      <c r="AD53" s="99">
        <v>2.2404326864458932</v>
      </c>
      <c r="AE53" s="99">
        <v>911.40801684618941</v>
      </c>
      <c r="AF53" s="99">
        <v>2.48412192629872</v>
      </c>
      <c r="AG53" s="99">
        <v>1010.5407996183193</v>
      </c>
      <c r="AH53" s="99">
        <v>0.20695925994486014</v>
      </c>
      <c r="AI53" s="99">
        <v>84.191026945569106</v>
      </c>
      <c r="AJ53" s="99">
        <v>2.5322053064254773</v>
      </c>
      <c r="AK53" s="99">
        <v>1030.1011186538842</v>
      </c>
      <c r="AL53" s="99">
        <v>2.2068875278868911</v>
      </c>
      <c r="AM53" s="99">
        <v>897.76184634438732</v>
      </c>
      <c r="AN53" s="99">
        <v>1.6059108772487598</v>
      </c>
      <c r="AO53" s="99">
        <v>653.28454486479552</v>
      </c>
      <c r="AP53" s="99">
        <v>2.2496696231073487</v>
      </c>
      <c r="AQ53" s="99">
        <v>915.16560268006947</v>
      </c>
      <c r="AR53" s="99">
        <v>2.6264411375017782</v>
      </c>
      <c r="AS53" s="99">
        <v>1068.4362547357234</v>
      </c>
      <c r="AT53" s="99">
        <v>1.1352202788400778</v>
      </c>
      <c r="AU53" s="99">
        <v>461.80760943214369</v>
      </c>
      <c r="AV53" s="99">
        <v>4.4010745289800699</v>
      </c>
      <c r="AW53" s="99">
        <v>1790.3571183890924</v>
      </c>
      <c r="AX53" s="99">
        <v>3.193926331948544</v>
      </c>
      <c r="AY53" s="99">
        <v>1299.2892318366678</v>
      </c>
      <c r="AZ53" s="99">
        <v>1.5195443652840184</v>
      </c>
      <c r="BA53" s="99">
        <v>618.15064779753868</v>
      </c>
      <c r="BB53" s="99">
        <v>2.2967273245842019</v>
      </c>
      <c r="BC53" s="99">
        <v>934.30867564085338</v>
      </c>
      <c r="BD53" s="99">
        <v>1.0324062841826755</v>
      </c>
      <c r="BE53" s="99">
        <v>419.9828764055124</v>
      </c>
      <c r="BF53" s="99">
        <v>1.9306172979239025</v>
      </c>
      <c r="BG53" s="99">
        <v>785.37511679544355</v>
      </c>
      <c r="BH53" s="99">
        <v>2.021902084301276</v>
      </c>
      <c r="BI53" s="99">
        <v>822.50976789375909</v>
      </c>
      <c r="BJ53" s="99">
        <v>2.1804775052147893</v>
      </c>
      <c r="BK53" s="99">
        <v>887.01824912137636</v>
      </c>
      <c r="BL53" s="99">
        <v>2.0592041452998271</v>
      </c>
      <c r="BM53" s="99">
        <v>837.68424630796972</v>
      </c>
      <c r="BN53" s="99">
        <v>0.45364280294435894</v>
      </c>
      <c r="BO53" s="99">
        <v>184.54189223776521</v>
      </c>
      <c r="BP53" s="99">
        <v>2.0594345261037978</v>
      </c>
      <c r="BQ53" s="99">
        <v>837.77796521902496</v>
      </c>
      <c r="BR53" s="99">
        <v>0.12694471114266342</v>
      </c>
      <c r="BS53" s="99">
        <v>51.641108492835485</v>
      </c>
      <c r="BT53" s="99">
        <v>3.0485386962034378</v>
      </c>
      <c r="BU53" s="99">
        <v>1240.1455416155586</v>
      </c>
      <c r="BV53" s="99">
        <v>0.60539079209096625</v>
      </c>
      <c r="BW53" s="99">
        <v>246.27297422260509</v>
      </c>
      <c r="BX53" s="99">
        <v>2.7103442395101229</v>
      </c>
      <c r="BY53" s="99">
        <v>1102.5680366327181</v>
      </c>
      <c r="BZ53" s="99">
        <v>0.63223402181374688</v>
      </c>
      <c r="CA53" s="99">
        <v>257.19280007383225</v>
      </c>
      <c r="CB53" s="99">
        <v>4.7694133316498988</v>
      </c>
      <c r="CC53" s="99">
        <v>1940.1973433151788</v>
      </c>
      <c r="CD53" s="99">
        <v>2.7557545118543874</v>
      </c>
      <c r="CE53" s="99">
        <v>1121.0409354223648</v>
      </c>
      <c r="CF53" s="99">
        <v>1.7343731514038834</v>
      </c>
      <c r="CG53" s="99">
        <v>705.54299799109981</v>
      </c>
      <c r="CH53" s="99">
        <v>0.11843768417092079</v>
      </c>
      <c r="CI53" s="99">
        <v>48.180449920730581</v>
      </c>
      <c r="CJ53" s="99">
        <v>0.43719574027414054</v>
      </c>
      <c r="CK53" s="99">
        <v>177.85122714352039</v>
      </c>
      <c r="CL53" s="99">
        <v>0.4570598119914307</v>
      </c>
      <c r="CM53" s="99">
        <v>185.93193151811403</v>
      </c>
      <c r="CN53" s="99">
        <v>4.3820982770521901</v>
      </c>
      <c r="CO53" s="99">
        <v>1782.637579104831</v>
      </c>
      <c r="CP53" s="99">
        <v>3.0514595963516693</v>
      </c>
      <c r="CQ53" s="99">
        <v>1241.3337637958591</v>
      </c>
      <c r="CR53" s="99">
        <v>2.3265249588530938</v>
      </c>
      <c r="CS53" s="99">
        <v>946.43035326143865</v>
      </c>
      <c r="CT53" s="99">
        <v>0.70889339695291542</v>
      </c>
      <c r="CU53" s="99">
        <v>288.37783388044602</v>
      </c>
    </row>
    <row r="54" spans="2:99">
      <c r="C54" s="98" t="s">
        <v>219</v>
      </c>
      <c r="D54" s="99">
        <v>0</v>
      </c>
      <c r="E54" s="99">
        <v>0</v>
      </c>
      <c r="F54" s="99">
        <v>0</v>
      </c>
      <c r="G54" s="99">
        <v>0</v>
      </c>
      <c r="H54" s="99">
        <v>1.7834394904458588</v>
      </c>
      <c r="I54" s="99">
        <v>597.09554140127352</v>
      </c>
      <c r="J54" s="99">
        <v>0.28322099187570793</v>
      </c>
      <c r="K54" s="99">
        <v>94.822388079987022</v>
      </c>
      <c r="L54" s="99">
        <v>5.9769877804596137</v>
      </c>
      <c r="M54" s="99">
        <v>2001.0955088978787</v>
      </c>
      <c r="N54" s="99">
        <v>2.3376429166622676</v>
      </c>
      <c r="O54" s="99">
        <v>782.6428484985272</v>
      </c>
      <c r="P54" s="99">
        <v>2.8392563063698431</v>
      </c>
      <c r="Q54" s="99">
        <v>950.58301137262345</v>
      </c>
      <c r="R54" s="99">
        <v>0.46004545000943609</v>
      </c>
      <c r="S54" s="99">
        <v>154.02321666315922</v>
      </c>
      <c r="T54" s="99">
        <v>3.0088857655925874</v>
      </c>
      <c r="U54" s="99">
        <v>1007.3749543203983</v>
      </c>
      <c r="V54" s="99">
        <v>1.4212077887996042</v>
      </c>
      <c r="W54" s="99">
        <v>475.8203676901075</v>
      </c>
      <c r="X54" s="99">
        <v>2.0633030553172396</v>
      </c>
      <c r="Y54" s="99">
        <v>690.79386292021184</v>
      </c>
      <c r="Z54" s="99">
        <v>1.9723901226847951</v>
      </c>
      <c r="AA54" s="99">
        <v>660.3562130748694</v>
      </c>
      <c r="AB54" s="99">
        <v>3.2139559281027497</v>
      </c>
      <c r="AC54" s="99">
        <v>1076.0324447288006</v>
      </c>
      <c r="AD54" s="99">
        <v>2.4211699463041749</v>
      </c>
      <c r="AE54" s="99">
        <v>810.60769802263781</v>
      </c>
      <c r="AF54" s="99">
        <v>2.7186754832093412</v>
      </c>
      <c r="AG54" s="99">
        <v>910.21255177848741</v>
      </c>
      <c r="AH54" s="99">
        <v>0.23652486850841159</v>
      </c>
      <c r="AI54" s="99">
        <v>79.188525976616205</v>
      </c>
      <c r="AJ54" s="99">
        <v>2.5336614274942484</v>
      </c>
      <c r="AK54" s="99">
        <v>848.26984592507438</v>
      </c>
      <c r="AL54" s="99">
        <v>1.8509736636509058</v>
      </c>
      <c r="AM54" s="99">
        <v>619.70598259032329</v>
      </c>
      <c r="AN54" s="99">
        <v>1.4183147399223135</v>
      </c>
      <c r="AO54" s="99">
        <v>474.85177492599058</v>
      </c>
      <c r="AP54" s="99">
        <v>2.2549122408603171</v>
      </c>
      <c r="AQ54" s="99">
        <v>754.94461824003417</v>
      </c>
      <c r="AR54" s="99">
        <v>2.1455015791538354</v>
      </c>
      <c r="AS54" s="99">
        <v>718.31392870070408</v>
      </c>
      <c r="AT54" s="99">
        <v>1.1324247624173283</v>
      </c>
      <c r="AU54" s="99">
        <v>379.1358104573215</v>
      </c>
      <c r="AV54" s="99">
        <v>5.4931583409146798</v>
      </c>
      <c r="AW54" s="99">
        <v>1839.1094125382349</v>
      </c>
      <c r="AX54" s="99">
        <v>3.9172364089351626</v>
      </c>
      <c r="AY54" s="99">
        <v>1311.4907497114925</v>
      </c>
      <c r="AZ54" s="99">
        <v>1.7256505213124769</v>
      </c>
      <c r="BA54" s="99">
        <v>577.74779453541726</v>
      </c>
      <c r="BB54" s="99">
        <v>2.0272052047887583</v>
      </c>
      <c r="BC54" s="99">
        <v>678.70830256327633</v>
      </c>
      <c r="BD54" s="99">
        <v>1.0249546466266131</v>
      </c>
      <c r="BE54" s="99">
        <v>343.15481569059006</v>
      </c>
      <c r="BF54" s="99">
        <v>1.5628790163049244</v>
      </c>
      <c r="BG54" s="99">
        <v>523.25189465888877</v>
      </c>
      <c r="BH54" s="99">
        <v>2.0132000410446884</v>
      </c>
      <c r="BI54" s="99">
        <v>674.01937374176168</v>
      </c>
      <c r="BJ54" s="99">
        <v>2.5594189435516306</v>
      </c>
      <c r="BK54" s="99">
        <v>856.89346230108595</v>
      </c>
      <c r="BL54" s="99">
        <v>2.2169918320174329</v>
      </c>
      <c r="BM54" s="99">
        <v>742.24886535943654</v>
      </c>
      <c r="BN54" s="99">
        <v>0.51861286264763218</v>
      </c>
      <c r="BO54" s="99">
        <v>173.63158641442726</v>
      </c>
      <c r="BP54" s="99">
        <v>2.057888961401908</v>
      </c>
      <c r="BQ54" s="99">
        <v>688.98122427735882</v>
      </c>
      <c r="BR54" s="99">
        <v>0.12694471114266342</v>
      </c>
      <c r="BS54" s="99">
        <v>42.501089290563719</v>
      </c>
      <c r="BT54" s="99">
        <v>2.6156277000851795</v>
      </c>
      <c r="BU54" s="99">
        <v>875.71215398851814</v>
      </c>
      <c r="BV54" s="99">
        <v>0.51737275737192623</v>
      </c>
      <c r="BW54" s="99">
        <v>173.21639916812092</v>
      </c>
      <c r="BX54" s="99">
        <v>2.7103442395101229</v>
      </c>
      <c r="BY54" s="99">
        <v>907.42325138798924</v>
      </c>
      <c r="BZ54" s="99">
        <v>0.58630535021900299</v>
      </c>
      <c r="CA54" s="99">
        <v>196.29503125332221</v>
      </c>
      <c r="CB54" s="99">
        <v>4.7694133316498988</v>
      </c>
      <c r="CC54" s="99">
        <v>1596.7995834363862</v>
      </c>
      <c r="CD54" s="99">
        <v>2.5386195448003455</v>
      </c>
      <c r="CE54" s="99">
        <v>849.92982359915572</v>
      </c>
      <c r="CF54" s="99">
        <v>1.739602535126191</v>
      </c>
      <c r="CG54" s="99">
        <v>582.41892876024872</v>
      </c>
      <c r="CH54" s="99">
        <v>0.11843768417092079</v>
      </c>
      <c r="CI54" s="99">
        <v>39.652936660424281</v>
      </c>
      <c r="CJ54" s="99">
        <v>0.36484401875749245</v>
      </c>
      <c r="CK54" s="99">
        <v>122.14977748000848</v>
      </c>
      <c r="CL54" s="99">
        <v>0.45683147058478518</v>
      </c>
      <c r="CM54" s="99">
        <v>152.94717635178608</v>
      </c>
      <c r="CN54" s="99">
        <v>4.3799257930725854</v>
      </c>
      <c r="CO54" s="99">
        <v>1466.3991555207017</v>
      </c>
      <c r="CP54" s="99">
        <v>3.696598636050747</v>
      </c>
      <c r="CQ54" s="99">
        <v>1237.6212233497902</v>
      </c>
      <c r="CR54" s="99">
        <v>2.3265249588530938</v>
      </c>
      <c r="CS54" s="99">
        <v>778.92055622401585</v>
      </c>
      <c r="CT54" s="99">
        <v>0.71131395890859306</v>
      </c>
      <c r="CU54" s="99">
        <v>238.14791344259697</v>
      </c>
    </row>
    <row r="55" spans="2:99">
      <c r="C55" s="98" t="s">
        <v>220</v>
      </c>
      <c r="D55" s="99">
        <v>0</v>
      </c>
      <c r="E55" s="99">
        <v>0</v>
      </c>
      <c r="F55" s="99">
        <v>0</v>
      </c>
      <c r="G55" s="99">
        <v>0</v>
      </c>
      <c r="H55" s="99">
        <v>1.7834394904458588</v>
      </c>
      <c r="I55" s="99">
        <v>1183.4904458598719</v>
      </c>
      <c r="J55" s="99">
        <v>0.28157481712736104</v>
      </c>
      <c r="K55" s="99">
        <v>186.8530486457168</v>
      </c>
      <c r="L55" s="99">
        <v>5.2761353353198768</v>
      </c>
      <c r="M55" s="99">
        <v>3501.2434085182704</v>
      </c>
      <c r="N55" s="99">
        <v>1.9802627794368362</v>
      </c>
      <c r="O55" s="99">
        <v>1314.1023804342844</v>
      </c>
      <c r="P55" s="99">
        <v>3.0330920743468219</v>
      </c>
      <c r="Q55" s="99">
        <v>2012.7599005365512</v>
      </c>
      <c r="R55" s="99">
        <v>0.42771358720972802</v>
      </c>
      <c r="S55" s="99">
        <v>283.83073647237552</v>
      </c>
      <c r="T55" s="99">
        <v>3.0088857655925874</v>
      </c>
      <c r="U55" s="99">
        <v>1996.696594047241</v>
      </c>
      <c r="V55" s="99">
        <v>1.4212077887996042</v>
      </c>
      <c r="W55" s="99">
        <v>943.1134886474174</v>
      </c>
      <c r="X55" s="99">
        <v>2.0519255665458749</v>
      </c>
      <c r="Y55" s="99">
        <v>1361.6578059598426</v>
      </c>
      <c r="Z55" s="99">
        <v>1.9723901226847951</v>
      </c>
      <c r="AA55" s="99">
        <v>1308.8780854136301</v>
      </c>
      <c r="AB55" s="99">
        <v>3.2062045376880022</v>
      </c>
      <c r="AC55" s="99">
        <v>2127.6373312097585</v>
      </c>
      <c r="AD55" s="99">
        <v>2.231484490427579</v>
      </c>
      <c r="AE55" s="99">
        <v>1480.8131078477415</v>
      </c>
      <c r="AF55" s="99">
        <v>2.7186754832093412</v>
      </c>
      <c r="AG55" s="99">
        <v>1804.1130506577188</v>
      </c>
      <c r="AH55" s="99">
        <v>0.20695925994486014</v>
      </c>
      <c r="AI55" s="99">
        <v>137.33816489940921</v>
      </c>
      <c r="AJ55" s="99">
        <v>2.5322053064254773</v>
      </c>
      <c r="AK55" s="99">
        <v>1680.3714413439468</v>
      </c>
      <c r="AL55" s="99">
        <v>2.1864862871808972</v>
      </c>
      <c r="AM55" s="99">
        <v>1450.9523001732434</v>
      </c>
      <c r="AN55" s="99">
        <v>1.6059108772487598</v>
      </c>
      <c r="AO55" s="99">
        <v>1065.682458142277</v>
      </c>
      <c r="AP55" s="99">
        <v>1.8825886125522422</v>
      </c>
      <c r="AQ55" s="99">
        <v>1249.2858032896679</v>
      </c>
      <c r="AR55" s="99">
        <v>2.2996717493052077</v>
      </c>
      <c r="AS55" s="99">
        <v>1526.0621728389358</v>
      </c>
      <c r="AT55" s="99">
        <v>1.0216982509560701</v>
      </c>
      <c r="AU55" s="99">
        <v>677.99895933444816</v>
      </c>
      <c r="AV55" s="99">
        <v>5.1154890364191301</v>
      </c>
      <c r="AW55" s="99">
        <v>3394.6385245677347</v>
      </c>
      <c r="AX55" s="99">
        <v>3.4296130850343984</v>
      </c>
      <c r="AY55" s="99">
        <v>2275.8912432288271</v>
      </c>
      <c r="AZ55" s="99">
        <v>1.5195443652840184</v>
      </c>
      <c r="BA55" s="99">
        <v>1008.3696408024746</v>
      </c>
      <c r="BB55" s="99">
        <v>2.2967273245842019</v>
      </c>
      <c r="BC55" s="99">
        <v>1524.1082525940765</v>
      </c>
      <c r="BD55" s="99">
        <v>1.0249546466266131</v>
      </c>
      <c r="BE55" s="99">
        <v>680.15990350142044</v>
      </c>
      <c r="BF55" s="99">
        <v>1.5577720224255347</v>
      </c>
      <c r="BG55" s="99">
        <v>1033.7375140815848</v>
      </c>
      <c r="BH55" s="99">
        <v>1.8373017090687429</v>
      </c>
      <c r="BI55" s="99">
        <v>1219.2334141380179</v>
      </c>
      <c r="BJ55" s="99">
        <v>2.174264628159166</v>
      </c>
      <c r="BK55" s="99">
        <v>1442.8420072464226</v>
      </c>
      <c r="BL55" s="99">
        <v>2.0502445828842295</v>
      </c>
      <c r="BM55" s="99">
        <v>1360.5423052019748</v>
      </c>
      <c r="BN55" s="99">
        <v>0.4855540253067186</v>
      </c>
      <c r="BO55" s="99">
        <v>322.21365119353845</v>
      </c>
      <c r="BP55" s="99">
        <v>2.0563433967000186</v>
      </c>
      <c r="BQ55" s="99">
        <v>1364.5894780501324</v>
      </c>
      <c r="BR55" s="99">
        <v>0.1500654165957819</v>
      </c>
      <c r="BS55" s="99">
        <v>99.583410452960877</v>
      </c>
      <c r="BT55" s="99">
        <v>2.6142823872425405</v>
      </c>
      <c r="BU55" s="99">
        <v>1734.8377921741499</v>
      </c>
      <c r="BV55" s="99">
        <v>0.51737275737192623</v>
      </c>
      <c r="BW55" s="99">
        <v>343.32856179201025</v>
      </c>
      <c r="BX55" s="99">
        <v>2.7070426196162138</v>
      </c>
      <c r="BY55" s="99">
        <v>1796.3934823773195</v>
      </c>
      <c r="BZ55" s="99">
        <v>0.54468363082932625</v>
      </c>
      <c r="CA55" s="99">
        <v>361.45205741834093</v>
      </c>
      <c r="CB55" s="99">
        <v>4.7730915804272822</v>
      </c>
      <c r="CC55" s="99">
        <v>3167.4235727715445</v>
      </c>
      <c r="CD55" s="99">
        <v>2.5553695597623842</v>
      </c>
      <c r="CE55" s="99">
        <v>1695.7432398583182</v>
      </c>
      <c r="CF55" s="99">
        <v>1.7448319188484986</v>
      </c>
      <c r="CG55" s="99">
        <v>1157.8704613478637</v>
      </c>
      <c r="CH55" s="99">
        <v>0.11931010439867222</v>
      </c>
      <c r="CI55" s="99">
        <v>79.174185278958888</v>
      </c>
      <c r="CJ55" s="99">
        <v>0.36463832467920898</v>
      </c>
      <c r="CK55" s="99">
        <v>241.97399225712309</v>
      </c>
      <c r="CL55" s="99">
        <v>0.45660312917813972</v>
      </c>
      <c r="CM55" s="99">
        <v>303.00183652261353</v>
      </c>
      <c r="CN55" s="99">
        <v>3.7947770292071179</v>
      </c>
      <c r="CO55" s="99">
        <v>2518.2140365818436</v>
      </c>
      <c r="CP55" s="99">
        <v>3.4752737134193659</v>
      </c>
      <c r="CQ55" s="99">
        <v>2306.1916362250913</v>
      </c>
      <c r="CR55" s="99">
        <v>2.3265249588530938</v>
      </c>
      <c r="CS55" s="99">
        <v>1543.8819626949132</v>
      </c>
      <c r="CT55" s="99">
        <v>0.64260312497341154</v>
      </c>
      <c r="CU55" s="99">
        <v>426.43143373235591</v>
      </c>
    </row>
    <row r="56" spans="2:99">
      <c r="C56" s="98" t="s">
        <v>221</v>
      </c>
      <c r="D56" s="99">
        <v>0</v>
      </c>
      <c r="E56" s="99">
        <v>0</v>
      </c>
      <c r="F56" s="99">
        <v>0</v>
      </c>
      <c r="G56" s="99">
        <v>0</v>
      </c>
      <c r="H56" s="99">
        <v>4.6294102396588412</v>
      </c>
      <c r="I56" s="99">
        <v>5327.5253037993944</v>
      </c>
      <c r="J56" s="99">
        <v>2.8621547268413416</v>
      </c>
      <c r="K56" s="99">
        <v>3293.767659649016</v>
      </c>
      <c r="L56" s="99">
        <v>15.21676106236654</v>
      </c>
      <c r="M56" s="99">
        <v>17511.448630571413</v>
      </c>
      <c r="N56" s="99">
        <v>8.2783918649529209</v>
      </c>
      <c r="O56" s="99">
        <v>9526.7733581878201</v>
      </c>
      <c r="P56" s="99">
        <v>7.5499379574337668</v>
      </c>
      <c r="Q56" s="99">
        <v>8688.4686014147792</v>
      </c>
      <c r="R56" s="99">
        <v>3.4269829788347366</v>
      </c>
      <c r="S56" s="99">
        <v>3943.7720120430149</v>
      </c>
      <c r="T56" s="99">
        <v>4.0656769283151224</v>
      </c>
      <c r="U56" s="99">
        <v>4678.7810091050424</v>
      </c>
      <c r="V56" s="99">
        <v>6.4500621408162955</v>
      </c>
      <c r="W56" s="99">
        <v>7422.7315116513928</v>
      </c>
      <c r="X56" s="99">
        <v>8.3328533626475227</v>
      </c>
      <c r="Y56" s="99">
        <v>9589.4476497347696</v>
      </c>
      <c r="Z56" s="99">
        <v>7.5070767221668575</v>
      </c>
      <c r="AA56" s="99">
        <v>8639.1438918696185</v>
      </c>
      <c r="AB56" s="99">
        <v>13.63931615948214</v>
      </c>
      <c r="AC56" s="99">
        <v>15696.125036332047</v>
      </c>
      <c r="AD56" s="99">
        <v>5.2574602361460139</v>
      </c>
      <c r="AE56" s="99">
        <v>6050.2852397568322</v>
      </c>
      <c r="AF56" s="99">
        <v>11.147378894684183</v>
      </c>
      <c r="AG56" s="99">
        <v>12828.403632002557</v>
      </c>
      <c r="AH56" s="99">
        <v>13.114800681172063</v>
      </c>
      <c r="AI56" s="99">
        <v>15092.51262389281</v>
      </c>
      <c r="AJ56" s="99">
        <v>4.0083468777335556</v>
      </c>
      <c r="AK56" s="99">
        <v>4612.8055868957754</v>
      </c>
      <c r="AL56" s="99">
        <v>5.1553311005510887</v>
      </c>
      <c r="AM56" s="99">
        <v>5932.7550305141922</v>
      </c>
      <c r="AN56" s="99">
        <v>7.2547337850189555</v>
      </c>
      <c r="AO56" s="99">
        <v>8348.7476397998144</v>
      </c>
      <c r="AP56" s="99">
        <v>5.3644593556523796</v>
      </c>
      <c r="AQ56" s="99">
        <v>6173.4198264847582</v>
      </c>
      <c r="AR56" s="99">
        <v>11.010599955391067</v>
      </c>
      <c r="AS56" s="99">
        <v>12670.998428664039</v>
      </c>
      <c r="AT56" s="99">
        <v>7.1408146856656289</v>
      </c>
      <c r="AU56" s="99">
        <v>8217.6495402640048</v>
      </c>
      <c r="AV56" s="99">
        <v>9.9384503848225378</v>
      </c>
      <c r="AW56" s="99">
        <v>11437.168702853776</v>
      </c>
      <c r="AX56" s="99">
        <v>3.4322434866253118</v>
      </c>
      <c r="AY56" s="99">
        <v>3949.8258044084087</v>
      </c>
      <c r="AZ56" s="99">
        <v>6.1280344015387236</v>
      </c>
      <c r="BA56" s="99">
        <v>7052.1419892907625</v>
      </c>
      <c r="BB56" s="99">
        <v>7.4317458625194304</v>
      </c>
      <c r="BC56" s="99">
        <v>8552.4531385873597</v>
      </c>
      <c r="BD56" s="99">
        <v>5.2539800071470726</v>
      </c>
      <c r="BE56" s="99">
        <v>6046.2801922248509</v>
      </c>
      <c r="BF56" s="99">
        <v>4.4423535690566762</v>
      </c>
      <c r="BG56" s="99">
        <v>5112.2604872704223</v>
      </c>
      <c r="BH56" s="99">
        <v>10.289362434280875</v>
      </c>
      <c r="BI56" s="99">
        <v>11840.998289370431</v>
      </c>
      <c r="BJ56" s="99">
        <v>7.1878565783154214</v>
      </c>
      <c r="BK56" s="99">
        <v>8271.7853503253864</v>
      </c>
      <c r="BL56" s="99">
        <v>7.4776666118240023</v>
      </c>
      <c r="BM56" s="99">
        <v>8605.2987368870618</v>
      </c>
      <c r="BN56" s="99">
        <v>8.4851695807249214</v>
      </c>
      <c r="BO56" s="99">
        <v>9764.7331534982386</v>
      </c>
      <c r="BP56" s="99">
        <v>4.2933136307019071</v>
      </c>
      <c r="BQ56" s="99">
        <v>4940.7453262117542</v>
      </c>
      <c r="BR56" s="99">
        <v>5.3023461102455602</v>
      </c>
      <c r="BS56" s="99">
        <v>6101.9399036705909</v>
      </c>
      <c r="BT56" s="99">
        <v>6.4112297334513206</v>
      </c>
      <c r="BU56" s="99">
        <v>7378.0431772557795</v>
      </c>
      <c r="BV56" s="99">
        <v>5.5595225845663654</v>
      </c>
      <c r="BW56" s="99">
        <v>6397.8985903189732</v>
      </c>
      <c r="BX56" s="99">
        <v>10.231629819059945</v>
      </c>
      <c r="BY56" s="99">
        <v>11774.559595774184</v>
      </c>
      <c r="BZ56" s="99">
        <v>11.234379127347738</v>
      </c>
      <c r="CA56" s="99">
        <v>12928.523499751776</v>
      </c>
      <c r="CB56" s="99">
        <v>4.989836597392082</v>
      </c>
      <c r="CC56" s="99">
        <v>5742.3039562788081</v>
      </c>
      <c r="CD56" s="99">
        <v>2.5846051538957973</v>
      </c>
      <c r="CE56" s="99">
        <v>2974.3636111032833</v>
      </c>
      <c r="CF56" s="99">
        <v>5.0938237421437158</v>
      </c>
      <c r="CG56" s="99">
        <v>5861.9723624589878</v>
      </c>
      <c r="CH56" s="99">
        <v>4.4053822058746714</v>
      </c>
      <c r="CI56" s="99">
        <v>5069.7138425205721</v>
      </c>
      <c r="CJ56" s="99">
        <v>4.1089428414277807</v>
      </c>
      <c r="CK56" s="99">
        <v>4728.5714219150896</v>
      </c>
      <c r="CL56" s="99">
        <v>1.6278290385646512</v>
      </c>
      <c r="CM56" s="99">
        <v>1873.3056575802007</v>
      </c>
      <c r="CN56" s="99">
        <v>3.184367473306259</v>
      </c>
      <c r="CO56" s="99">
        <v>3664.5700882808428</v>
      </c>
      <c r="CP56" s="99">
        <v>15.10303474699432</v>
      </c>
      <c r="CQ56" s="99">
        <v>17380.572386841064</v>
      </c>
      <c r="CR56" s="99">
        <v>10.748112404391177</v>
      </c>
      <c r="CS56" s="99">
        <v>12368.927754973367</v>
      </c>
      <c r="CT56" s="99">
        <v>6.7298597826351481</v>
      </c>
      <c r="CU56" s="99">
        <v>7744.7226378565283</v>
      </c>
    </row>
    <row r="57" spans="2:99">
      <c r="C57" s="98" t="s">
        <v>222</v>
      </c>
      <c r="D57" s="99">
        <v>0</v>
      </c>
      <c r="E57" s="99">
        <v>0</v>
      </c>
      <c r="F57" s="99">
        <v>0</v>
      </c>
      <c r="G57" s="99">
        <v>0</v>
      </c>
      <c r="H57" s="99">
        <v>1.4861995753715489</v>
      </c>
      <c r="I57" s="99">
        <v>2097.32484076433</v>
      </c>
      <c r="J57" s="99">
        <v>0.23697776183295896</v>
      </c>
      <c r="K57" s="99">
        <v>334.4230174986717</v>
      </c>
      <c r="L57" s="99">
        <v>4.9257091127500097</v>
      </c>
      <c r="M57" s="99">
        <v>6951.1606999128135</v>
      </c>
      <c r="N57" s="99">
        <v>1.9900441292348117</v>
      </c>
      <c r="O57" s="99">
        <v>2808.3502751761662</v>
      </c>
      <c r="P57" s="99">
        <v>2.8392563063698431</v>
      </c>
      <c r="Q57" s="99">
        <v>4006.7584995491225</v>
      </c>
      <c r="R57" s="99">
        <v>0.42894681567864845</v>
      </c>
      <c r="S57" s="99">
        <v>605.32974628570867</v>
      </c>
      <c r="T57" s="99">
        <v>2.4102418990012979</v>
      </c>
      <c r="U57" s="99">
        <v>3401.3333678706317</v>
      </c>
      <c r="V57" s="99">
        <v>1.4047078614077044</v>
      </c>
      <c r="W57" s="99">
        <v>1982.3237340185526</v>
      </c>
      <c r="X57" s="99">
        <v>1.8020717391776031</v>
      </c>
      <c r="Y57" s="99">
        <v>2543.0836383274336</v>
      </c>
      <c r="Z57" s="99">
        <v>1.4843523947953123</v>
      </c>
      <c r="AA57" s="99">
        <v>2094.718099535145</v>
      </c>
      <c r="AB57" s="99">
        <v>2.7236749955410362</v>
      </c>
      <c r="AC57" s="99">
        <v>3843.6501537075105</v>
      </c>
      <c r="AD57" s="99">
        <v>2.0417990345509835</v>
      </c>
      <c r="AE57" s="99">
        <v>2881.386797558348</v>
      </c>
      <c r="AF57" s="99">
        <v>2.226470643189348</v>
      </c>
      <c r="AG57" s="99">
        <v>3141.9953716688078</v>
      </c>
      <c r="AH57" s="99">
        <v>0.19242673061921858</v>
      </c>
      <c r="AI57" s="99">
        <v>271.5526022498413</v>
      </c>
      <c r="AJ57" s="99">
        <v>2.5322053064254773</v>
      </c>
      <c r="AK57" s="99">
        <v>3573.4481284276335</v>
      </c>
      <c r="AL57" s="99">
        <v>1.8407730432979088</v>
      </c>
      <c r="AM57" s="99">
        <v>2597.698918702009</v>
      </c>
      <c r="AN57" s="99">
        <v>1.6059108772487598</v>
      </c>
      <c r="AO57" s="99">
        <v>2266.26142997345</v>
      </c>
      <c r="AP57" s="99">
        <v>1.8825886125522422</v>
      </c>
      <c r="AQ57" s="99">
        <v>2656.7090500337245</v>
      </c>
      <c r="AR57" s="99">
        <v>2.2996717493052077</v>
      </c>
      <c r="AS57" s="99">
        <v>3245.2967726195093</v>
      </c>
      <c r="AT57" s="99">
        <v>1.0216982509560701</v>
      </c>
      <c r="AU57" s="99">
        <v>1441.8205717492062</v>
      </c>
      <c r="AV57" s="99">
        <v>4.7623741928548045</v>
      </c>
      <c r="AW57" s="99">
        <v>6720.6624609567007</v>
      </c>
      <c r="AX57" s="99">
        <v>3.2101761496775993</v>
      </c>
      <c r="AY57" s="99">
        <v>4530.2005824250282</v>
      </c>
      <c r="AZ57" s="99">
        <v>1.5067441531032169</v>
      </c>
      <c r="BA57" s="99">
        <v>2126.3173488592597</v>
      </c>
      <c r="BB57" s="99">
        <v>2.0171658929158545</v>
      </c>
      <c r="BC57" s="99">
        <v>2846.6245080828539</v>
      </c>
      <c r="BD57" s="99">
        <v>0.82741535485735296</v>
      </c>
      <c r="BE57" s="99">
        <v>1167.6485487746966</v>
      </c>
      <c r="BF57" s="99">
        <v>1.5577720224255347</v>
      </c>
      <c r="BG57" s="99">
        <v>2198.3278780469145</v>
      </c>
      <c r="BH57" s="99">
        <v>1.6614033770927974</v>
      </c>
      <c r="BI57" s="99">
        <v>2344.5724457533556</v>
      </c>
      <c r="BJ57" s="99">
        <v>2.174264628159166</v>
      </c>
      <c r="BK57" s="99">
        <v>3068.3222432582152</v>
      </c>
      <c r="BL57" s="99">
        <v>2.0547243640920283</v>
      </c>
      <c r="BM57" s="99">
        <v>2899.6270226066704</v>
      </c>
      <c r="BN57" s="99">
        <v>0.42173158058199928</v>
      </c>
      <c r="BO57" s="99">
        <v>595.1476065173174</v>
      </c>
      <c r="BP57" s="99">
        <v>2.0563433967000186</v>
      </c>
      <c r="BQ57" s="99">
        <v>2901.9118014230662</v>
      </c>
      <c r="BR57" s="99">
        <v>0.12694471114266342</v>
      </c>
      <c r="BS57" s="99">
        <v>179.14437636452664</v>
      </c>
      <c r="BT57" s="99">
        <v>2.179353421860323</v>
      </c>
      <c r="BU57" s="99">
        <v>3075.5035489292877</v>
      </c>
      <c r="BV57" s="99">
        <v>0.51222058512014446</v>
      </c>
      <c r="BW57" s="99">
        <v>722.84568972154784</v>
      </c>
      <c r="BX57" s="99">
        <v>2.2196554086225886</v>
      </c>
      <c r="BY57" s="99">
        <v>3132.3777126481973</v>
      </c>
      <c r="BZ57" s="99">
        <v>0.58630535021900299</v>
      </c>
      <c r="CA57" s="99">
        <v>827.39411022905699</v>
      </c>
      <c r="CB57" s="99">
        <v>3.9025816576024073</v>
      </c>
      <c r="CC57" s="99">
        <v>5507.323235208517</v>
      </c>
      <c r="CD57" s="99">
        <v>2.3549846076703806</v>
      </c>
      <c r="CE57" s="99">
        <v>3323.3542783444414</v>
      </c>
      <c r="CF57" s="99">
        <v>1.4461825234569541</v>
      </c>
      <c r="CG57" s="99">
        <v>2040.8527771024537</v>
      </c>
      <c r="CH57" s="99">
        <v>9.5186357450612352E-2</v>
      </c>
      <c r="CI57" s="99">
        <v>134.32698763430415</v>
      </c>
      <c r="CJ57" s="99">
        <v>0.36474117171835074</v>
      </c>
      <c r="CK57" s="99">
        <v>514.72274152893658</v>
      </c>
      <c r="CL57" s="99">
        <v>0.39225485614975236</v>
      </c>
      <c r="CM57" s="99">
        <v>553.55005299853053</v>
      </c>
      <c r="CN57" s="99">
        <v>4.0873514111398519</v>
      </c>
      <c r="CO57" s="99">
        <v>5768.0703114005591</v>
      </c>
      <c r="CP57" s="99">
        <v>3.0514595963516693</v>
      </c>
      <c r="CQ57" s="99">
        <v>4306.219782371476</v>
      </c>
      <c r="CR57" s="99">
        <v>2.1523556925245932</v>
      </c>
      <c r="CS57" s="99">
        <v>3037.4043532907062</v>
      </c>
      <c r="CT57" s="99">
        <v>0.6401825630177338</v>
      </c>
      <c r="CU57" s="99">
        <v>903.42563293062597</v>
      </c>
    </row>
    <row r="58" spans="2:99">
      <c r="C58" s="98" t="s">
        <v>223</v>
      </c>
      <c r="D58" s="99">
        <v>0</v>
      </c>
      <c r="E58" s="99">
        <v>0</v>
      </c>
      <c r="F58" s="99">
        <v>0</v>
      </c>
      <c r="G58" s="99">
        <v>0</v>
      </c>
      <c r="H58" s="99">
        <v>3.8578418663823677</v>
      </c>
      <c r="I58" s="99">
        <v>4541.4514451053237</v>
      </c>
      <c r="J58" s="99">
        <v>2.8425067395939125</v>
      </c>
      <c r="K58" s="99">
        <v>3346.1989338499538</v>
      </c>
      <c r="L58" s="99">
        <v>15.240845624851712</v>
      </c>
      <c r="M58" s="99">
        <v>17941.523469575437</v>
      </c>
      <c r="N58" s="99">
        <v>8.2472753486109589</v>
      </c>
      <c r="O58" s="99">
        <v>9708.6925403848218</v>
      </c>
      <c r="P58" s="99">
        <v>7.0843004677839838</v>
      </c>
      <c r="Q58" s="99">
        <v>8339.638510675306</v>
      </c>
      <c r="R58" s="99">
        <v>3.1663871303629079</v>
      </c>
      <c r="S58" s="99">
        <v>3727.4709298632151</v>
      </c>
      <c r="T58" s="99">
        <v>4.0656769283151224</v>
      </c>
      <c r="U58" s="99">
        <v>4786.114880012562</v>
      </c>
      <c r="V58" s="99">
        <v>6.4237258499218539</v>
      </c>
      <c r="W58" s="99">
        <v>7562.0100705280065</v>
      </c>
      <c r="X58" s="99">
        <v>7.3804038430257402</v>
      </c>
      <c r="Y58" s="99">
        <v>8688.2114040099023</v>
      </c>
      <c r="Z58" s="99">
        <v>7.4436921318960003</v>
      </c>
      <c r="AA58" s="99">
        <v>8762.7143776679713</v>
      </c>
      <c r="AB58" s="99">
        <v>10.576022353258553</v>
      </c>
      <c r="AC58" s="99">
        <v>12450.093514255968</v>
      </c>
      <c r="AD58" s="99">
        <v>5.6970415189272279</v>
      </c>
      <c r="AE58" s="99">
        <v>6706.5572760811328</v>
      </c>
      <c r="AF58" s="99">
        <v>9.1473788946841825</v>
      </c>
      <c r="AG58" s="99">
        <v>10768.294434822221</v>
      </c>
      <c r="AH58" s="99">
        <v>13.114800681172063</v>
      </c>
      <c r="AI58" s="99">
        <v>15438.743361875753</v>
      </c>
      <c r="AJ58" s="99">
        <v>4.9067791089634492</v>
      </c>
      <c r="AK58" s="99">
        <v>5776.2603670717726</v>
      </c>
      <c r="AL58" s="99">
        <v>5.1423868421718311</v>
      </c>
      <c r="AM58" s="99">
        <v>6053.6177906046796</v>
      </c>
      <c r="AN58" s="99">
        <v>7.2547337850189555</v>
      </c>
      <c r="AO58" s="99">
        <v>8540.2726117243146</v>
      </c>
      <c r="AP58" s="99">
        <v>6.3464563127031859</v>
      </c>
      <c r="AQ58" s="99">
        <v>7471.0483713141903</v>
      </c>
      <c r="AR58" s="99">
        <v>11.010599955391067</v>
      </c>
      <c r="AS58" s="99">
        <v>12961.678267486364</v>
      </c>
      <c r="AT58" s="99">
        <v>7.1408146856656289</v>
      </c>
      <c r="AU58" s="99">
        <v>8406.1670479655786</v>
      </c>
      <c r="AV58" s="99">
        <v>8.4370277928852975</v>
      </c>
      <c r="AW58" s="99">
        <v>9932.0691177845729</v>
      </c>
      <c r="AX58" s="99">
        <v>3.1776141494307595</v>
      </c>
      <c r="AY58" s="99">
        <v>3740.68737670989</v>
      </c>
      <c r="AZ58" s="99">
        <v>7.1205029661540928</v>
      </c>
      <c r="BA58" s="99">
        <v>8382.2560917565988</v>
      </c>
      <c r="BB58" s="99">
        <v>7.4096571351889189</v>
      </c>
      <c r="BC58" s="99">
        <v>8722.6483795443964</v>
      </c>
      <c r="BD58" s="99">
        <v>4.2721214362290061</v>
      </c>
      <c r="BE58" s="99">
        <v>5029.1413547287866</v>
      </c>
      <c r="BF58" s="99">
        <v>4.4423535690566762</v>
      </c>
      <c r="BG58" s="99">
        <v>5229.5386214935197</v>
      </c>
      <c r="BH58" s="99">
        <v>10.361703042851092</v>
      </c>
      <c r="BI58" s="99">
        <v>12197.796822044305</v>
      </c>
      <c r="BJ58" s="99">
        <v>6.5344952705453956</v>
      </c>
      <c r="BK58" s="99">
        <v>7692.4078324860402</v>
      </c>
      <c r="BL58" s="99">
        <v>8.1594074556421852</v>
      </c>
      <c r="BM58" s="99">
        <v>9605.2544567819805</v>
      </c>
      <c r="BN58" s="99">
        <v>8.4670544274583595</v>
      </c>
      <c r="BO58" s="99">
        <v>9967.4164720039807</v>
      </c>
      <c r="BP58" s="99">
        <v>4.2566494268641684</v>
      </c>
      <c r="BQ58" s="99">
        <v>5010.9277053044989</v>
      </c>
      <c r="BR58" s="99">
        <v>5.3023461102455602</v>
      </c>
      <c r="BS58" s="99">
        <v>6241.9218409810737</v>
      </c>
      <c r="BT58" s="99">
        <v>6.3542924217793697</v>
      </c>
      <c r="BU58" s="99">
        <v>7480.2730389186745</v>
      </c>
      <c r="BV58" s="99">
        <v>5.4994036600926126</v>
      </c>
      <c r="BW58" s="99">
        <v>6473.8979886610241</v>
      </c>
      <c r="BX58" s="99">
        <v>10.231629819059945</v>
      </c>
      <c r="BY58" s="99">
        <v>12044.674622997367</v>
      </c>
      <c r="BZ58" s="99">
        <v>11.234379127347738</v>
      </c>
      <c r="CA58" s="99">
        <v>13225.111108713758</v>
      </c>
      <c r="CB58" s="99">
        <v>5.0060208334974421</v>
      </c>
      <c r="CC58" s="99">
        <v>5893.0877251931888</v>
      </c>
      <c r="CD58" s="99">
        <v>2.1965467186307475</v>
      </c>
      <c r="CE58" s="99">
        <v>2585.774797172116</v>
      </c>
      <c r="CF58" s="99">
        <v>5.0833988819055254</v>
      </c>
      <c r="CG58" s="99">
        <v>5984.1771637791844</v>
      </c>
      <c r="CH58" s="99">
        <v>4.4053822058746714</v>
      </c>
      <c r="CI58" s="99">
        <v>5186.015932755663</v>
      </c>
      <c r="CJ58" s="99">
        <v>4.1089428414277807</v>
      </c>
      <c r="CK58" s="99">
        <v>4837.0475129287834</v>
      </c>
      <c r="CL58" s="99">
        <v>1.4000226805999647</v>
      </c>
      <c r="CM58" s="99">
        <v>1648.1066996022785</v>
      </c>
      <c r="CN58" s="99">
        <v>2.9558783639969262</v>
      </c>
      <c r="CO58" s="99">
        <v>3479.6600100971814</v>
      </c>
      <c r="CP58" s="99">
        <v>13.092731272294888</v>
      </c>
      <c r="CQ58" s="99">
        <v>15412.763253745543</v>
      </c>
      <c r="CR58" s="99">
        <v>10.787485991874355</v>
      </c>
      <c r="CS58" s="99">
        <v>12699.028509634492</v>
      </c>
      <c r="CT58" s="99">
        <v>6.7592524056214218</v>
      </c>
      <c r="CU58" s="99">
        <v>7956.9919318975381</v>
      </c>
    </row>
    <row r="59" spans="2:99">
      <c r="C59" s="98" t="s">
        <v>224</v>
      </c>
      <c r="D59" s="99">
        <v>0</v>
      </c>
      <c r="E59" s="99">
        <v>0</v>
      </c>
      <c r="F59" s="99">
        <v>0</v>
      </c>
      <c r="G59" s="99">
        <v>0</v>
      </c>
      <c r="H59" s="99">
        <v>1.7834394904458588</v>
      </c>
      <c r="I59" s="99">
        <v>541.45222929936267</v>
      </c>
      <c r="J59" s="99">
        <v>0.28322099187570793</v>
      </c>
      <c r="K59" s="99">
        <v>85.985893133464913</v>
      </c>
      <c r="L59" s="99">
        <v>5.6265615578897457</v>
      </c>
      <c r="M59" s="99">
        <v>1708.2240889753266</v>
      </c>
      <c r="N59" s="99">
        <v>2.3278615668642919</v>
      </c>
      <c r="O59" s="99">
        <v>706.73877169999889</v>
      </c>
      <c r="P59" s="99">
        <v>3.0330920743468219</v>
      </c>
      <c r="Q59" s="99">
        <v>920.84675377169503</v>
      </c>
      <c r="R59" s="99">
        <v>0.46127867847835657</v>
      </c>
      <c r="S59" s="99">
        <v>140.04420678602904</v>
      </c>
      <c r="T59" s="99">
        <v>2.4147180226116243</v>
      </c>
      <c r="U59" s="99">
        <v>733.10839166488904</v>
      </c>
      <c r="V59" s="99">
        <v>1.4129578251036543</v>
      </c>
      <c r="W59" s="99">
        <v>428.97399570146939</v>
      </c>
      <c r="X59" s="99">
        <v>1.8020717391776031</v>
      </c>
      <c r="Y59" s="99">
        <v>547.1089800143202</v>
      </c>
      <c r="Z59" s="99">
        <v>1.9683422804594222</v>
      </c>
      <c r="AA59" s="99">
        <v>597.5887163474805</v>
      </c>
      <c r="AB59" s="99">
        <v>3.2139559281027497</v>
      </c>
      <c r="AC59" s="99">
        <v>975.75701977199469</v>
      </c>
      <c r="AD59" s="99">
        <v>2.5929590101441429</v>
      </c>
      <c r="AE59" s="99">
        <v>787.22235547976163</v>
      </c>
      <c r="AF59" s="99">
        <v>2.9686275242524638</v>
      </c>
      <c r="AG59" s="99">
        <v>901.27531636304786</v>
      </c>
      <c r="AH59" s="99">
        <v>0.2360243185961434</v>
      </c>
      <c r="AI59" s="99">
        <v>71.656983125789125</v>
      </c>
      <c r="AJ59" s="99">
        <v>2.5336614274942484</v>
      </c>
      <c r="AK59" s="99">
        <v>769.21960938725374</v>
      </c>
      <c r="AL59" s="99">
        <v>1.8611742840039021</v>
      </c>
      <c r="AM59" s="99">
        <v>565.05251262358456</v>
      </c>
      <c r="AN59" s="99">
        <v>1.6109176286124356</v>
      </c>
      <c r="AO59" s="99">
        <v>489.0745920467354</v>
      </c>
      <c r="AP59" s="99">
        <v>2.2549122408603171</v>
      </c>
      <c r="AQ59" s="99">
        <v>684.59135632519224</v>
      </c>
      <c r="AR59" s="99">
        <v>2.4661279513857974</v>
      </c>
      <c r="AS59" s="99">
        <v>748.71644604072799</v>
      </c>
      <c r="AT59" s="99">
        <v>1.1324247624173283</v>
      </c>
      <c r="AU59" s="99">
        <v>343.80415786990085</v>
      </c>
      <c r="AV59" s="99">
        <v>5.1154890364191301</v>
      </c>
      <c r="AW59" s="99">
        <v>1553.0624714568478</v>
      </c>
      <c r="AX59" s="99">
        <v>3.4296130850343984</v>
      </c>
      <c r="AY59" s="99">
        <v>1041.2305326164433</v>
      </c>
      <c r="AZ59" s="99">
        <v>1.5195443652840184</v>
      </c>
      <c r="BA59" s="99">
        <v>461.33366930022794</v>
      </c>
      <c r="BB59" s="99">
        <v>2.566249444379646</v>
      </c>
      <c r="BC59" s="99">
        <v>779.11333131366041</v>
      </c>
      <c r="BD59" s="99">
        <v>0.83114117363538431</v>
      </c>
      <c r="BE59" s="99">
        <v>252.33446031570264</v>
      </c>
      <c r="BF59" s="99">
        <v>1.5628790163049244</v>
      </c>
      <c r="BG59" s="99">
        <v>474.49006935017502</v>
      </c>
      <c r="BH59" s="99">
        <v>1.6614033770927974</v>
      </c>
      <c r="BI59" s="99">
        <v>504.40206528537323</v>
      </c>
      <c r="BJ59" s="99">
        <v>2.3730546629110214</v>
      </c>
      <c r="BK59" s="99">
        <v>720.45939565978597</v>
      </c>
      <c r="BL59" s="99">
        <v>2.2169918320174329</v>
      </c>
      <c r="BM59" s="99">
        <v>673.07872020049251</v>
      </c>
      <c r="BN59" s="99">
        <v>0.42287919556055314</v>
      </c>
      <c r="BO59" s="99">
        <v>128.38612377218391</v>
      </c>
      <c r="BP59" s="99">
        <v>2.0594345261037978</v>
      </c>
      <c r="BQ59" s="99">
        <v>625.24432212511294</v>
      </c>
      <c r="BR59" s="99">
        <v>0.1500654165957819</v>
      </c>
      <c r="BS59" s="99">
        <v>45.559860478479379</v>
      </c>
      <c r="BT59" s="99">
        <v>2.6136097308212207</v>
      </c>
      <c r="BU59" s="99">
        <v>793.49191427732251</v>
      </c>
      <c r="BV59" s="99">
        <v>0.51737275737192623</v>
      </c>
      <c r="BW59" s="99">
        <v>157.07436913811679</v>
      </c>
      <c r="BX59" s="99">
        <v>2.7070426196162138</v>
      </c>
      <c r="BY59" s="99">
        <v>821.85813931548239</v>
      </c>
      <c r="BZ59" s="99">
        <v>0.63223402181374688</v>
      </c>
      <c r="CA59" s="99">
        <v>191.94624902265352</v>
      </c>
      <c r="CB59" s="99">
        <v>5.2046682930623369</v>
      </c>
      <c r="CC59" s="99">
        <v>1580.1372937737253</v>
      </c>
      <c r="CD59" s="99">
        <v>2.5553695597623842</v>
      </c>
      <c r="CE59" s="99">
        <v>775.81019834385972</v>
      </c>
      <c r="CF59" s="99">
        <v>1.7448319188484986</v>
      </c>
      <c r="CG59" s="99">
        <v>529.73097056240408</v>
      </c>
      <c r="CH59" s="99">
        <v>0.11887389428479651</v>
      </c>
      <c r="CI59" s="99">
        <v>36.090114304864215</v>
      </c>
      <c r="CJ59" s="99">
        <v>0.36463832467920898</v>
      </c>
      <c r="CK59" s="99">
        <v>110.70419537260783</v>
      </c>
      <c r="CL59" s="99">
        <v>0.45683147058478518</v>
      </c>
      <c r="CM59" s="99">
        <v>138.69403446954075</v>
      </c>
      <c r="CN59" s="99">
        <v>4.0895238951194575</v>
      </c>
      <c r="CO59" s="99">
        <v>1241.5794545582671</v>
      </c>
      <c r="CP59" s="99">
        <v>3.484691577516899</v>
      </c>
      <c r="CQ59" s="99">
        <v>1057.9523629341304</v>
      </c>
      <c r="CR59" s="99">
        <v>2.6873283908266123</v>
      </c>
      <c r="CS59" s="99">
        <v>815.87289945495945</v>
      </c>
      <c r="CT59" s="99">
        <v>0.77760423088809705</v>
      </c>
      <c r="CU59" s="99">
        <v>236.08064449762622</v>
      </c>
    </row>
    <row r="60" spans="2:99">
      <c r="C60" s="98" t="s">
        <v>225</v>
      </c>
      <c r="D60" s="99">
        <v>0</v>
      </c>
      <c r="E60" s="99">
        <v>0</v>
      </c>
      <c r="F60" s="99">
        <v>0</v>
      </c>
      <c r="G60" s="99">
        <v>0</v>
      </c>
      <c r="H60" s="99">
        <v>1.7834394904458588</v>
      </c>
      <c r="I60" s="99">
        <v>1162.0891719745216</v>
      </c>
      <c r="J60" s="99">
        <v>0.23697776183295896</v>
      </c>
      <c r="K60" s="99">
        <v>154.41470961035606</v>
      </c>
      <c r="L60" s="99">
        <v>6.3274140030294808</v>
      </c>
      <c r="M60" s="99">
        <v>4122.9429643740095</v>
      </c>
      <c r="N60" s="99">
        <v>2.1638435229485395</v>
      </c>
      <c r="O60" s="99">
        <v>1409.9604395532683</v>
      </c>
      <c r="P60" s="99">
        <v>3.2388855141992425</v>
      </c>
      <c r="Q60" s="99">
        <v>2110.4578010522264</v>
      </c>
      <c r="R60" s="99">
        <v>0.42894681567864845</v>
      </c>
      <c r="S60" s="99">
        <v>279.50174509620734</v>
      </c>
      <c r="T60" s="99">
        <v>2.4124799608064613</v>
      </c>
      <c r="U60" s="99">
        <v>1571.9719424614902</v>
      </c>
      <c r="V60" s="99">
        <v>1.4129578251036543</v>
      </c>
      <c r="W60" s="99">
        <v>920.68331883754115</v>
      </c>
      <c r="X60" s="99">
        <v>2.0595105590601182</v>
      </c>
      <c r="Y60" s="99">
        <v>1341.9770802835731</v>
      </c>
      <c r="Z60" s="99">
        <v>1.7344430220781129</v>
      </c>
      <c r="AA60" s="99">
        <v>1130.1630731860985</v>
      </c>
      <c r="AB60" s="99">
        <v>2.7236749955410362</v>
      </c>
      <c r="AC60" s="99">
        <v>1774.7466270945392</v>
      </c>
      <c r="AD60" s="99">
        <v>2.231484490427579</v>
      </c>
      <c r="AE60" s="99">
        <v>1454.0352939626105</v>
      </c>
      <c r="AF60" s="99">
        <v>2.9609282821862131</v>
      </c>
      <c r="AG60" s="99">
        <v>1929.3408686725365</v>
      </c>
      <c r="AH60" s="99">
        <v>0.22149178927050178</v>
      </c>
      <c r="AI60" s="99">
        <v>144.32404988865898</v>
      </c>
      <c r="AJ60" s="99">
        <v>2.5336614274942484</v>
      </c>
      <c r="AK60" s="99">
        <v>1650.9337861552524</v>
      </c>
      <c r="AL60" s="99">
        <v>2.1966869075338944</v>
      </c>
      <c r="AM60" s="99">
        <v>1431.3611889490855</v>
      </c>
      <c r="AN60" s="99">
        <v>1.4083012371949621</v>
      </c>
      <c r="AO60" s="99">
        <v>917.64908615623733</v>
      </c>
      <c r="AP60" s="99">
        <v>2.2496696231073487</v>
      </c>
      <c r="AQ60" s="99">
        <v>1465.8847264167484</v>
      </c>
      <c r="AR60" s="99">
        <v>2.151644595118444</v>
      </c>
      <c r="AS60" s="99">
        <v>1402.0116181791782</v>
      </c>
      <c r="AT60" s="99">
        <v>1.1296292459945785</v>
      </c>
      <c r="AU60" s="99">
        <v>736.0664166900674</v>
      </c>
      <c r="AV60" s="99">
        <v>4.4092593492904779</v>
      </c>
      <c r="AW60" s="99">
        <v>2873.0733919976756</v>
      </c>
      <c r="AX60" s="99">
        <v>2.9582395788626896</v>
      </c>
      <c r="AY60" s="99">
        <v>1927.5889095869286</v>
      </c>
      <c r="AZ60" s="99">
        <v>1.5152776278904181</v>
      </c>
      <c r="BA60" s="99">
        <v>987.35490233339647</v>
      </c>
      <c r="BB60" s="99">
        <v>2.0121462369794028</v>
      </c>
      <c r="BC60" s="99">
        <v>1311.114488015779</v>
      </c>
      <c r="BD60" s="99">
        <v>0.82741535485735296</v>
      </c>
      <c r="BE60" s="99">
        <v>539.14384522505122</v>
      </c>
      <c r="BF60" s="99">
        <v>1.5730930040637034</v>
      </c>
      <c r="BG60" s="99">
        <v>1025.0274014479091</v>
      </c>
      <c r="BH60" s="99">
        <v>1.8460037523253305</v>
      </c>
      <c r="BI60" s="99">
        <v>1202.8560450151854</v>
      </c>
      <c r="BJ60" s="99">
        <v>2.3668417858553985</v>
      </c>
      <c r="BK60" s="99">
        <v>1542.2341076633777</v>
      </c>
      <c r="BL60" s="99">
        <v>2.0502445828842295</v>
      </c>
      <c r="BM60" s="99">
        <v>1335.9393702073639</v>
      </c>
      <c r="BN60" s="99">
        <v>0.4855540253067186</v>
      </c>
      <c r="BO60" s="99">
        <v>316.38700288985785</v>
      </c>
      <c r="BP60" s="99">
        <v>2.0563433967000186</v>
      </c>
      <c r="BQ60" s="99">
        <v>1339.9133572897322</v>
      </c>
      <c r="BR60" s="99">
        <v>0.12694471114266342</v>
      </c>
      <c r="BS60" s="99">
        <v>82.717173780559492</v>
      </c>
      <c r="BT60" s="99">
        <v>2.6149550436638598</v>
      </c>
      <c r="BU60" s="99">
        <v>1703.9047064513711</v>
      </c>
      <c r="BV60" s="99">
        <v>0.61054296434274802</v>
      </c>
      <c r="BW60" s="99">
        <v>397.82979556573463</v>
      </c>
      <c r="BX60" s="99">
        <v>2.7103442395101229</v>
      </c>
      <c r="BY60" s="99">
        <v>1766.0603064647962</v>
      </c>
      <c r="BZ60" s="99">
        <v>0.63008054571121319</v>
      </c>
      <c r="CA60" s="99">
        <v>410.56048358542654</v>
      </c>
      <c r="CB60" s="99">
        <v>5.2009900442849535</v>
      </c>
      <c r="CC60" s="99">
        <v>3388.9651128560758</v>
      </c>
      <c r="CD60" s="99">
        <v>2.9393894489843513</v>
      </c>
      <c r="CE60" s="99">
        <v>1915.3061649582035</v>
      </c>
      <c r="CF60" s="99">
        <v>1.4723294420684925</v>
      </c>
      <c r="CG60" s="99">
        <v>959.3698644518297</v>
      </c>
      <c r="CH60" s="99">
        <v>9.6058777678363752E-2</v>
      </c>
      <c r="CI60" s="99">
        <v>62.59189953522182</v>
      </c>
      <c r="CJ60" s="99">
        <v>0.36474117171835074</v>
      </c>
      <c r="CK60" s="99">
        <v>237.66534749167735</v>
      </c>
      <c r="CL60" s="99">
        <v>0.45683147058478518</v>
      </c>
      <c r="CM60" s="99">
        <v>297.67138623304601</v>
      </c>
      <c r="CN60" s="99">
        <v>3.796949513186723</v>
      </c>
      <c r="CO60" s="99">
        <v>2474.0923027924687</v>
      </c>
      <c r="CP60" s="99">
        <v>3.2633666548855178</v>
      </c>
      <c r="CQ60" s="99">
        <v>2126.4097123234033</v>
      </c>
      <c r="CR60" s="99">
        <v>2.5069266748398533</v>
      </c>
      <c r="CS60" s="99">
        <v>1633.5134213256486</v>
      </c>
      <c r="CT60" s="99">
        <v>0.70889339695291542</v>
      </c>
      <c r="CU60" s="99">
        <v>461.9149374545197</v>
      </c>
    </row>
    <row r="61" spans="2:99">
      <c r="C61" s="98" t="s">
        <v>226</v>
      </c>
      <c r="D61" s="99">
        <v>0</v>
      </c>
      <c r="E61" s="99">
        <v>0</v>
      </c>
      <c r="F61" s="99">
        <v>0</v>
      </c>
      <c r="G61" s="99">
        <v>0</v>
      </c>
      <c r="H61" s="99">
        <v>1.7834394904458588</v>
      </c>
      <c r="I61" s="99">
        <v>1697.1210191082791</v>
      </c>
      <c r="J61" s="99">
        <v>0.28157481712736104</v>
      </c>
      <c r="K61" s="99">
        <v>267.94659597839672</v>
      </c>
      <c r="L61" s="99">
        <v>5.9769877804596137</v>
      </c>
      <c r="M61" s="99">
        <v>5687.7015718853681</v>
      </c>
      <c r="N61" s="99">
        <v>1.9802627794368362</v>
      </c>
      <c r="O61" s="99">
        <v>1884.4180609120931</v>
      </c>
      <c r="P61" s="99">
        <v>2.8392563063698431</v>
      </c>
      <c r="Q61" s="99">
        <v>2701.8363011415422</v>
      </c>
      <c r="R61" s="99">
        <v>0.3953817244100199</v>
      </c>
      <c r="S61" s="99">
        <v>376.2452489485749</v>
      </c>
      <c r="T61" s="99">
        <v>2.4102418990012979</v>
      </c>
      <c r="U61" s="99">
        <v>2293.5861910896347</v>
      </c>
      <c r="V61" s="99">
        <v>1.4129578251036543</v>
      </c>
      <c r="W61" s="99">
        <v>1344.5706663686374</v>
      </c>
      <c r="X61" s="99">
        <v>1.805864235434725</v>
      </c>
      <c r="Y61" s="99">
        <v>1718.4604064396842</v>
      </c>
      <c r="Z61" s="99">
        <v>1.7303951798527402</v>
      </c>
      <c r="AA61" s="99">
        <v>1646.6440531478675</v>
      </c>
      <c r="AB61" s="99">
        <v>2.7159236051262892</v>
      </c>
      <c r="AC61" s="99">
        <v>2584.4729026381765</v>
      </c>
      <c r="AD61" s="99">
        <v>2.231484490427579</v>
      </c>
      <c r="AE61" s="99">
        <v>2123.4806410908841</v>
      </c>
      <c r="AF61" s="99">
        <v>2.7186754832093412</v>
      </c>
      <c r="AG61" s="99">
        <v>2587.0915898220087</v>
      </c>
      <c r="AH61" s="99">
        <v>0.20645871003259192</v>
      </c>
      <c r="AI61" s="99">
        <v>196.46610846701446</v>
      </c>
      <c r="AJ61" s="99">
        <v>2.0278028146366611</v>
      </c>
      <c r="AK61" s="99">
        <v>1929.6571584082465</v>
      </c>
      <c r="AL61" s="99">
        <v>2.2068875278868911</v>
      </c>
      <c r="AM61" s="99">
        <v>2100.0741715371655</v>
      </c>
      <c r="AN61" s="99">
        <v>1.4133079885586377</v>
      </c>
      <c r="AO61" s="99">
        <v>1344.9038819123996</v>
      </c>
      <c r="AP61" s="99">
        <v>2.2286991520954782</v>
      </c>
      <c r="AQ61" s="99">
        <v>2120.8301131340568</v>
      </c>
      <c r="AR61" s="99">
        <v>2.1393585631892269</v>
      </c>
      <c r="AS61" s="99">
        <v>2035.8136087308681</v>
      </c>
      <c r="AT61" s="99">
        <v>1.1324247624173283</v>
      </c>
      <c r="AU61" s="99">
        <v>1077.6154039163296</v>
      </c>
      <c r="AV61" s="99">
        <v>4.7623741928548045</v>
      </c>
      <c r="AW61" s="99">
        <v>4531.8752819206311</v>
      </c>
      <c r="AX61" s="99">
        <v>3.2101761496775993</v>
      </c>
      <c r="AY61" s="99">
        <v>3054.8036240332031</v>
      </c>
      <c r="AZ61" s="99">
        <v>1.5110108904968174</v>
      </c>
      <c r="BA61" s="99">
        <v>1437.8779633967713</v>
      </c>
      <c r="BB61" s="99">
        <v>2.0221855488523062</v>
      </c>
      <c r="BC61" s="99">
        <v>1924.3117682878544</v>
      </c>
      <c r="BD61" s="99">
        <v>0.82741535485735296</v>
      </c>
      <c r="BE61" s="99">
        <v>787.36845168225705</v>
      </c>
      <c r="BF61" s="99">
        <v>1.5577720224255347</v>
      </c>
      <c r="BG61" s="99">
        <v>1482.3758565401388</v>
      </c>
      <c r="BH61" s="99">
        <v>1.6527013338362098</v>
      </c>
      <c r="BI61" s="99">
        <v>1572.7105892785371</v>
      </c>
      <c r="BJ61" s="99">
        <v>1.9816874704629337</v>
      </c>
      <c r="BK61" s="99">
        <v>1885.7737968925276</v>
      </c>
      <c r="BL61" s="99">
        <v>2.2214716132252317</v>
      </c>
      <c r="BM61" s="99">
        <v>2113.9523871451302</v>
      </c>
      <c r="BN61" s="99">
        <v>0.48670164028527252</v>
      </c>
      <c r="BO61" s="99">
        <v>463.14528089546531</v>
      </c>
      <c r="BP61" s="99">
        <v>2.5646333782429376</v>
      </c>
      <c r="BQ61" s="99">
        <v>2440.5051227359791</v>
      </c>
      <c r="BR61" s="99">
        <v>0.12613462658001551</v>
      </c>
      <c r="BS61" s="99">
        <v>120.02971065354275</v>
      </c>
      <c r="BT61" s="99">
        <v>2.6136097308212207</v>
      </c>
      <c r="BU61" s="99">
        <v>2487.1110198494735</v>
      </c>
      <c r="BV61" s="99">
        <v>0.50964449899425357</v>
      </c>
      <c r="BW61" s="99">
        <v>484.97770524293168</v>
      </c>
      <c r="BX61" s="99">
        <v>2.7070426196162138</v>
      </c>
      <c r="BY61" s="99">
        <v>2576.021756826789</v>
      </c>
      <c r="BZ61" s="99">
        <v>0.58630535021900299</v>
      </c>
      <c r="CA61" s="99">
        <v>557.92817126840316</v>
      </c>
      <c r="CB61" s="99">
        <v>4.7657350828725162</v>
      </c>
      <c r="CC61" s="99">
        <v>4535.0735048614861</v>
      </c>
      <c r="CD61" s="99">
        <v>2.7390044968923482</v>
      </c>
      <c r="CE61" s="99">
        <v>2606.4366792427581</v>
      </c>
      <c r="CF61" s="99">
        <v>1.4671000583461848</v>
      </c>
      <c r="CG61" s="99">
        <v>1396.0924155222294</v>
      </c>
      <c r="CH61" s="99">
        <v>9.6058777678363752E-2</v>
      </c>
      <c r="CI61" s="99">
        <v>91.409532838730939</v>
      </c>
      <c r="CJ61" s="99">
        <v>0.36474117171835074</v>
      </c>
      <c r="CK61" s="99">
        <v>347.08769900718255</v>
      </c>
      <c r="CL61" s="99">
        <v>0.39225485614975236</v>
      </c>
      <c r="CM61" s="99">
        <v>373.26972111210432</v>
      </c>
      <c r="CN61" s="99">
        <v>4.0895238951194575</v>
      </c>
      <c r="CO61" s="99">
        <v>3891.5909385956752</v>
      </c>
      <c r="CP61" s="99">
        <v>3.0514595963516693</v>
      </c>
      <c r="CQ61" s="99">
        <v>2903.768951888248</v>
      </c>
      <c r="CR61" s="99">
        <v>2.3265249588530938</v>
      </c>
      <c r="CS61" s="99">
        <v>2213.9211508446037</v>
      </c>
      <c r="CT61" s="99">
        <v>0.64260312497341154</v>
      </c>
      <c r="CU61" s="99">
        <v>611.50113372469832</v>
      </c>
    </row>
    <row r="62" spans="2:99">
      <c r="C62" s="98" t="s">
        <v>227</v>
      </c>
      <c r="D62" s="99">
        <v>0</v>
      </c>
      <c r="E62" s="99">
        <v>0</v>
      </c>
      <c r="F62" s="99">
        <v>0</v>
      </c>
      <c r="G62" s="99">
        <v>0</v>
      </c>
      <c r="H62" s="99">
        <v>1.4861995753715489</v>
      </c>
      <c r="I62" s="99">
        <v>2534.267515923565</v>
      </c>
      <c r="J62" s="99">
        <v>0.23615467445878552</v>
      </c>
      <c r="K62" s="99">
        <v>402.69095088712106</v>
      </c>
      <c r="L62" s="99">
        <v>4.9235155575531353</v>
      </c>
      <c r="M62" s="99">
        <v>8395.578728739607</v>
      </c>
      <c r="N62" s="99">
        <v>1.9802627794368362</v>
      </c>
      <c r="O62" s="99">
        <v>3376.7440914956933</v>
      </c>
      <c r="P62" s="99">
        <v>2.4396270985404431</v>
      </c>
      <c r="Q62" s="99">
        <v>4160.0521284311635</v>
      </c>
      <c r="R62" s="99">
        <v>0.42771358720972802</v>
      </c>
      <c r="S62" s="99">
        <v>729.33720891002827</v>
      </c>
      <c r="T62" s="99">
        <v>2.4124799608064613</v>
      </c>
      <c r="U62" s="99">
        <v>4113.7608291671777</v>
      </c>
      <c r="V62" s="99">
        <v>1.4129578251036543</v>
      </c>
      <c r="W62" s="99">
        <v>2409.3756833667512</v>
      </c>
      <c r="X62" s="99">
        <v>1.7982792429204812</v>
      </c>
      <c r="Y62" s="99">
        <v>3066.4257650280047</v>
      </c>
      <c r="Z62" s="99">
        <v>1.4924480792460579</v>
      </c>
      <c r="AA62" s="99">
        <v>2544.9224647303781</v>
      </c>
      <c r="AB62" s="99">
        <v>2.4824102244675537</v>
      </c>
      <c r="AC62" s="99">
        <v>4233.0059147620723</v>
      </c>
      <c r="AD62" s="99">
        <v>1.8700099707110158</v>
      </c>
      <c r="AE62" s="99">
        <v>3188.7410020564243</v>
      </c>
      <c r="AF62" s="99">
        <v>2.4687234421662194</v>
      </c>
      <c r="AG62" s="99">
        <v>4209.6672135818371</v>
      </c>
      <c r="AH62" s="99">
        <v>0.19242673061921858</v>
      </c>
      <c r="AI62" s="99">
        <v>328.12606105189155</v>
      </c>
      <c r="AJ62" s="99">
        <v>2.5322053064254773</v>
      </c>
      <c r="AK62" s="99">
        <v>4317.9164885167238</v>
      </c>
      <c r="AL62" s="99">
        <v>1.8305724229449118</v>
      </c>
      <c r="AM62" s="99">
        <v>3121.492095605664</v>
      </c>
      <c r="AN62" s="99">
        <v>1.4083012371949621</v>
      </c>
      <c r="AO62" s="99">
        <v>2401.4352696648493</v>
      </c>
      <c r="AP62" s="99">
        <v>1.8721033770463069</v>
      </c>
      <c r="AQ62" s="99">
        <v>3192.3106785393625</v>
      </c>
      <c r="AR62" s="99">
        <v>1.9851883930378547</v>
      </c>
      <c r="AS62" s="99">
        <v>3385.1432478081497</v>
      </c>
      <c r="AT62" s="99">
        <v>1.0216982509560701</v>
      </c>
      <c r="AU62" s="99">
        <v>1742.199857530291</v>
      </c>
      <c r="AV62" s="99">
        <v>4.0397748651053362</v>
      </c>
      <c r="AW62" s="99">
        <v>6888.6240999776192</v>
      </c>
      <c r="AX62" s="99">
        <v>2.9582395788626896</v>
      </c>
      <c r="AY62" s="99">
        <v>5044.3901298766586</v>
      </c>
      <c r="AZ62" s="99">
        <v>1.5152776278904181</v>
      </c>
      <c r="BA62" s="99">
        <v>2583.851411078741</v>
      </c>
      <c r="BB62" s="99">
        <v>2.0021069251064993</v>
      </c>
      <c r="BC62" s="99">
        <v>3413.9927286916027</v>
      </c>
      <c r="BD62" s="99">
        <v>0.82741535485735296</v>
      </c>
      <c r="BE62" s="99">
        <v>1410.9086631027583</v>
      </c>
      <c r="BF62" s="99">
        <v>1.5526650285461452</v>
      </c>
      <c r="BG62" s="99">
        <v>2647.6044066768868</v>
      </c>
      <c r="BH62" s="99">
        <v>1.4768030018602643</v>
      </c>
      <c r="BI62" s="99">
        <v>2518.2444787721229</v>
      </c>
      <c r="BJ62" s="99">
        <v>1.7891103127667016</v>
      </c>
      <c r="BK62" s="99">
        <v>3050.7909053297799</v>
      </c>
      <c r="BL62" s="99">
        <v>1.7212298658256215</v>
      </c>
      <c r="BM62" s="99">
        <v>2935.0411672058499</v>
      </c>
      <c r="BN62" s="99">
        <v>0.42173158058199928</v>
      </c>
      <c r="BO62" s="99">
        <v>719.13669120842519</v>
      </c>
      <c r="BP62" s="99">
        <v>2.0563433967000186</v>
      </c>
      <c r="BQ62" s="99">
        <v>3506.4767600528717</v>
      </c>
      <c r="BR62" s="99">
        <v>0.12613462658001551</v>
      </c>
      <c r="BS62" s="99">
        <v>215.08476524424245</v>
      </c>
      <c r="BT62" s="99">
        <v>2.6136097308212207</v>
      </c>
      <c r="BU62" s="99">
        <v>4456.727312996346</v>
      </c>
      <c r="BV62" s="99">
        <v>0.50706841286836279</v>
      </c>
      <c r="BW62" s="99">
        <v>864.65305762313221</v>
      </c>
      <c r="BX62" s="99">
        <v>2.2196554086225886</v>
      </c>
      <c r="BY62" s="99">
        <v>3784.956402783238</v>
      </c>
      <c r="BZ62" s="99">
        <v>0.54253015472679267</v>
      </c>
      <c r="CA62" s="99">
        <v>925.12241984012689</v>
      </c>
      <c r="CB62" s="99">
        <v>3.9025816576024073</v>
      </c>
      <c r="CC62" s="99">
        <v>6654.6822425436249</v>
      </c>
      <c r="CD62" s="99">
        <v>2.1210996256543004</v>
      </c>
      <c r="CE62" s="99">
        <v>3616.8990816657133</v>
      </c>
      <c r="CF62" s="99">
        <v>1.4461825234569541</v>
      </c>
      <c r="CG62" s="99">
        <v>2466.0304389987982</v>
      </c>
      <c r="CH62" s="99">
        <v>9.5622567564488059E-2</v>
      </c>
      <c r="CI62" s="99">
        <v>163.05560221096505</v>
      </c>
      <c r="CJ62" s="99">
        <v>0.36463832467920898</v>
      </c>
      <c r="CK62" s="99">
        <v>621.78127124298715</v>
      </c>
      <c r="CL62" s="99">
        <v>0.45637478777149426</v>
      </c>
      <c r="CM62" s="99">
        <v>778.21028810795201</v>
      </c>
      <c r="CN62" s="99">
        <v>3.796949513186723</v>
      </c>
      <c r="CO62" s="99">
        <v>6474.5583098860006</v>
      </c>
      <c r="CP62" s="99">
        <v>2.6182276151864396</v>
      </c>
      <c r="CQ62" s="99">
        <v>4464.6017294159174</v>
      </c>
      <c r="CR62" s="99">
        <v>2.1523556925245932</v>
      </c>
      <c r="CS62" s="99">
        <v>3670.1969268929365</v>
      </c>
      <c r="CT62" s="99">
        <v>0.63776200106205605</v>
      </c>
      <c r="CU62" s="99">
        <v>1087.5117642110181</v>
      </c>
    </row>
    <row r="63" spans="2:99">
      <c r="C63" s="98" t="s">
        <v>228</v>
      </c>
      <c r="D63" s="99">
        <v>0</v>
      </c>
      <c r="E63" s="99">
        <v>0</v>
      </c>
      <c r="F63" s="99">
        <v>0</v>
      </c>
      <c r="G63" s="99">
        <v>0</v>
      </c>
      <c r="H63" s="99">
        <v>1.7834394904458588</v>
      </c>
      <c r="I63" s="99">
        <v>1418.9044585987253</v>
      </c>
      <c r="J63" s="99">
        <v>0.28157481712736104</v>
      </c>
      <c r="K63" s="99">
        <v>224.02092450652844</v>
      </c>
      <c r="L63" s="99">
        <v>4.9257091127500097</v>
      </c>
      <c r="M63" s="99">
        <v>3918.894170103908</v>
      </c>
      <c r="N63" s="99">
        <v>2.1540621731505643</v>
      </c>
      <c r="O63" s="99">
        <v>1713.771864958589</v>
      </c>
      <c r="P63" s="99">
        <v>2.833277470432122</v>
      </c>
      <c r="Q63" s="99">
        <v>2254.1555554757965</v>
      </c>
      <c r="R63" s="99">
        <v>0.46127867847835657</v>
      </c>
      <c r="S63" s="99">
        <v>366.9933165973805</v>
      </c>
      <c r="T63" s="99">
        <v>2.4147180226116243</v>
      </c>
      <c r="U63" s="99">
        <v>1921.1496587898084</v>
      </c>
      <c r="V63" s="99">
        <v>1.6360758504103385</v>
      </c>
      <c r="W63" s="99">
        <v>1301.6619465864653</v>
      </c>
      <c r="X63" s="99">
        <v>2.0595105590601182</v>
      </c>
      <c r="Y63" s="99">
        <v>1638.5466007882301</v>
      </c>
      <c r="Z63" s="99">
        <v>1.7263473376273675</v>
      </c>
      <c r="AA63" s="99">
        <v>1373.4819418163336</v>
      </c>
      <c r="AB63" s="99">
        <v>2.7236749955410362</v>
      </c>
      <c r="AC63" s="99">
        <v>2166.9558264524485</v>
      </c>
      <c r="AD63" s="99">
        <v>2.0507472305692973</v>
      </c>
      <c r="AE63" s="99">
        <v>1631.5744966409329</v>
      </c>
      <c r="AF63" s="99">
        <v>2.7186754832093412</v>
      </c>
      <c r="AG63" s="99">
        <v>2162.9782144413521</v>
      </c>
      <c r="AH63" s="99">
        <v>0.22149178927050178</v>
      </c>
      <c r="AI63" s="99">
        <v>176.21886754361122</v>
      </c>
      <c r="AJ63" s="99">
        <v>2.5314772458910917</v>
      </c>
      <c r="AK63" s="99">
        <v>2014.0432968309526</v>
      </c>
      <c r="AL63" s="99">
        <v>1.8509736636509058</v>
      </c>
      <c r="AM63" s="99">
        <v>1472.6346468006607</v>
      </c>
      <c r="AN63" s="99">
        <v>1.6109176286124356</v>
      </c>
      <c r="AO63" s="99">
        <v>1281.6460653240538</v>
      </c>
      <c r="AP63" s="99">
        <v>1.8773459947992746</v>
      </c>
      <c r="AQ63" s="99">
        <v>1493.6164734623028</v>
      </c>
      <c r="AR63" s="99">
        <v>2.4599849354211889</v>
      </c>
      <c r="AS63" s="99">
        <v>1957.164014621098</v>
      </c>
      <c r="AT63" s="99">
        <v>1.1324247624173283</v>
      </c>
      <c r="AU63" s="99">
        <v>900.95714097922644</v>
      </c>
      <c r="AV63" s="99">
        <v>4.3928897086696628</v>
      </c>
      <c r="AW63" s="99">
        <v>3494.9830522175839</v>
      </c>
      <c r="AX63" s="99">
        <v>3.2101761496775993</v>
      </c>
      <c r="AY63" s="99">
        <v>2554.0161446834982</v>
      </c>
      <c r="AZ63" s="99">
        <v>1.7256505213124769</v>
      </c>
      <c r="BA63" s="99">
        <v>1372.9275547562067</v>
      </c>
      <c r="BB63" s="99">
        <v>2.0171658929158545</v>
      </c>
      <c r="BC63" s="99">
        <v>1604.8571844038538</v>
      </c>
      <c r="BD63" s="99">
        <v>0.83114117363538431</v>
      </c>
      <c r="BE63" s="99">
        <v>661.25591774431177</v>
      </c>
      <c r="BF63" s="99">
        <v>1.5628790163049244</v>
      </c>
      <c r="BG63" s="99">
        <v>1243.426545372198</v>
      </c>
      <c r="BH63" s="99">
        <v>1.6614033770927974</v>
      </c>
      <c r="BI63" s="99">
        <v>1321.8125268150297</v>
      </c>
      <c r="BJ63" s="99">
        <v>2.174264628159166</v>
      </c>
      <c r="BK63" s="99">
        <v>1729.8449381634325</v>
      </c>
      <c r="BL63" s="99">
        <v>2.2214716132252317</v>
      </c>
      <c r="BM63" s="99">
        <v>1767.4028154819944</v>
      </c>
      <c r="BN63" s="99">
        <v>0.4547904179229128</v>
      </c>
      <c r="BO63" s="99">
        <v>361.83125649946942</v>
      </c>
      <c r="BP63" s="99">
        <v>2.057888961401908</v>
      </c>
      <c r="BQ63" s="99">
        <v>1637.256457691358</v>
      </c>
      <c r="BR63" s="99">
        <v>0.14925533203313401</v>
      </c>
      <c r="BS63" s="99">
        <v>118.74754216556143</v>
      </c>
      <c r="BT63" s="99">
        <v>2.6149550436638598</v>
      </c>
      <c r="BU63" s="99">
        <v>2080.4582327389671</v>
      </c>
      <c r="BV63" s="99">
        <v>0.60281470596507536</v>
      </c>
      <c r="BW63" s="99">
        <v>479.59938006581399</v>
      </c>
      <c r="BX63" s="99">
        <v>2.4600473942254921</v>
      </c>
      <c r="BY63" s="99">
        <v>1957.2137068458017</v>
      </c>
      <c r="BZ63" s="99">
        <v>0.58630535021900299</v>
      </c>
      <c r="CA63" s="99">
        <v>466.46453663423881</v>
      </c>
      <c r="CB63" s="99">
        <v>4.7694133316498988</v>
      </c>
      <c r="CC63" s="99">
        <v>3794.5452466606594</v>
      </c>
      <c r="CD63" s="99">
        <v>2.5553695597623842</v>
      </c>
      <c r="CE63" s="99">
        <v>2033.052021746953</v>
      </c>
      <c r="CF63" s="99">
        <v>1.4566412909015694</v>
      </c>
      <c r="CG63" s="99">
        <v>1158.9038110412887</v>
      </c>
      <c r="CH63" s="99">
        <v>0.1180014740570451</v>
      </c>
      <c r="CI63" s="99">
        <v>93.881972759785086</v>
      </c>
      <c r="CJ63" s="99">
        <v>0.36484401875749245</v>
      </c>
      <c r="CK63" s="99">
        <v>290.269901323461</v>
      </c>
      <c r="CL63" s="99">
        <v>0.45683147058478518</v>
      </c>
      <c r="CM63" s="99">
        <v>363.45511799725512</v>
      </c>
      <c r="CN63" s="99">
        <v>4.0873514111398519</v>
      </c>
      <c r="CO63" s="99">
        <v>3251.8967827028664</v>
      </c>
      <c r="CP63" s="99">
        <v>3.0514595963516693</v>
      </c>
      <c r="CQ63" s="99">
        <v>2427.741254857388</v>
      </c>
      <c r="CR63" s="99">
        <v>2.1585881421828521</v>
      </c>
      <c r="CS63" s="99">
        <v>1717.3727259206771</v>
      </c>
      <c r="CT63" s="99">
        <v>0.63776200106205605</v>
      </c>
      <c r="CU63" s="99">
        <v>507.40344804497181</v>
      </c>
    </row>
    <row r="64" spans="2:99">
      <c r="C64" s="98" t="s">
        <v>229</v>
      </c>
      <c r="D64" s="99">
        <v>0</v>
      </c>
      <c r="E64" s="99">
        <v>0</v>
      </c>
      <c r="F64" s="99">
        <v>0</v>
      </c>
      <c r="G64" s="99">
        <v>0</v>
      </c>
      <c r="H64" s="99">
        <v>1.7834394904458588</v>
      </c>
      <c r="I64" s="99">
        <v>1799.8471337579604</v>
      </c>
      <c r="J64" s="99">
        <v>0.28075172975318757</v>
      </c>
      <c r="K64" s="99">
        <v>283.33464566691686</v>
      </c>
      <c r="L64" s="99">
        <v>5.2761353353198768</v>
      </c>
      <c r="M64" s="99">
        <v>5324.6757804048184</v>
      </c>
      <c r="N64" s="99">
        <v>1.9802627794368362</v>
      </c>
      <c r="O64" s="99">
        <v>1998.4811970076546</v>
      </c>
      <c r="P64" s="99">
        <v>2.8392563063698431</v>
      </c>
      <c r="Q64" s="99">
        <v>2865.3774643884449</v>
      </c>
      <c r="R64" s="99">
        <v>0.42771358720972802</v>
      </c>
      <c r="S64" s="99">
        <v>431.64855221205744</v>
      </c>
      <c r="T64" s="99">
        <v>2.4147180226116243</v>
      </c>
      <c r="U64" s="99">
        <v>2436.9334284196507</v>
      </c>
      <c r="V64" s="99">
        <v>1.4047078614077044</v>
      </c>
      <c r="W64" s="99">
        <v>1417.631173732655</v>
      </c>
      <c r="X64" s="99">
        <v>1.8020717391776031</v>
      </c>
      <c r="Y64" s="99">
        <v>1818.6507991780368</v>
      </c>
      <c r="Z64" s="99">
        <v>1.7303951798527402</v>
      </c>
      <c r="AA64" s="99">
        <v>1746.314815507385</v>
      </c>
      <c r="AB64" s="99">
        <v>2.7314263859557837</v>
      </c>
      <c r="AC64" s="99">
        <v>2756.5555087065763</v>
      </c>
      <c r="AD64" s="99">
        <v>2.2225362944092648</v>
      </c>
      <c r="AE64" s="99">
        <v>2242.9836283178297</v>
      </c>
      <c r="AF64" s="99">
        <v>2.7186754832093412</v>
      </c>
      <c r="AG64" s="99">
        <v>2743.6872976548666</v>
      </c>
      <c r="AH64" s="99">
        <v>0.19242673061921858</v>
      </c>
      <c r="AI64" s="99">
        <v>194.19705654091536</v>
      </c>
      <c r="AJ64" s="99">
        <v>2.5322053064254773</v>
      </c>
      <c r="AK64" s="99">
        <v>2555.501595244591</v>
      </c>
      <c r="AL64" s="99">
        <v>1.8407730432979088</v>
      </c>
      <c r="AM64" s="99">
        <v>1857.7081552962493</v>
      </c>
      <c r="AN64" s="99">
        <v>1.4133079885586377</v>
      </c>
      <c r="AO64" s="99">
        <v>1426.3104220533769</v>
      </c>
      <c r="AP64" s="99">
        <v>1.8773459947992746</v>
      </c>
      <c r="AQ64" s="99">
        <v>1894.6175779514276</v>
      </c>
      <c r="AR64" s="99">
        <v>2.1455015791538354</v>
      </c>
      <c r="AS64" s="99">
        <v>2165.2401936820502</v>
      </c>
      <c r="AT64" s="99">
        <v>1.1296292459945785</v>
      </c>
      <c r="AU64" s="99">
        <v>1140.0218350577284</v>
      </c>
      <c r="AV64" s="99">
        <v>4.3928897086696628</v>
      </c>
      <c r="AW64" s="99">
        <v>4433.3042939894231</v>
      </c>
      <c r="AX64" s="99">
        <v>3.4296130850343984</v>
      </c>
      <c r="AY64" s="99">
        <v>3461.1655254167144</v>
      </c>
      <c r="AZ64" s="99">
        <v>1.5195443652840184</v>
      </c>
      <c r="BA64" s="99">
        <v>1533.5241734446311</v>
      </c>
      <c r="BB64" s="99">
        <v>2.0171658929158545</v>
      </c>
      <c r="BC64" s="99">
        <v>2035.7238191306799</v>
      </c>
      <c r="BD64" s="99">
        <v>0.8385928111914468</v>
      </c>
      <c r="BE64" s="99">
        <v>846.3078650544079</v>
      </c>
      <c r="BF64" s="99">
        <v>1.5679860101843137</v>
      </c>
      <c r="BG64" s="99">
        <v>1582.4114814780091</v>
      </c>
      <c r="BH64" s="99">
        <v>1.6527013338362098</v>
      </c>
      <c r="BI64" s="99">
        <v>1667.9061861075027</v>
      </c>
      <c r="BJ64" s="99">
        <v>2.174264628159166</v>
      </c>
      <c r="BK64" s="99">
        <v>2194.2678627382297</v>
      </c>
      <c r="BL64" s="99">
        <v>1.8924568961666239</v>
      </c>
      <c r="BM64" s="99">
        <v>1909.8674996113566</v>
      </c>
      <c r="BN64" s="99">
        <v>0.45364280294435894</v>
      </c>
      <c r="BO64" s="99">
        <v>457.81631673144693</v>
      </c>
      <c r="BP64" s="99">
        <v>2.0547978319981293</v>
      </c>
      <c r="BQ64" s="99">
        <v>2073.7019720525118</v>
      </c>
      <c r="BR64" s="99">
        <v>0.12694471114266342</v>
      </c>
      <c r="BS64" s="99">
        <v>128.1126024851759</v>
      </c>
      <c r="BT64" s="99">
        <v>2.179353421860323</v>
      </c>
      <c r="BU64" s="99">
        <v>2199.4034733414373</v>
      </c>
      <c r="BV64" s="99">
        <v>0.51479667124603534</v>
      </c>
      <c r="BW64" s="99">
        <v>519.53280062149872</v>
      </c>
      <c r="BX64" s="99">
        <v>2.7103442395101229</v>
      </c>
      <c r="BY64" s="99">
        <v>2735.2794065136154</v>
      </c>
      <c r="BZ64" s="99">
        <v>0.54253015472679267</v>
      </c>
      <c r="CA64" s="99">
        <v>547.52143215027911</v>
      </c>
      <c r="CB64" s="99">
        <v>4.7694133316498988</v>
      </c>
      <c r="CC64" s="99">
        <v>4813.2919343010772</v>
      </c>
      <c r="CD64" s="99">
        <v>2.5386195448003455</v>
      </c>
      <c r="CE64" s="99">
        <v>2561.9748446125082</v>
      </c>
      <c r="CF64" s="99">
        <v>1.461870674623877</v>
      </c>
      <c r="CG64" s="99">
        <v>1475.3198848304164</v>
      </c>
      <c r="CH64" s="99">
        <v>0.11887389428479651</v>
      </c>
      <c r="CI64" s="99">
        <v>119.96753411221663</v>
      </c>
      <c r="CJ64" s="99">
        <v>0.36474117171835074</v>
      </c>
      <c r="CK64" s="99">
        <v>368.09679049815952</v>
      </c>
      <c r="CL64" s="99">
        <v>0.45660312917813972</v>
      </c>
      <c r="CM64" s="99">
        <v>460.80387796657851</v>
      </c>
      <c r="CN64" s="99">
        <v>3.5087200992131997</v>
      </c>
      <c r="CO64" s="99">
        <v>3541.0003241259606</v>
      </c>
      <c r="CP64" s="99">
        <v>3.2727845189830496</v>
      </c>
      <c r="CQ64" s="99">
        <v>3302.8941365576929</v>
      </c>
      <c r="CR64" s="99">
        <v>2.1523556925245932</v>
      </c>
      <c r="CS64" s="99">
        <v>2172.1573648958192</v>
      </c>
      <c r="CT64" s="99">
        <v>0.70889339695291542</v>
      </c>
      <c r="CU64" s="99">
        <v>715.41521620488209</v>
      </c>
    </row>
    <row r="65" spans="2:99">
      <c r="C65" s="98" t="s">
        <v>230</v>
      </c>
      <c r="D65" s="99">
        <v>0</v>
      </c>
      <c r="E65" s="99">
        <v>0</v>
      </c>
      <c r="F65" s="99">
        <v>0</v>
      </c>
      <c r="G65" s="99">
        <v>0</v>
      </c>
      <c r="H65" s="99">
        <v>1.4861995753715489</v>
      </c>
      <c r="I65" s="99">
        <v>1524.8407643312091</v>
      </c>
      <c r="J65" s="99">
        <v>0.23615467445878552</v>
      </c>
      <c r="K65" s="99">
        <v>242.29469599471395</v>
      </c>
      <c r="L65" s="99">
        <v>5.6243680026928713</v>
      </c>
      <c r="M65" s="99">
        <v>5770.6015707628858</v>
      </c>
      <c r="N65" s="99">
        <v>1.9802627794368362</v>
      </c>
      <c r="O65" s="99">
        <v>2031.749611702194</v>
      </c>
      <c r="P65" s="99">
        <v>3.0330920743468219</v>
      </c>
      <c r="Q65" s="99">
        <v>3111.9524682798392</v>
      </c>
      <c r="R65" s="99">
        <v>0.39661495287894039</v>
      </c>
      <c r="S65" s="99">
        <v>406.92694165379282</v>
      </c>
      <c r="T65" s="99">
        <v>2.4147180226116243</v>
      </c>
      <c r="U65" s="99">
        <v>2477.5006911995265</v>
      </c>
      <c r="V65" s="99">
        <v>1.4047078614077044</v>
      </c>
      <c r="W65" s="99">
        <v>1441.2302658043047</v>
      </c>
      <c r="X65" s="99">
        <v>1.8020717391776031</v>
      </c>
      <c r="Y65" s="99">
        <v>1848.9256043962207</v>
      </c>
      <c r="Z65" s="99">
        <v>1.7303951798527402</v>
      </c>
      <c r="AA65" s="99">
        <v>1775.3854545289114</v>
      </c>
      <c r="AB65" s="99">
        <v>2.7236749955410362</v>
      </c>
      <c r="AC65" s="99">
        <v>2794.4905454251029</v>
      </c>
      <c r="AD65" s="99">
        <v>2.0507472305692973</v>
      </c>
      <c r="AE65" s="99">
        <v>2104.0666585640988</v>
      </c>
      <c r="AF65" s="99">
        <v>2.7263747252755919</v>
      </c>
      <c r="AG65" s="99">
        <v>2797.2604681327571</v>
      </c>
      <c r="AH65" s="99">
        <v>0.17789420129357694</v>
      </c>
      <c r="AI65" s="99">
        <v>182.51945052720995</v>
      </c>
      <c r="AJ65" s="99">
        <v>2.5322053064254773</v>
      </c>
      <c r="AK65" s="99">
        <v>2598.0426443925398</v>
      </c>
      <c r="AL65" s="99">
        <v>2.1966869075338944</v>
      </c>
      <c r="AM65" s="99">
        <v>2253.8007671297755</v>
      </c>
      <c r="AN65" s="99">
        <v>1.6059108772487598</v>
      </c>
      <c r="AO65" s="99">
        <v>1647.6645600572276</v>
      </c>
      <c r="AP65" s="99">
        <v>1.8773459947992746</v>
      </c>
      <c r="AQ65" s="99">
        <v>1926.1569906640557</v>
      </c>
      <c r="AR65" s="99">
        <v>2.1455015791538354</v>
      </c>
      <c r="AS65" s="99">
        <v>2201.2846202118353</v>
      </c>
      <c r="AT65" s="99">
        <v>1.0189027345333204</v>
      </c>
      <c r="AU65" s="99">
        <v>1045.3942056311867</v>
      </c>
      <c r="AV65" s="99">
        <v>4.4010745289800699</v>
      </c>
      <c r="AW65" s="99">
        <v>4515.502466733552</v>
      </c>
      <c r="AX65" s="99">
        <v>3.6815496558493073</v>
      </c>
      <c r="AY65" s="99">
        <v>3777.2699469013892</v>
      </c>
      <c r="AZ65" s="99">
        <v>1.7213837839188764</v>
      </c>
      <c r="BA65" s="99">
        <v>1766.1397623007672</v>
      </c>
      <c r="BB65" s="99">
        <v>2.0171658929158545</v>
      </c>
      <c r="BC65" s="99">
        <v>2069.6122061316669</v>
      </c>
      <c r="BD65" s="99">
        <v>0.83486699241341544</v>
      </c>
      <c r="BE65" s="99">
        <v>856.57353421616426</v>
      </c>
      <c r="BF65" s="99">
        <v>1.5628790163049244</v>
      </c>
      <c r="BG65" s="99">
        <v>1603.5138707288525</v>
      </c>
      <c r="BH65" s="99">
        <v>1.6527013338362098</v>
      </c>
      <c r="BI65" s="99">
        <v>1695.6715685159513</v>
      </c>
      <c r="BJ65" s="99">
        <v>2.1680517511035426</v>
      </c>
      <c r="BK65" s="99">
        <v>2224.4210966322348</v>
      </c>
      <c r="BL65" s="99">
        <v>2.0592041452998271</v>
      </c>
      <c r="BM65" s="99">
        <v>2112.7434530776227</v>
      </c>
      <c r="BN65" s="99">
        <v>0.45364280294435894</v>
      </c>
      <c r="BO65" s="99">
        <v>465.43751582091227</v>
      </c>
      <c r="BP65" s="99">
        <v>2.0563433967000186</v>
      </c>
      <c r="BQ65" s="99">
        <v>2109.808325014219</v>
      </c>
      <c r="BR65" s="99">
        <v>0.12532454201736756</v>
      </c>
      <c r="BS65" s="99">
        <v>128.58298010981912</v>
      </c>
      <c r="BT65" s="99">
        <v>2.6149550436638598</v>
      </c>
      <c r="BU65" s="99">
        <v>2682.9438747991203</v>
      </c>
      <c r="BV65" s="99">
        <v>0.60281470596507536</v>
      </c>
      <c r="BW65" s="99">
        <v>618.48788832016737</v>
      </c>
      <c r="BX65" s="99">
        <v>2.7070426196162138</v>
      </c>
      <c r="BY65" s="99">
        <v>2777.4257277262354</v>
      </c>
      <c r="BZ65" s="99">
        <v>0.58630535021900299</v>
      </c>
      <c r="CA65" s="99">
        <v>601.54928932469704</v>
      </c>
      <c r="CB65" s="99">
        <v>3.9025816576024073</v>
      </c>
      <c r="CC65" s="99">
        <v>4004.04878070007</v>
      </c>
      <c r="CD65" s="99">
        <v>2.3382345927083423</v>
      </c>
      <c r="CE65" s="99">
        <v>2399.0286921187594</v>
      </c>
      <c r="CF65" s="99">
        <v>1.461870674623877</v>
      </c>
      <c r="CG65" s="99">
        <v>1499.8793121640979</v>
      </c>
      <c r="CH65" s="99">
        <v>9.6058777678363752E-2</v>
      </c>
      <c r="CI65" s="99">
        <v>98.556305898001213</v>
      </c>
      <c r="CJ65" s="99">
        <v>0.36474117171835074</v>
      </c>
      <c r="CK65" s="99">
        <v>374.22444218302786</v>
      </c>
      <c r="CL65" s="99">
        <v>0.45660312917813972</v>
      </c>
      <c r="CM65" s="99">
        <v>468.47481053677137</v>
      </c>
      <c r="CN65" s="99">
        <v>3.7947770292071179</v>
      </c>
      <c r="CO65" s="99">
        <v>3893.441231966503</v>
      </c>
      <c r="CP65" s="99">
        <v>3.2727845189830496</v>
      </c>
      <c r="CQ65" s="99">
        <v>3357.876916476609</v>
      </c>
      <c r="CR65" s="99">
        <v>2.3327574085113527</v>
      </c>
      <c r="CS65" s="99">
        <v>2393.4091011326477</v>
      </c>
      <c r="CT65" s="99">
        <v>0.64260312497341154</v>
      </c>
      <c r="CU65" s="99">
        <v>659.3108062227202</v>
      </c>
    </row>
    <row r="66" spans="2:99">
      <c r="C66" s="98" t="s">
        <v>231</v>
      </c>
      <c r="D66" s="99">
        <v>0</v>
      </c>
      <c r="E66" s="99">
        <v>0</v>
      </c>
      <c r="F66" s="99">
        <v>0</v>
      </c>
      <c r="G66" s="99">
        <v>0</v>
      </c>
      <c r="H66" s="99">
        <v>1.7834394904458588</v>
      </c>
      <c r="I66" s="99">
        <v>2123.0063694267501</v>
      </c>
      <c r="J66" s="99">
        <v>0.28075172975318757</v>
      </c>
      <c r="K66" s="99">
        <v>334.20685909819446</v>
      </c>
      <c r="L66" s="99">
        <v>5.6265615578897457</v>
      </c>
      <c r="M66" s="99">
        <v>6697.8588785119528</v>
      </c>
      <c r="N66" s="99">
        <v>2.1638435229485395</v>
      </c>
      <c r="O66" s="99">
        <v>2575.8393297179414</v>
      </c>
      <c r="P66" s="99">
        <v>3.2388855141992425</v>
      </c>
      <c r="Q66" s="99">
        <v>3855.569316102778</v>
      </c>
      <c r="R66" s="99">
        <v>0.46004545000943609</v>
      </c>
      <c r="S66" s="99">
        <v>547.63810369123269</v>
      </c>
      <c r="T66" s="99">
        <v>2.4124799608064613</v>
      </c>
      <c r="U66" s="99">
        <v>2871.8161453440111</v>
      </c>
      <c r="V66" s="99">
        <v>1.4047078614077044</v>
      </c>
      <c r="W66" s="99">
        <v>1672.1642382197313</v>
      </c>
      <c r="X66" s="99">
        <v>1.8096567316918464</v>
      </c>
      <c r="Y66" s="99">
        <v>2154.2153734059739</v>
      </c>
      <c r="Z66" s="99">
        <v>1.4884002370206852</v>
      </c>
      <c r="AA66" s="99">
        <v>1771.7916421494235</v>
      </c>
      <c r="AB66" s="99">
        <v>2.7236749955410362</v>
      </c>
      <c r="AC66" s="99">
        <v>3242.262714692049</v>
      </c>
      <c r="AD66" s="99">
        <v>2.2225362944092648</v>
      </c>
      <c r="AE66" s="99">
        <v>2645.7072048647883</v>
      </c>
      <c r="AF66" s="99">
        <v>2.4764226842324697</v>
      </c>
      <c r="AG66" s="99">
        <v>2947.9335633103315</v>
      </c>
      <c r="AH66" s="99">
        <v>0.19242673061921858</v>
      </c>
      <c r="AI66" s="99">
        <v>229.06478012911776</v>
      </c>
      <c r="AJ66" s="99">
        <v>2.0285308751710467</v>
      </c>
      <c r="AK66" s="99">
        <v>2414.7631538036135</v>
      </c>
      <c r="AL66" s="99">
        <v>1.8407730432979088</v>
      </c>
      <c r="AM66" s="99">
        <v>2191.2562307418302</v>
      </c>
      <c r="AN66" s="99">
        <v>1.4183147399223135</v>
      </c>
      <c r="AO66" s="99">
        <v>1688.3618664035218</v>
      </c>
      <c r="AP66" s="99">
        <v>2.2339417698484456</v>
      </c>
      <c r="AQ66" s="99">
        <v>2659.2842828275893</v>
      </c>
      <c r="AR66" s="99">
        <v>2.1455015791538354</v>
      </c>
      <c r="AS66" s="99">
        <v>2554.0050798247253</v>
      </c>
      <c r="AT66" s="99">
        <v>1.0216982509560701</v>
      </c>
      <c r="AU66" s="99">
        <v>1216.2295979381058</v>
      </c>
      <c r="AV66" s="99">
        <v>4.7623741928548045</v>
      </c>
      <c r="AW66" s="99">
        <v>5669.1302391743584</v>
      </c>
      <c r="AX66" s="99">
        <v>3.193926331948544</v>
      </c>
      <c r="AY66" s="99">
        <v>3802.0499055515465</v>
      </c>
      <c r="AZ66" s="99">
        <v>1.7171170465252759</v>
      </c>
      <c r="BA66" s="99">
        <v>2044.0561321836881</v>
      </c>
      <c r="BB66" s="99">
        <v>2.0171658929158545</v>
      </c>
      <c r="BC66" s="99">
        <v>2401.2342789270328</v>
      </c>
      <c r="BD66" s="99">
        <v>1.0249546466266131</v>
      </c>
      <c r="BE66" s="99">
        <v>1220.10601134432</v>
      </c>
      <c r="BF66" s="99">
        <v>1.5628790163049244</v>
      </c>
      <c r="BG66" s="99">
        <v>1860.4511810093818</v>
      </c>
      <c r="BH66" s="99">
        <v>1.4942070883734395</v>
      </c>
      <c r="BI66" s="99">
        <v>1778.7041179997423</v>
      </c>
      <c r="BJ66" s="99">
        <v>1.9816874704629337</v>
      </c>
      <c r="BK66" s="99">
        <v>2359.0007648390761</v>
      </c>
      <c r="BL66" s="99">
        <v>1.8879771149588251</v>
      </c>
      <c r="BM66" s="99">
        <v>2247.4479576469853</v>
      </c>
      <c r="BN66" s="99">
        <v>0.39096797319819343</v>
      </c>
      <c r="BO66" s="99">
        <v>465.40827529512939</v>
      </c>
      <c r="BP66" s="99">
        <v>2.057888961401908</v>
      </c>
      <c r="BQ66" s="99">
        <v>2449.7110196528311</v>
      </c>
      <c r="BR66" s="99">
        <v>0.1500654165957819</v>
      </c>
      <c r="BS66" s="99">
        <v>178.63787191561875</v>
      </c>
      <c r="BT66" s="99">
        <v>2.6136097308212207</v>
      </c>
      <c r="BU66" s="99">
        <v>3111.2410235695806</v>
      </c>
      <c r="BV66" s="99">
        <v>0.50964449899425357</v>
      </c>
      <c r="BW66" s="99">
        <v>606.68081160275938</v>
      </c>
      <c r="BX66" s="99">
        <v>2.7070426196162138</v>
      </c>
      <c r="BY66" s="99">
        <v>3222.4635343911405</v>
      </c>
      <c r="BZ66" s="99">
        <v>0.54468363082932625</v>
      </c>
      <c r="CA66" s="99">
        <v>648.39139413922987</v>
      </c>
      <c r="CB66" s="99">
        <v>4.3378366190148441</v>
      </c>
      <c r="CC66" s="99">
        <v>5163.7607112752694</v>
      </c>
      <c r="CD66" s="99">
        <v>2.3382345927083423</v>
      </c>
      <c r="CE66" s="99">
        <v>2783.4344591600102</v>
      </c>
      <c r="CF66" s="99">
        <v>1.4566412909015694</v>
      </c>
      <c r="CG66" s="99">
        <v>1733.985792689228</v>
      </c>
      <c r="CH66" s="99">
        <v>9.6058777678363752E-2</v>
      </c>
      <c r="CI66" s="99">
        <v>114.34836894832419</v>
      </c>
      <c r="CJ66" s="99">
        <v>0.36484401875749245</v>
      </c>
      <c r="CK66" s="99">
        <v>434.31031992891894</v>
      </c>
      <c r="CL66" s="99">
        <v>0.45683147058478518</v>
      </c>
      <c r="CM66" s="99">
        <v>543.81218258412821</v>
      </c>
      <c r="CN66" s="99">
        <v>3.796949513186723</v>
      </c>
      <c r="CO66" s="99">
        <v>4519.8887004974749</v>
      </c>
      <c r="CP66" s="99">
        <v>3.2539487907879852</v>
      </c>
      <c r="CQ66" s="99">
        <v>3873.5006405540171</v>
      </c>
      <c r="CR66" s="99">
        <v>1.9844188758543517</v>
      </c>
      <c r="CS66" s="99">
        <v>2362.2522298170202</v>
      </c>
      <c r="CT66" s="99">
        <v>0.63776200106205605</v>
      </c>
      <c r="CU66" s="99">
        <v>759.19188606427144</v>
      </c>
    </row>
    <row r="67" spans="2:99">
      <c r="C67" s="98" t="s">
        <v>232</v>
      </c>
      <c r="D67" s="99">
        <v>0</v>
      </c>
      <c r="E67" s="99">
        <v>0</v>
      </c>
      <c r="F67" s="99">
        <v>0</v>
      </c>
      <c r="G67" s="99">
        <v>0</v>
      </c>
      <c r="H67" s="99">
        <v>1.7834394904458588</v>
      </c>
      <c r="I67" s="99">
        <v>2003.1592356687886</v>
      </c>
      <c r="J67" s="99">
        <v>0.23615467445878552</v>
      </c>
      <c r="K67" s="99">
        <v>265.24893035210789</v>
      </c>
      <c r="L67" s="99">
        <v>4.9279026679468831</v>
      </c>
      <c r="M67" s="99">
        <v>5535.0202766379398</v>
      </c>
      <c r="N67" s="99">
        <v>2.1638435229485395</v>
      </c>
      <c r="O67" s="99">
        <v>2430.4290449757996</v>
      </c>
      <c r="P67" s="99">
        <v>2.6394417024551431</v>
      </c>
      <c r="Q67" s="99">
        <v>2964.6209201976167</v>
      </c>
      <c r="R67" s="99">
        <v>0.46004545000943609</v>
      </c>
      <c r="S67" s="99">
        <v>516.72304945059864</v>
      </c>
      <c r="T67" s="99">
        <v>2.4102418990012979</v>
      </c>
      <c r="U67" s="99">
        <v>2707.1837009582578</v>
      </c>
      <c r="V67" s="99">
        <v>1.4047078614077044</v>
      </c>
      <c r="W67" s="99">
        <v>1577.7678699331336</v>
      </c>
      <c r="X67" s="99">
        <v>1.8096567316918464</v>
      </c>
      <c r="Y67" s="99">
        <v>2032.6064410362819</v>
      </c>
      <c r="Z67" s="99">
        <v>1.7263473376273675</v>
      </c>
      <c r="AA67" s="99">
        <v>1939.0333296230592</v>
      </c>
      <c r="AB67" s="99">
        <v>2.9571883761997726</v>
      </c>
      <c r="AC67" s="99">
        <v>3321.5139841475848</v>
      </c>
      <c r="AD67" s="99">
        <v>2.0507472305692973</v>
      </c>
      <c r="AE67" s="99">
        <v>2303.3992893754348</v>
      </c>
      <c r="AF67" s="99">
        <v>2.48412192629872</v>
      </c>
      <c r="AG67" s="99">
        <v>2790.1657476187224</v>
      </c>
      <c r="AH67" s="99">
        <v>0.20695925994486014</v>
      </c>
      <c r="AI67" s="99">
        <v>232.45664077006691</v>
      </c>
      <c r="AJ67" s="99">
        <v>2.5322053064254773</v>
      </c>
      <c r="AK67" s="99">
        <v>2844.1730001770961</v>
      </c>
      <c r="AL67" s="99">
        <v>1.8407730432979088</v>
      </c>
      <c r="AM67" s="99">
        <v>2067.5562822322113</v>
      </c>
      <c r="AN67" s="99">
        <v>1.4083012371949621</v>
      </c>
      <c r="AO67" s="99">
        <v>1581.8039496173815</v>
      </c>
      <c r="AP67" s="99">
        <v>2.2339417698484456</v>
      </c>
      <c r="AQ67" s="99">
        <v>2509.1633958937741</v>
      </c>
      <c r="AR67" s="99">
        <v>1.9851883930378547</v>
      </c>
      <c r="AS67" s="99">
        <v>2229.7636030601184</v>
      </c>
      <c r="AT67" s="99">
        <v>1.1324247624173283</v>
      </c>
      <c r="AU67" s="99">
        <v>1271.9394931471431</v>
      </c>
      <c r="AV67" s="99">
        <v>4.7623741928548045</v>
      </c>
      <c r="AW67" s="99">
        <v>5349.0986934145167</v>
      </c>
      <c r="AX67" s="99">
        <v>3.193926331948544</v>
      </c>
      <c r="AY67" s="99">
        <v>3587.4180560446048</v>
      </c>
      <c r="AZ67" s="99">
        <v>1.5152776278904181</v>
      </c>
      <c r="BA67" s="99">
        <v>1701.9598316465176</v>
      </c>
      <c r="BB67" s="99">
        <v>2.0221855488523062</v>
      </c>
      <c r="BC67" s="99">
        <v>2271.3188084709104</v>
      </c>
      <c r="BD67" s="99">
        <v>0.83486699241341544</v>
      </c>
      <c r="BE67" s="99">
        <v>937.72260587874825</v>
      </c>
      <c r="BF67" s="99">
        <v>1.5526650285461452</v>
      </c>
      <c r="BG67" s="99">
        <v>1743.9533600630302</v>
      </c>
      <c r="BH67" s="99">
        <v>1.4942070883734395</v>
      </c>
      <c r="BI67" s="99">
        <v>1678.2934016610473</v>
      </c>
      <c r="BJ67" s="99">
        <v>2.174264628159166</v>
      </c>
      <c r="BK67" s="99">
        <v>2442.1340303483753</v>
      </c>
      <c r="BL67" s="99">
        <v>1.8879771149588251</v>
      </c>
      <c r="BM67" s="99">
        <v>2120.5758955217525</v>
      </c>
      <c r="BN67" s="99">
        <v>0.45364280294435894</v>
      </c>
      <c r="BO67" s="99">
        <v>509.53159626710396</v>
      </c>
      <c r="BP67" s="99">
        <v>2.0563433967000186</v>
      </c>
      <c r="BQ67" s="99">
        <v>2309.684903173461</v>
      </c>
      <c r="BR67" s="99">
        <v>0.12613462658001551</v>
      </c>
      <c r="BS67" s="99">
        <v>141.67441257467343</v>
      </c>
      <c r="BT67" s="99">
        <v>2.6149550436638598</v>
      </c>
      <c r="BU67" s="99">
        <v>2937.1175050432475</v>
      </c>
      <c r="BV67" s="99">
        <v>0.50964449899425357</v>
      </c>
      <c r="BW67" s="99">
        <v>572.43270127034566</v>
      </c>
      <c r="BX67" s="99">
        <v>2.4600473942254921</v>
      </c>
      <c r="BY67" s="99">
        <v>2763.1252331940727</v>
      </c>
      <c r="BZ67" s="99">
        <v>0.58630535021900299</v>
      </c>
      <c r="CA67" s="99">
        <v>658.53816936598423</v>
      </c>
      <c r="CB67" s="99">
        <v>3.9062599063797894</v>
      </c>
      <c r="CC67" s="99">
        <v>4387.5111268457795</v>
      </c>
      <c r="CD67" s="99">
        <v>2.5386195448003455</v>
      </c>
      <c r="CE67" s="99">
        <v>2851.3774727197483</v>
      </c>
      <c r="CF67" s="99">
        <v>1.4566412909015694</v>
      </c>
      <c r="CG67" s="99">
        <v>1636.0994979406428</v>
      </c>
      <c r="CH67" s="99">
        <v>9.6058777678363752E-2</v>
      </c>
      <c r="CI67" s="99">
        <v>107.89321908833817</v>
      </c>
      <c r="CJ67" s="99">
        <v>0.36463832467920898</v>
      </c>
      <c r="CK67" s="99">
        <v>409.56176627968756</v>
      </c>
      <c r="CL67" s="99">
        <v>0.3920265147431069</v>
      </c>
      <c r="CM67" s="99">
        <v>440.32418135945767</v>
      </c>
      <c r="CN67" s="99">
        <v>3.7947770292071179</v>
      </c>
      <c r="CO67" s="99">
        <v>4262.2935592054346</v>
      </c>
      <c r="CP67" s="99">
        <v>3.2727845189830496</v>
      </c>
      <c r="CQ67" s="99">
        <v>3675.9915717217614</v>
      </c>
      <c r="CR67" s="99">
        <v>2.1585881421828521</v>
      </c>
      <c r="CS67" s="99">
        <v>2424.5262012997796</v>
      </c>
      <c r="CT67" s="99">
        <v>0.64260312497341154</v>
      </c>
      <c r="CU67" s="99">
        <v>721.77182997013585</v>
      </c>
    </row>
    <row r="68" spans="2:99">
      <c r="C68" s="98" t="s">
        <v>233</v>
      </c>
      <c r="D68" s="99">
        <v>0</v>
      </c>
      <c r="E68" s="99">
        <v>0</v>
      </c>
      <c r="F68" s="99">
        <v>0</v>
      </c>
      <c r="G68" s="99">
        <v>0</v>
      </c>
      <c r="H68" s="99">
        <v>1.7834394904458588</v>
      </c>
      <c r="I68" s="99">
        <v>1842.6496815286614</v>
      </c>
      <c r="J68" s="99">
        <v>0.28157481712736104</v>
      </c>
      <c r="K68" s="99">
        <v>290.92310105598943</v>
      </c>
      <c r="L68" s="99">
        <v>5.2783288905167511</v>
      </c>
      <c r="M68" s="99">
        <v>5453.5694096819079</v>
      </c>
      <c r="N68" s="99">
        <v>1.9802627794368362</v>
      </c>
      <c r="O68" s="99">
        <v>2046.0075037141391</v>
      </c>
      <c r="P68" s="99">
        <v>3.0330920743468219</v>
      </c>
      <c r="Q68" s="99">
        <v>3133.7907312151365</v>
      </c>
      <c r="R68" s="99">
        <v>0.42771358720972802</v>
      </c>
      <c r="S68" s="99">
        <v>441.91367830509103</v>
      </c>
      <c r="T68" s="99">
        <v>2.4147180226116243</v>
      </c>
      <c r="U68" s="99">
        <v>2494.8866609623301</v>
      </c>
      <c r="V68" s="99">
        <v>1.4047078614077044</v>
      </c>
      <c r="W68" s="99">
        <v>1451.3441624064403</v>
      </c>
      <c r="X68" s="99">
        <v>2.0519255665458749</v>
      </c>
      <c r="Y68" s="99">
        <v>2120.0494953551979</v>
      </c>
      <c r="Z68" s="99">
        <v>1.7303951798527402</v>
      </c>
      <c r="AA68" s="99">
        <v>1787.8442998238513</v>
      </c>
      <c r="AB68" s="99">
        <v>3.2062045376880022</v>
      </c>
      <c r="AC68" s="99">
        <v>3312.6505283392439</v>
      </c>
      <c r="AD68" s="99">
        <v>2.2225362944092648</v>
      </c>
      <c r="AE68" s="99">
        <v>2296.3244993836524</v>
      </c>
      <c r="AF68" s="99">
        <v>2.4764226842324697</v>
      </c>
      <c r="AG68" s="99">
        <v>2558.6399173489876</v>
      </c>
      <c r="AH68" s="99">
        <v>0.17789420129357694</v>
      </c>
      <c r="AI68" s="99">
        <v>183.8002887765237</v>
      </c>
      <c r="AJ68" s="99">
        <v>2.5329333669598628</v>
      </c>
      <c r="AK68" s="99">
        <v>2617.0267547429303</v>
      </c>
      <c r="AL68" s="99">
        <v>1.8407730432979088</v>
      </c>
      <c r="AM68" s="99">
        <v>1901.8867083353994</v>
      </c>
      <c r="AN68" s="99">
        <v>1.4183147399223135</v>
      </c>
      <c r="AO68" s="99">
        <v>1465.4027892877343</v>
      </c>
      <c r="AP68" s="99">
        <v>2.2391843876014135</v>
      </c>
      <c r="AQ68" s="99">
        <v>2313.5253092697803</v>
      </c>
      <c r="AR68" s="99">
        <v>1.9851883930378547</v>
      </c>
      <c r="AS68" s="99">
        <v>2051.0966476867115</v>
      </c>
      <c r="AT68" s="99">
        <v>1.0244937673788197</v>
      </c>
      <c r="AU68" s="99">
        <v>1058.5069604557966</v>
      </c>
      <c r="AV68" s="99">
        <v>4.0315900447949282</v>
      </c>
      <c r="AW68" s="99">
        <v>4165.4388342821203</v>
      </c>
      <c r="AX68" s="99">
        <v>2.9582395788626896</v>
      </c>
      <c r="AY68" s="99">
        <v>3056.4531328809312</v>
      </c>
      <c r="AZ68" s="99">
        <v>1.7213837839188764</v>
      </c>
      <c r="BA68" s="99">
        <v>1778.5337255449831</v>
      </c>
      <c r="BB68" s="99">
        <v>2.0171658929158545</v>
      </c>
      <c r="BC68" s="99">
        <v>2084.1358005606608</v>
      </c>
      <c r="BD68" s="99">
        <v>0.82741535485735296</v>
      </c>
      <c r="BE68" s="99">
        <v>854.88554463861715</v>
      </c>
      <c r="BF68" s="99">
        <v>1.5628790163049244</v>
      </c>
      <c r="BG68" s="99">
        <v>1614.7665996462481</v>
      </c>
      <c r="BH68" s="99">
        <v>1.8373017090687429</v>
      </c>
      <c r="BI68" s="99">
        <v>1898.3001258098252</v>
      </c>
      <c r="BJ68" s="99">
        <v>1.9754745934073106</v>
      </c>
      <c r="BK68" s="99">
        <v>2041.0603499084334</v>
      </c>
      <c r="BL68" s="99">
        <v>2.2214716132252317</v>
      </c>
      <c r="BM68" s="99">
        <v>2295.2244707843097</v>
      </c>
      <c r="BN68" s="99">
        <v>0.42287919556055314</v>
      </c>
      <c r="BO68" s="99">
        <v>436.91878485316352</v>
      </c>
      <c r="BP68" s="99">
        <v>2.057888961401908</v>
      </c>
      <c r="BQ68" s="99">
        <v>2126.2108749204513</v>
      </c>
      <c r="BR68" s="99">
        <v>0.14925533203313401</v>
      </c>
      <c r="BS68" s="99">
        <v>154.21060905663407</v>
      </c>
      <c r="BT68" s="99">
        <v>2.6149550436638598</v>
      </c>
      <c r="BU68" s="99">
        <v>2701.7715511135002</v>
      </c>
      <c r="BV68" s="99">
        <v>0.60281470596507536</v>
      </c>
      <c r="BW68" s="99">
        <v>622.8281542031159</v>
      </c>
      <c r="BX68" s="99">
        <v>2.4600473942254921</v>
      </c>
      <c r="BY68" s="99">
        <v>2541.7209677137785</v>
      </c>
      <c r="BZ68" s="99">
        <v>0.54468363082932625</v>
      </c>
      <c r="CA68" s="99">
        <v>562.76712737285993</v>
      </c>
      <c r="CB68" s="99">
        <v>4.3378366190148441</v>
      </c>
      <c r="CC68" s="99">
        <v>4481.8527947661369</v>
      </c>
      <c r="CD68" s="99">
        <v>2.7557545118543874</v>
      </c>
      <c r="CE68" s="99">
        <v>2847.2455616479533</v>
      </c>
      <c r="CF68" s="99">
        <v>1.461870674623877</v>
      </c>
      <c r="CG68" s="99">
        <v>1510.4047810213897</v>
      </c>
      <c r="CH68" s="99">
        <v>9.6058777678363752E-2</v>
      </c>
      <c r="CI68" s="99">
        <v>99.247929097285436</v>
      </c>
      <c r="CJ68" s="99">
        <v>0.36484401875749245</v>
      </c>
      <c r="CK68" s="99">
        <v>376.95684018024122</v>
      </c>
      <c r="CL68" s="99">
        <v>0.3920265147431069</v>
      </c>
      <c r="CM68" s="99">
        <v>405.04179503257808</v>
      </c>
      <c r="CN68" s="99">
        <v>4.0873514111398519</v>
      </c>
      <c r="CO68" s="99">
        <v>4223.0514779896948</v>
      </c>
      <c r="CP68" s="99">
        <v>3.2727845189830496</v>
      </c>
      <c r="CQ68" s="99">
        <v>3381.440965013287</v>
      </c>
      <c r="CR68" s="99">
        <v>2.3265249588530938</v>
      </c>
      <c r="CS68" s="99">
        <v>2403.7655874870165</v>
      </c>
      <c r="CT68" s="99">
        <v>0.6401825630177338</v>
      </c>
      <c r="CU68" s="99">
        <v>661.4366241099226</v>
      </c>
    </row>
    <row r="69" spans="2:99">
      <c r="C69" s="98" t="s">
        <v>234</v>
      </c>
      <c r="D69" s="99">
        <v>0</v>
      </c>
      <c r="E69" s="99">
        <v>0</v>
      </c>
      <c r="F69" s="99">
        <v>0</v>
      </c>
      <c r="G69" s="99">
        <v>0</v>
      </c>
      <c r="H69" s="99">
        <v>1.7834394904458588</v>
      </c>
      <c r="I69" s="99">
        <v>1352.5605095541393</v>
      </c>
      <c r="J69" s="99">
        <v>0.28075172975318757</v>
      </c>
      <c r="K69" s="99">
        <v>212.92211184481744</v>
      </c>
      <c r="L69" s="99">
        <v>5.6265615578897457</v>
      </c>
      <c r="M69" s="99">
        <v>4267.1842855035829</v>
      </c>
      <c r="N69" s="99">
        <v>2.3278615668642919</v>
      </c>
      <c r="O69" s="99">
        <v>1765.4502123098789</v>
      </c>
      <c r="P69" s="99">
        <v>3.2388855141992425</v>
      </c>
      <c r="Q69" s="99">
        <v>2456.3707739687056</v>
      </c>
      <c r="R69" s="99">
        <v>0.42771358720972802</v>
      </c>
      <c r="S69" s="99">
        <v>324.37798453985772</v>
      </c>
      <c r="T69" s="99">
        <v>3.0133618892029133</v>
      </c>
      <c r="U69" s="99">
        <v>2285.3336567714891</v>
      </c>
      <c r="V69" s="99">
        <v>1.4129578251036543</v>
      </c>
      <c r="W69" s="99">
        <v>1071.5872145586113</v>
      </c>
      <c r="X69" s="99">
        <v>2.0595105590601182</v>
      </c>
      <c r="Y69" s="99">
        <v>1561.9328079911936</v>
      </c>
      <c r="Z69" s="99">
        <v>1.7263473376273675</v>
      </c>
      <c r="AA69" s="99">
        <v>1309.2618208565955</v>
      </c>
      <c r="AB69" s="99">
        <v>2.9726911570292667</v>
      </c>
      <c r="AC69" s="99">
        <v>2254.4889734909957</v>
      </c>
      <c r="AD69" s="99">
        <v>2.2404326864458932</v>
      </c>
      <c r="AE69" s="99">
        <v>1699.1441494005653</v>
      </c>
      <c r="AF69" s="99">
        <v>2.4764226842324697</v>
      </c>
      <c r="AG69" s="99">
        <v>1878.1189637219049</v>
      </c>
      <c r="AH69" s="99">
        <v>0.19242673061921858</v>
      </c>
      <c r="AI69" s="99">
        <v>145.93643250161537</v>
      </c>
      <c r="AJ69" s="99">
        <v>2.5322053064254773</v>
      </c>
      <c r="AK69" s="99">
        <v>1920.4245043930819</v>
      </c>
      <c r="AL69" s="99">
        <v>1.8509736636509058</v>
      </c>
      <c r="AM69" s="99">
        <v>1403.7784265128469</v>
      </c>
      <c r="AN69" s="99">
        <v>1.4083012371949621</v>
      </c>
      <c r="AO69" s="99">
        <v>1068.0556582886593</v>
      </c>
      <c r="AP69" s="99">
        <v>2.2339417698484456</v>
      </c>
      <c r="AQ69" s="99">
        <v>1694.221438253061</v>
      </c>
      <c r="AR69" s="99">
        <v>2.1455015791538354</v>
      </c>
      <c r="AS69" s="99">
        <v>1627.1483976302688</v>
      </c>
      <c r="AT69" s="99">
        <v>1.0216982509560701</v>
      </c>
      <c r="AU69" s="99">
        <v>774.85595352508358</v>
      </c>
      <c r="AV69" s="99">
        <v>4.7623741928548045</v>
      </c>
      <c r="AW69" s="99">
        <v>3611.7845878610838</v>
      </c>
      <c r="AX69" s="99">
        <v>2.9582395788626896</v>
      </c>
      <c r="AY69" s="99">
        <v>2243.5288966094636</v>
      </c>
      <c r="AZ69" s="99">
        <v>1.5152776278904181</v>
      </c>
      <c r="BA69" s="99">
        <v>1149.1865529920931</v>
      </c>
      <c r="BB69" s="99">
        <v>2.0071265810429511</v>
      </c>
      <c r="BC69" s="99">
        <v>1522.204799062974</v>
      </c>
      <c r="BD69" s="99">
        <v>0.83486699241341544</v>
      </c>
      <c r="BE69" s="99">
        <v>633.16312704633424</v>
      </c>
      <c r="BF69" s="99">
        <v>1.5526650285461452</v>
      </c>
      <c r="BG69" s="99">
        <v>1177.5411576493964</v>
      </c>
      <c r="BH69" s="99">
        <v>1.8373017090687429</v>
      </c>
      <c r="BI69" s="99">
        <v>1393.4096161577345</v>
      </c>
      <c r="BJ69" s="99">
        <v>2.1680517511035426</v>
      </c>
      <c r="BK69" s="99">
        <v>1644.2504480369266</v>
      </c>
      <c r="BL69" s="99">
        <v>2.0547243640920283</v>
      </c>
      <c r="BM69" s="99">
        <v>1558.3029577273942</v>
      </c>
      <c r="BN69" s="99">
        <v>0.42287919556055314</v>
      </c>
      <c r="BO69" s="99">
        <v>320.7115819131235</v>
      </c>
      <c r="BP69" s="99">
        <v>2.0563433967000186</v>
      </c>
      <c r="BQ69" s="99">
        <v>1559.530832057294</v>
      </c>
      <c r="BR69" s="99">
        <v>0.12694471114266342</v>
      </c>
      <c r="BS69" s="99">
        <v>96.274868930595943</v>
      </c>
      <c r="BT69" s="99">
        <v>2.6142823872425405</v>
      </c>
      <c r="BU69" s="99">
        <v>1982.6717624847427</v>
      </c>
      <c r="BV69" s="99">
        <v>0.60539079209096625</v>
      </c>
      <c r="BW69" s="99">
        <v>459.12837672178881</v>
      </c>
      <c r="BX69" s="99">
        <v>2.4633490141194012</v>
      </c>
      <c r="BY69" s="99">
        <v>1868.2038923081539</v>
      </c>
      <c r="BZ69" s="99">
        <v>0.58845882632153645</v>
      </c>
      <c r="CA69" s="99">
        <v>446.28717388225323</v>
      </c>
      <c r="CB69" s="99">
        <v>4.3378366190148441</v>
      </c>
      <c r="CC69" s="99">
        <v>3289.8152918608575</v>
      </c>
      <c r="CD69" s="99">
        <v>2.9393894489843513</v>
      </c>
      <c r="CE69" s="99">
        <v>2229.232958109732</v>
      </c>
      <c r="CF69" s="99">
        <v>1.4514119071792617</v>
      </c>
      <c r="CG69" s="99">
        <v>1100.750790404752</v>
      </c>
      <c r="CH69" s="99">
        <v>0.11843768417092079</v>
      </c>
      <c r="CI69" s="99">
        <v>89.823139675226329</v>
      </c>
      <c r="CJ69" s="99">
        <v>0.36474117171835074</v>
      </c>
      <c r="CK69" s="99">
        <v>276.61970463119718</v>
      </c>
      <c r="CL69" s="99">
        <v>0.4570598119914307</v>
      </c>
      <c r="CM69" s="99">
        <v>346.63416141430105</v>
      </c>
      <c r="CN69" s="99">
        <v>4.3799257930725854</v>
      </c>
      <c r="CO69" s="99">
        <v>3321.7357214662488</v>
      </c>
      <c r="CP69" s="99">
        <v>3.2727845189830496</v>
      </c>
      <c r="CQ69" s="99">
        <v>2482.0797791967448</v>
      </c>
      <c r="CR69" s="99">
        <v>2.5069266748398533</v>
      </c>
      <c r="CS69" s="99">
        <v>1901.2531901985446</v>
      </c>
      <c r="CT69" s="99">
        <v>0.70647283499723779</v>
      </c>
      <c r="CU69" s="99">
        <v>535.78899806190509</v>
      </c>
    </row>
    <row r="70" spans="2:99">
      <c r="C70" s="98" t="s">
        <v>235</v>
      </c>
      <c r="D70" s="99">
        <v>0</v>
      </c>
      <c r="E70" s="99">
        <v>0</v>
      </c>
      <c r="F70" s="99">
        <v>0</v>
      </c>
      <c r="G70" s="99">
        <v>0</v>
      </c>
      <c r="H70" s="99">
        <v>1.7834394904458588</v>
      </c>
      <c r="I70" s="99">
        <v>954.49681528662347</v>
      </c>
      <c r="J70" s="99">
        <v>0.23780084920713243</v>
      </c>
      <c r="K70" s="99">
        <v>127.27101449565725</v>
      </c>
      <c r="L70" s="99">
        <v>5.6243680026928713</v>
      </c>
      <c r="M70" s="99">
        <v>3010.1617550412243</v>
      </c>
      <c r="N70" s="99">
        <v>1.9900441292348117</v>
      </c>
      <c r="O70" s="99">
        <v>1065.071617966471</v>
      </c>
      <c r="P70" s="99">
        <v>3.0390709102845426</v>
      </c>
      <c r="Q70" s="99">
        <v>1626.5107511842871</v>
      </c>
      <c r="R70" s="99">
        <v>0.46127867847835657</v>
      </c>
      <c r="S70" s="99">
        <v>246.87634872161641</v>
      </c>
      <c r="T70" s="99">
        <v>2.4124799608064613</v>
      </c>
      <c r="U70" s="99">
        <v>1291.159275023618</v>
      </c>
      <c r="V70" s="99">
        <v>1.4129578251036543</v>
      </c>
      <c r="W70" s="99">
        <v>756.21502799547568</v>
      </c>
      <c r="X70" s="99">
        <v>2.0557180628029963</v>
      </c>
      <c r="Y70" s="99">
        <v>1100.2203072121636</v>
      </c>
      <c r="Z70" s="99">
        <v>1.7384908643034855</v>
      </c>
      <c r="AA70" s="99">
        <v>930.44031057522534</v>
      </c>
      <c r="AB70" s="99">
        <v>3.2139559281027497</v>
      </c>
      <c r="AC70" s="99">
        <v>1720.1092127205914</v>
      </c>
      <c r="AD70" s="99">
        <v>2.231484490427579</v>
      </c>
      <c r="AE70" s="99">
        <v>1194.2904992768401</v>
      </c>
      <c r="AF70" s="99">
        <v>2.9686275242524638</v>
      </c>
      <c r="AG70" s="99">
        <v>1588.8094509799184</v>
      </c>
      <c r="AH70" s="99">
        <v>0.22149178927050178</v>
      </c>
      <c r="AI70" s="99">
        <v>118.54240561757254</v>
      </c>
      <c r="AJ70" s="99">
        <v>2.5329333669598628</v>
      </c>
      <c r="AK70" s="99">
        <v>1355.6259379969183</v>
      </c>
      <c r="AL70" s="99">
        <v>1.8611742840039021</v>
      </c>
      <c r="AM70" s="99">
        <v>996.10047679888828</v>
      </c>
      <c r="AN70" s="99">
        <v>1.4133079885586377</v>
      </c>
      <c r="AO70" s="99">
        <v>756.40243547658281</v>
      </c>
      <c r="AP70" s="99">
        <v>2.2444270053543813</v>
      </c>
      <c r="AQ70" s="99">
        <v>1201.2173332656648</v>
      </c>
      <c r="AR70" s="99">
        <v>2.3119577812344247</v>
      </c>
      <c r="AS70" s="99">
        <v>1237.3598045166639</v>
      </c>
      <c r="AT70" s="99">
        <v>1.2459467903013359</v>
      </c>
      <c r="AU70" s="99">
        <v>666.83072216927485</v>
      </c>
      <c r="AV70" s="99">
        <v>4.4010745289800699</v>
      </c>
      <c r="AW70" s="99">
        <v>2355.455087910133</v>
      </c>
      <c r="AX70" s="99">
        <v>3.4296130850343984</v>
      </c>
      <c r="AY70" s="99">
        <v>1835.5289231104098</v>
      </c>
      <c r="AZ70" s="99">
        <v>1.5110108904968174</v>
      </c>
      <c r="BA70" s="99">
        <v>808.69302859389654</v>
      </c>
      <c r="BB70" s="99">
        <v>2.2917076686477502</v>
      </c>
      <c r="BC70" s="99">
        <v>1226.5219442602759</v>
      </c>
      <c r="BD70" s="99">
        <v>1.0286804654046444</v>
      </c>
      <c r="BE70" s="99">
        <v>550.54978508456566</v>
      </c>
      <c r="BF70" s="99">
        <v>1.935724291803292</v>
      </c>
      <c r="BG70" s="99">
        <v>1035.9996409731218</v>
      </c>
      <c r="BH70" s="99">
        <v>1.6614033770927974</v>
      </c>
      <c r="BI70" s="99">
        <v>889.18308742006502</v>
      </c>
      <c r="BJ70" s="99">
        <v>2.174264628159166</v>
      </c>
      <c r="BK70" s="99">
        <v>1163.6664289907856</v>
      </c>
      <c r="BL70" s="99">
        <v>2.3882188623584351</v>
      </c>
      <c r="BM70" s="99">
        <v>1278.1747351342342</v>
      </c>
      <c r="BN70" s="99">
        <v>0.42173158058199928</v>
      </c>
      <c r="BO70" s="99">
        <v>225.710741927486</v>
      </c>
      <c r="BP70" s="99">
        <v>2.5661789429448274</v>
      </c>
      <c r="BQ70" s="99">
        <v>1373.4189702640715</v>
      </c>
      <c r="BR70" s="99">
        <v>0.1500654165957819</v>
      </c>
      <c r="BS70" s="99">
        <v>80.315010962062459</v>
      </c>
      <c r="BT70" s="99">
        <v>2.6142823872425405</v>
      </c>
      <c r="BU70" s="99">
        <v>1399.1639336522076</v>
      </c>
      <c r="BV70" s="99">
        <v>0.60796687821685713</v>
      </c>
      <c r="BW70" s="99">
        <v>325.38387322166187</v>
      </c>
      <c r="BX70" s="99">
        <v>2.4633490141194012</v>
      </c>
      <c r="BY70" s="99">
        <v>1318.3843923567033</v>
      </c>
      <c r="BZ70" s="99">
        <v>0.63223402181374688</v>
      </c>
      <c r="CA70" s="99">
        <v>338.37164847471729</v>
      </c>
      <c r="CB70" s="99">
        <v>4.3378366190148441</v>
      </c>
      <c r="CC70" s="99">
        <v>2321.6101584967441</v>
      </c>
      <c r="CD70" s="99">
        <v>2.7557545118543874</v>
      </c>
      <c r="CE70" s="99">
        <v>1474.8798147444679</v>
      </c>
      <c r="CF70" s="99">
        <v>1.4566412909015694</v>
      </c>
      <c r="CG70" s="99">
        <v>779.59441889051982</v>
      </c>
      <c r="CH70" s="99">
        <v>0.11843768417092079</v>
      </c>
      <c r="CI70" s="99">
        <v>63.387848568276802</v>
      </c>
      <c r="CJ70" s="99">
        <v>0.36474117171835074</v>
      </c>
      <c r="CK70" s="99">
        <v>195.2094751036613</v>
      </c>
      <c r="CL70" s="99">
        <v>0.45683147058478518</v>
      </c>
      <c r="CM70" s="99">
        <v>244.49620305697701</v>
      </c>
      <c r="CN70" s="99">
        <v>4.0916963790990621</v>
      </c>
      <c r="CO70" s="99">
        <v>2189.8759020938178</v>
      </c>
      <c r="CP70" s="99">
        <v>3.2727845189830496</v>
      </c>
      <c r="CQ70" s="99">
        <v>1751.5942745597279</v>
      </c>
      <c r="CR70" s="99">
        <v>2.3265249588530938</v>
      </c>
      <c r="CS70" s="99">
        <v>1245.1561579781758</v>
      </c>
      <c r="CT70" s="99">
        <v>0.77760423088809705</v>
      </c>
      <c r="CU70" s="99">
        <v>416.17378437130947</v>
      </c>
    </row>
    <row r="71" spans="2:99">
      <c r="B71" s="98" t="s">
        <v>130</v>
      </c>
      <c r="C71" s="98" t="s">
        <v>236</v>
      </c>
      <c r="D71" s="99">
        <v>0</v>
      </c>
      <c r="E71" s="99">
        <v>0</v>
      </c>
      <c r="F71" s="99">
        <v>0</v>
      </c>
      <c r="G71" s="99">
        <v>0</v>
      </c>
      <c r="H71" s="99">
        <v>4.6294102396588412</v>
      </c>
      <c r="I71" s="99">
        <v>2610.9873751675864</v>
      </c>
      <c r="J71" s="99">
        <v>2.8188649877964784</v>
      </c>
      <c r="K71" s="99">
        <v>1589.8398531172138</v>
      </c>
      <c r="L71" s="99">
        <v>13.168591937396199</v>
      </c>
      <c r="M71" s="99">
        <v>7427.0858526914562</v>
      </c>
      <c r="N71" s="99">
        <v>9.070575782565685</v>
      </c>
      <c r="O71" s="99">
        <v>5115.8047413670465</v>
      </c>
      <c r="P71" s="99">
        <v>6.6614078880073144</v>
      </c>
      <c r="Q71" s="99">
        <v>3757.0340488361253</v>
      </c>
      <c r="R71" s="99">
        <v>3.4314573878837744</v>
      </c>
      <c r="S71" s="99">
        <v>1935.3419667664489</v>
      </c>
      <c r="T71" s="99">
        <v>5.119412596936586</v>
      </c>
      <c r="U71" s="99">
        <v>2887.3487046722344</v>
      </c>
      <c r="V71" s="99">
        <v>6.580647012518666</v>
      </c>
      <c r="W71" s="99">
        <v>3711.4849150605278</v>
      </c>
      <c r="X71" s="99">
        <v>7.2853028822693053</v>
      </c>
      <c r="Y71" s="99">
        <v>4108.9108255998881</v>
      </c>
      <c r="Z71" s="99">
        <v>8.5387690173022861</v>
      </c>
      <c r="AA71" s="99">
        <v>4815.8657257584891</v>
      </c>
      <c r="AB71" s="99">
        <v>15.476691355585041</v>
      </c>
      <c r="AC71" s="99">
        <v>8728.8539245499633</v>
      </c>
      <c r="AD71" s="99">
        <v>5.2740388666535276</v>
      </c>
      <c r="AE71" s="99">
        <v>2974.5579207925894</v>
      </c>
      <c r="AF71" s="99">
        <v>11.184223618355228</v>
      </c>
      <c r="AG71" s="99">
        <v>6307.9021207523483</v>
      </c>
      <c r="AH71" s="99">
        <v>12.111863026801602</v>
      </c>
      <c r="AI71" s="99">
        <v>6831.0907471161036</v>
      </c>
      <c r="AJ71" s="99">
        <v>5.0219507625228887</v>
      </c>
      <c r="AK71" s="99">
        <v>2832.380230062909</v>
      </c>
      <c r="AL71" s="99">
        <v>5.181219617309603</v>
      </c>
      <c r="AM71" s="99">
        <v>2922.2078641626163</v>
      </c>
      <c r="AN71" s="99">
        <v>6.35745089514527</v>
      </c>
      <c r="AO71" s="99">
        <v>3585.6023048619322</v>
      </c>
      <c r="AP71" s="99">
        <v>10.377292812535952</v>
      </c>
      <c r="AQ71" s="99">
        <v>5852.7931462702772</v>
      </c>
      <c r="AR71" s="99">
        <v>11.042642013140769</v>
      </c>
      <c r="AS71" s="99">
        <v>6228.0500954113941</v>
      </c>
      <c r="AT71" s="99">
        <v>13.98392871680934</v>
      </c>
      <c r="AU71" s="99">
        <v>7886.9357962804679</v>
      </c>
      <c r="AV71" s="99">
        <v>9.9160499426687281</v>
      </c>
      <c r="AW71" s="99">
        <v>5592.6521676651628</v>
      </c>
      <c r="AX71" s="99">
        <v>3.1998982614915601</v>
      </c>
      <c r="AY71" s="99">
        <v>1804.7426194812399</v>
      </c>
      <c r="AZ71" s="99">
        <v>7.0903772246155699</v>
      </c>
      <c r="BA71" s="99">
        <v>3998.9727546831814</v>
      </c>
      <c r="BB71" s="99">
        <v>7.2952020249000489</v>
      </c>
      <c r="BC71" s="99">
        <v>4114.4939420436276</v>
      </c>
      <c r="BD71" s="99">
        <v>6.4172528688844759</v>
      </c>
      <c r="BE71" s="99">
        <v>3619.3306180508444</v>
      </c>
      <c r="BF71" s="99">
        <v>8.4002246577179456</v>
      </c>
      <c r="BG71" s="99">
        <v>4737.7267069529216</v>
      </c>
      <c r="BH71" s="99">
        <v>10.289362434280875</v>
      </c>
      <c r="BI71" s="99">
        <v>5803.2004129344132</v>
      </c>
      <c r="BJ71" s="99">
        <v>12.16140876685696</v>
      </c>
      <c r="BK71" s="99">
        <v>6859.0345445073253</v>
      </c>
      <c r="BL71" s="99">
        <v>8.030511434586117</v>
      </c>
      <c r="BM71" s="99">
        <v>4529.2084491065698</v>
      </c>
      <c r="BN71" s="99">
        <v>9.752956505590511</v>
      </c>
      <c r="BO71" s="99">
        <v>5500.6674691530479</v>
      </c>
      <c r="BP71" s="99">
        <v>9.2566494268641684</v>
      </c>
      <c r="BQ71" s="99">
        <v>5220.7502767513906</v>
      </c>
      <c r="BR71" s="99">
        <v>6.4535191653683412</v>
      </c>
      <c r="BS71" s="99">
        <v>3639.7848092677445</v>
      </c>
      <c r="BT71" s="99">
        <v>5.5693731167195111</v>
      </c>
      <c r="BU71" s="99">
        <v>3141.1264378298042</v>
      </c>
      <c r="BV71" s="99">
        <v>8.3452372829301353</v>
      </c>
      <c r="BW71" s="99">
        <v>4706.7138275725965</v>
      </c>
      <c r="BX71" s="99">
        <v>14.264719793211366</v>
      </c>
      <c r="BY71" s="99">
        <v>8045.3019633712101</v>
      </c>
      <c r="BZ71" s="99">
        <v>13.869938995588836</v>
      </c>
      <c r="CA71" s="99">
        <v>7822.645593512103</v>
      </c>
      <c r="CB71" s="99">
        <v>7.5413997224568821</v>
      </c>
      <c r="CC71" s="99">
        <v>4253.3494434656814</v>
      </c>
      <c r="CD71" s="99">
        <v>3.1869169824764527</v>
      </c>
      <c r="CE71" s="99">
        <v>1797.4211781167194</v>
      </c>
      <c r="CF71" s="99">
        <v>6.1198858927391928</v>
      </c>
      <c r="CG71" s="99">
        <v>3451.6156435049047</v>
      </c>
      <c r="CH71" s="99">
        <v>10.412747412991319</v>
      </c>
      <c r="CI71" s="99">
        <v>5872.7895409271041</v>
      </c>
      <c r="CJ71" s="99">
        <v>3.9847472727438831</v>
      </c>
      <c r="CK71" s="99">
        <v>2247.3974618275502</v>
      </c>
      <c r="CL71" s="99">
        <v>1.8363998475537229</v>
      </c>
      <c r="CM71" s="99">
        <v>1035.7295140202998</v>
      </c>
      <c r="CN71" s="99">
        <v>2.9567463835208248</v>
      </c>
      <c r="CO71" s="99">
        <v>1667.6049603057452</v>
      </c>
      <c r="CP71" s="99">
        <v>13.072124322896023</v>
      </c>
      <c r="CQ71" s="99">
        <v>7372.6781181133574</v>
      </c>
      <c r="CR71" s="99">
        <v>14.92134726989288</v>
      </c>
      <c r="CS71" s="99">
        <v>8415.6398602195841</v>
      </c>
      <c r="CT71" s="99">
        <v>14.69724204853193</v>
      </c>
      <c r="CU71" s="99">
        <v>8289.2445153720091</v>
      </c>
    </row>
    <row r="72" spans="2:99">
      <c r="C72" s="98" t="s">
        <v>237</v>
      </c>
      <c r="D72" s="99">
        <v>0</v>
      </c>
      <c r="E72" s="99">
        <v>0</v>
      </c>
      <c r="F72" s="99">
        <v>0</v>
      </c>
      <c r="G72" s="99">
        <v>0</v>
      </c>
      <c r="H72" s="99">
        <v>3.8578418663823677</v>
      </c>
      <c r="I72" s="99">
        <v>287.02343485884813</v>
      </c>
      <c r="J72" s="99">
        <v>2.838512975043908</v>
      </c>
      <c r="K72" s="99">
        <v>211.18536534326674</v>
      </c>
      <c r="L72" s="99">
        <v>14.192676499881369</v>
      </c>
      <c r="M72" s="99">
        <v>1055.9351315911738</v>
      </c>
      <c r="N72" s="99">
        <v>9.7694101511525613</v>
      </c>
      <c r="O72" s="99">
        <v>726.84411524575046</v>
      </c>
      <c r="P72" s="99">
        <v>7.1412936809481335</v>
      </c>
      <c r="Q72" s="99">
        <v>531.31224986254108</v>
      </c>
      <c r="R72" s="99">
        <v>3.166745175025945</v>
      </c>
      <c r="S72" s="99">
        <v>235.60584102193027</v>
      </c>
      <c r="T72" s="99">
        <v>5.1373244864770742</v>
      </c>
      <c r="U72" s="99">
        <v>382.21694179389425</v>
      </c>
      <c r="V72" s="99">
        <v>6.549671007093016</v>
      </c>
      <c r="W72" s="99">
        <v>487.29552292772036</v>
      </c>
      <c r="X72" s="99">
        <v>8.2853028822693044</v>
      </c>
      <c r="Y72" s="99">
        <v>616.42653444083624</v>
      </c>
      <c r="Z72" s="99">
        <v>9.5704613124377147</v>
      </c>
      <c r="AA72" s="99">
        <v>712.04232164536586</v>
      </c>
      <c r="AB72" s="99">
        <v>13.476691355585041</v>
      </c>
      <c r="AC72" s="99">
        <v>1002.665836855527</v>
      </c>
      <c r="AD72" s="99">
        <v>5.758460948378973</v>
      </c>
      <c r="AE72" s="99">
        <v>428.42949455939555</v>
      </c>
      <c r="AF72" s="99">
        <v>11.165801256519705</v>
      </c>
      <c r="AG72" s="99">
        <v>830.73561348506598</v>
      </c>
      <c r="AH72" s="99">
        <v>13.941295196492163</v>
      </c>
      <c r="AI72" s="99">
        <v>1037.2323626190168</v>
      </c>
      <c r="AJ72" s="99">
        <v>5.0219507625228887</v>
      </c>
      <c r="AK72" s="99">
        <v>373.6331367317029</v>
      </c>
      <c r="AL72" s="99">
        <v>5.181219617309603</v>
      </c>
      <c r="AM72" s="99">
        <v>385.48273952783444</v>
      </c>
      <c r="AN72" s="99">
        <v>7.3386376901376247</v>
      </c>
      <c r="AO72" s="99">
        <v>545.99464414623924</v>
      </c>
      <c r="AP72" s="99">
        <v>9.3584281719091553</v>
      </c>
      <c r="AQ72" s="99">
        <v>696.26705599004106</v>
      </c>
      <c r="AR72" s="99">
        <v>13.257320384665984</v>
      </c>
      <c r="AS72" s="99">
        <v>986.34463661914913</v>
      </c>
      <c r="AT72" s="99">
        <v>15.521159648981383</v>
      </c>
      <c r="AU72" s="99">
        <v>1154.7742778842148</v>
      </c>
      <c r="AV72" s="99">
        <v>10.666761238637349</v>
      </c>
      <c r="AW72" s="99">
        <v>793.60703615461864</v>
      </c>
      <c r="AX72" s="99">
        <v>3.2020980215186765</v>
      </c>
      <c r="AY72" s="99">
        <v>238.2360928009895</v>
      </c>
      <c r="AZ72" s="99">
        <v>8.090377224615569</v>
      </c>
      <c r="BA72" s="99">
        <v>601.92406551139823</v>
      </c>
      <c r="BB72" s="99">
        <v>7.3162878838214809</v>
      </c>
      <c r="BC72" s="99">
        <v>544.33181855631813</v>
      </c>
      <c r="BD72" s="99">
        <v>6.3809700107206089</v>
      </c>
      <c r="BE72" s="99">
        <v>474.74416879761327</v>
      </c>
      <c r="BF72" s="99">
        <v>8.42128911338731</v>
      </c>
      <c r="BG72" s="99">
        <v>626.54391003601575</v>
      </c>
      <c r="BH72" s="99">
        <v>11.325532738565984</v>
      </c>
      <c r="BI72" s="99">
        <v>842.61963574930917</v>
      </c>
      <c r="BJ72" s="99">
        <v>12.16140876685696</v>
      </c>
      <c r="BK72" s="99">
        <v>904.80881225415771</v>
      </c>
      <c r="BL72" s="99">
        <v>7.3917359311199569</v>
      </c>
      <c r="BM72" s="99">
        <v>549.94515327532474</v>
      </c>
      <c r="BN72" s="99">
        <v>11.038858583722662</v>
      </c>
      <c r="BO72" s="99">
        <v>821.29107862896603</v>
      </c>
      <c r="BP72" s="99">
        <v>9.2566494268641684</v>
      </c>
      <c r="BQ72" s="99">
        <v>688.69471735869399</v>
      </c>
      <c r="BR72" s="99">
        <v>7.4787146745554711</v>
      </c>
      <c r="BS72" s="99">
        <v>556.41637178692702</v>
      </c>
      <c r="BT72" s="99">
        <v>5.6832477400634129</v>
      </c>
      <c r="BU72" s="99">
        <v>422.8336318607179</v>
      </c>
      <c r="BV72" s="99">
        <v>9.3740070565076472</v>
      </c>
      <c r="BW72" s="99">
        <v>697.42612500416885</v>
      </c>
      <c r="BX72" s="99">
        <v>14.264719793211366</v>
      </c>
      <c r="BY72" s="99">
        <v>1061.2951526149254</v>
      </c>
      <c r="BZ72" s="99">
        <v>14.711182891329798</v>
      </c>
      <c r="CA72" s="99">
        <v>1094.512007114937</v>
      </c>
      <c r="CB72" s="99">
        <v>8.01610702803805</v>
      </c>
      <c r="CC72" s="99">
        <v>596.3983628860309</v>
      </c>
      <c r="CD72" s="99">
        <v>3.5749754177415025</v>
      </c>
      <c r="CE72" s="99">
        <v>265.97817107996775</v>
      </c>
      <c r="CF72" s="99">
        <v>6.125098322858288</v>
      </c>
      <c r="CG72" s="99">
        <v>455.7073152206566</v>
      </c>
      <c r="CH72" s="99">
        <v>9.4127474129913189</v>
      </c>
      <c r="CI72" s="99">
        <v>700.30840752655399</v>
      </c>
      <c r="CJ72" s="99">
        <v>3.9679717574763003</v>
      </c>
      <c r="CK72" s="99">
        <v>295.21709875623668</v>
      </c>
      <c r="CL72" s="99">
        <v>1.8385866716011228</v>
      </c>
      <c r="CM72" s="99">
        <v>136.79084836712352</v>
      </c>
      <c r="CN72" s="99">
        <v>3.4110860092075606</v>
      </c>
      <c r="CO72" s="99">
        <v>253.78479908504247</v>
      </c>
      <c r="CP72" s="99">
        <v>14.072124322896023</v>
      </c>
      <c r="CQ72" s="99">
        <v>1046.966049623464</v>
      </c>
      <c r="CR72" s="99">
        <v>14.094575014289175</v>
      </c>
      <c r="CS72" s="99">
        <v>1048.6363810631144</v>
      </c>
      <c r="CT72" s="99">
        <v>13.946214003462883</v>
      </c>
      <c r="CU72" s="99">
        <v>1037.5983218576384</v>
      </c>
    </row>
    <row r="73" spans="2:99">
      <c r="C73" s="98" t="s">
        <v>238</v>
      </c>
      <c r="D73" s="99">
        <v>0</v>
      </c>
      <c r="E73" s="99">
        <v>0</v>
      </c>
      <c r="F73" s="99">
        <v>0</v>
      </c>
      <c r="G73" s="99">
        <v>0</v>
      </c>
      <c r="H73" s="99">
        <v>3.8578418663823677</v>
      </c>
      <c r="I73" s="99">
        <v>2157.3051716810196</v>
      </c>
      <c r="J73" s="99">
        <v>2.8286889814201936</v>
      </c>
      <c r="K73" s="99">
        <v>1581.8028784101721</v>
      </c>
      <c r="L73" s="99">
        <v>13.144507374911027</v>
      </c>
      <c r="M73" s="99">
        <v>7350.4085240502454</v>
      </c>
      <c r="N73" s="99">
        <v>9.8005266674945233</v>
      </c>
      <c r="O73" s="99">
        <v>5480.4545124629367</v>
      </c>
      <c r="P73" s="99">
        <v>7.592682867306876</v>
      </c>
      <c r="Q73" s="99">
        <v>4245.8282593980048</v>
      </c>
      <c r="R73" s="99">
        <v>3.166745175025945</v>
      </c>
      <c r="S73" s="99">
        <v>1770.8439018745082</v>
      </c>
      <c r="T73" s="99">
        <v>5.119412596936586</v>
      </c>
      <c r="U73" s="99">
        <v>2862.7755242069384</v>
      </c>
      <c r="V73" s="99">
        <v>6.549671007093016</v>
      </c>
      <c r="W73" s="99">
        <v>3662.576027166414</v>
      </c>
      <c r="X73" s="99">
        <v>8.2853028822693044</v>
      </c>
      <c r="Y73" s="99">
        <v>4633.1413717649948</v>
      </c>
      <c r="Z73" s="99">
        <v>7.5704613124377147</v>
      </c>
      <c r="AA73" s="99">
        <v>4233.40196591517</v>
      </c>
      <c r="AB73" s="99">
        <v>15.408592590501463</v>
      </c>
      <c r="AC73" s="99">
        <v>8616.4849766084171</v>
      </c>
      <c r="AD73" s="99">
        <v>5.758460948378973</v>
      </c>
      <c r="AE73" s="99">
        <v>3220.1313623335213</v>
      </c>
      <c r="AF73" s="99">
        <v>11.184223618355228</v>
      </c>
      <c r="AG73" s="99">
        <v>6254.2178473842423</v>
      </c>
      <c r="AH73" s="99">
        <v>11.197146941956321</v>
      </c>
      <c r="AI73" s="99">
        <v>6261.4445699419739</v>
      </c>
      <c r="AJ73" s="99">
        <v>5.0449850932347768</v>
      </c>
      <c r="AK73" s="99">
        <v>2821.155664136887</v>
      </c>
      <c r="AL73" s="99">
        <v>5.1941638756888606</v>
      </c>
      <c r="AM73" s="99">
        <v>2904.5764392852107</v>
      </c>
      <c r="AN73" s="99">
        <v>6.3198244851299785</v>
      </c>
      <c r="AO73" s="99">
        <v>3534.0458520846837</v>
      </c>
      <c r="AP73" s="99">
        <v>9.3395635312823568</v>
      </c>
      <c r="AQ73" s="99">
        <v>5222.6839266930929</v>
      </c>
      <c r="AR73" s="99">
        <v>11.764083838861366</v>
      </c>
      <c r="AS73" s="99">
        <v>6578.4756826912744</v>
      </c>
      <c r="AT73" s="99">
        <v>13.959120328932514</v>
      </c>
      <c r="AU73" s="99">
        <v>7805.9400879390605</v>
      </c>
      <c r="AV73" s="99">
        <v>9.9160499426687281</v>
      </c>
      <c r="AW73" s="99">
        <v>5545.0551279403517</v>
      </c>
      <c r="AX73" s="99">
        <v>2.9474686843241242</v>
      </c>
      <c r="AY73" s="99">
        <v>1648.2244882740501</v>
      </c>
      <c r="AZ73" s="99">
        <v>6.0828457892309391</v>
      </c>
      <c r="BA73" s="99">
        <v>3401.5273653379409</v>
      </c>
      <c r="BB73" s="99">
        <v>7.2952020249000489</v>
      </c>
      <c r="BC73" s="99">
        <v>4079.476972324107</v>
      </c>
      <c r="BD73" s="99">
        <v>6.344687152556741</v>
      </c>
      <c r="BE73" s="99">
        <v>3547.9490557097292</v>
      </c>
      <c r="BF73" s="99">
        <v>8.3580957463792132</v>
      </c>
      <c r="BG73" s="99">
        <v>4673.847141375255</v>
      </c>
      <c r="BH73" s="99">
        <v>10.253192129995766</v>
      </c>
      <c r="BI73" s="99">
        <v>5733.5850390936312</v>
      </c>
      <c r="BJ73" s="99">
        <v>10.878299357066913</v>
      </c>
      <c r="BK73" s="99">
        <v>6083.1450004718172</v>
      </c>
      <c r="BL73" s="99">
        <v>6.709995087301774</v>
      </c>
      <c r="BM73" s="99">
        <v>3752.2292528191515</v>
      </c>
      <c r="BN73" s="99">
        <v>10.414022697923148</v>
      </c>
      <c r="BO73" s="99">
        <v>5823.5214926786239</v>
      </c>
      <c r="BP73" s="99">
        <v>8.2933136307019062</v>
      </c>
      <c r="BQ73" s="99">
        <v>4637.6209822885057</v>
      </c>
      <c r="BR73" s="99">
        <v>6.4787146745554711</v>
      </c>
      <c r="BS73" s="99">
        <v>3622.8972460114192</v>
      </c>
      <c r="BT73" s="99">
        <v>5.626310428391462</v>
      </c>
      <c r="BU73" s="99">
        <v>3146.2327915565052</v>
      </c>
      <c r="BV73" s="99">
        <v>8.3740070565076472</v>
      </c>
      <c r="BW73" s="99">
        <v>4682.7447459990753</v>
      </c>
      <c r="BX73" s="99">
        <v>14.231629819059945</v>
      </c>
      <c r="BY73" s="99">
        <v>7958.3273948183205</v>
      </c>
      <c r="BZ73" s="99">
        <v>13.869938995588836</v>
      </c>
      <c r="CA73" s="99">
        <v>7756.0698863332764</v>
      </c>
      <c r="CB73" s="99">
        <v>8.0322912641434101</v>
      </c>
      <c r="CC73" s="99">
        <v>4491.6572749089946</v>
      </c>
      <c r="CD73" s="99">
        <v>3.1870722622388259</v>
      </c>
      <c r="CE73" s="99">
        <v>1782.2108090439513</v>
      </c>
      <c r="CF73" s="99">
        <v>5.1094610325010015</v>
      </c>
      <c r="CG73" s="99">
        <v>2857.2106093745597</v>
      </c>
      <c r="CH73" s="99">
        <v>8.3854764256957868</v>
      </c>
      <c r="CI73" s="99">
        <v>4689.158417249083</v>
      </c>
      <c r="CJ73" s="99">
        <v>3.9679717574763003</v>
      </c>
      <c r="CK73" s="99">
        <v>2218.8898067807468</v>
      </c>
      <c r="CL73" s="99">
        <v>1.6085297942388954</v>
      </c>
      <c r="CM73" s="99">
        <v>899.48986093839017</v>
      </c>
      <c r="CN73" s="99">
        <v>2.7302005194206962</v>
      </c>
      <c r="CO73" s="99">
        <v>1526.7281304600531</v>
      </c>
      <c r="CP73" s="99">
        <v>15.061820848196591</v>
      </c>
      <c r="CQ73" s="99">
        <v>8422.5702183115336</v>
      </c>
      <c r="CR73" s="99">
        <v>13.228429171202292</v>
      </c>
      <c r="CS73" s="99">
        <v>7397.3375925363207</v>
      </c>
      <c r="CT73" s="99">
        <v>14.667849425545656</v>
      </c>
      <c r="CU73" s="99">
        <v>8202.2613987651293</v>
      </c>
    </row>
    <row r="74" spans="2:99">
      <c r="C74" s="98" t="s">
        <v>239</v>
      </c>
      <c r="D74" s="99">
        <v>0</v>
      </c>
      <c r="E74" s="99">
        <v>0</v>
      </c>
      <c r="F74" s="99">
        <v>0</v>
      </c>
      <c r="G74" s="99">
        <v>0</v>
      </c>
      <c r="H74" s="99">
        <v>3.8578418663823677</v>
      </c>
      <c r="I74" s="99">
        <v>1555.4818405253707</v>
      </c>
      <c r="J74" s="99">
        <v>2.8188649877964784</v>
      </c>
      <c r="K74" s="99">
        <v>1136.56636307954</v>
      </c>
      <c r="L74" s="99">
        <v>14.168591937396199</v>
      </c>
      <c r="M74" s="99">
        <v>5712.7762691581474</v>
      </c>
      <c r="N74" s="99">
        <v>8.3406248976368467</v>
      </c>
      <c r="O74" s="99">
        <v>3362.9399587271764</v>
      </c>
      <c r="P74" s="99">
        <v>8.0583203569566582</v>
      </c>
      <c r="Q74" s="99">
        <v>3249.1147679249243</v>
      </c>
      <c r="R74" s="99">
        <v>3.1731194445608293</v>
      </c>
      <c r="S74" s="99">
        <v>1279.4017600469263</v>
      </c>
      <c r="T74" s="99">
        <v>5.1373244864770742</v>
      </c>
      <c r="U74" s="99">
        <v>2071.3692329475562</v>
      </c>
      <c r="V74" s="99">
        <v>6.577154557447666</v>
      </c>
      <c r="W74" s="99">
        <v>2651.9087175628988</v>
      </c>
      <c r="X74" s="99">
        <v>8.2853028822693044</v>
      </c>
      <c r="Y74" s="99">
        <v>3340.6341221309835</v>
      </c>
      <c r="Z74" s="99">
        <v>7.5070767221668575</v>
      </c>
      <c r="AA74" s="99">
        <v>3026.8533343776767</v>
      </c>
      <c r="AB74" s="99">
        <v>14.544790120668617</v>
      </c>
      <c r="AC74" s="99">
        <v>5864.4593766535863</v>
      </c>
      <c r="AD74" s="99">
        <v>5.2720916103319935</v>
      </c>
      <c r="AE74" s="99">
        <v>2125.7073372858599</v>
      </c>
      <c r="AF74" s="99">
        <v>10.165801256519705</v>
      </c>
      <c r="AG74" s="99">
        <v>4098.8510666287448</v>
      </c>
      <c r="AH74" s="99">
        <v>12.111863026801602</v>
      </c>
      <c r="AI74" s="99">
        <v>4883.5031724064056</v>
      </c>
      <c r="AJ74" s="99">
        <v>4.9989164318110006</v>
      </c>
      <c r="AK74" s="99">
        <v>2015.5631053061954</v>
      </c>
      <c r="AL74" s="99">
        <v>5.181219617309603</v>
      </c>
      <c r="AM74" s="99">
        <v>2089.0677496992321</v>
      </c>
      <c r="AN74" s="99">
        <v>6.3010112801223332</v>
      </c>
      <c r="AO74" s="99">
        <v>2540.5677481453249</v>
      </c>
      <c r="AP74" s="99">
        <v>8.3584281719091553</v>
      </c>
      <c r="AQ74" s="99">
        <v>3370.1182389137712</v>
      </c>
      <c r="AR74" s="99">
        <v>12.560800159417377</v>
      </c>
      <c r="AS74" s="99">
        <v>5064.5146242770861</v>
      </c>
      <c r="AT74" s="99">
        <v>13.98392871680934</v>
      </c>
      <c r="AU74" s="99">
        <v>5638.3200586175253</v>
      </c>
      <c r="AV74" s="99">
        <v>9.9160499426687281</v>
      </c>
      <c r="AW74" s="99">
        <v>3998.151336884031</v>
      </c>
      <c r="AX74" s="99">
        <v>3.4351106863111283</v>
      </c>
      <c r="AY74" s="99">
        <v>1385.0366287206468</v>
      </c>
      <c r="AZ74" s="99">
        <v>7.0903772246155699</v>
      </c>
      <c r="BA74" s="99">
        <v>2858.8400969649979</v>
      </c>
      <c r="BB74" s="99">
        <v>6.2952020249000489</v>
      </c>
      <c r="BC74" s="99">
        <v>2538.2254564396994</v>
      </c>
      <c r="BD74" s="99">
        <v>5.3628285816386745</v>
      </c>
      <c r="BE74" s="99">
        <v>2162.2924841167137</v>
      </c>
      <c r="BF74" s="99">
        <v>8.4002246577179456</v>
      </c>
      <c r="BG74" s="99">
        <v>3386.9705819918754</v>
      </c>
      <c r="BH74" s="99">
        <v>10.289362434280875</v>
      </c>
      <c r="BI74" s="99">
        <v>4148.6709335020487</v>
      </c>
      <c r="BJ74" s="99">
        <v>12.16140876685696</v>
      </c>
      <c r="BK74" s="99">
        <v>4903.4800147967262</v>
      </c>
      <c r="BL74" s="99">
        <v>6.7314777574777853</v>
      </c>
      <c r="BM74" s="99">
        <v>2714.1318318150429</v>
      </c>
      <c r="BN74" s="99">
        <v>9.1281206197909963</v>
      </c>
      <c r="BO74" s="99">
        <v>3680.4582338997297</v>
      </c>
      <c r="BP74" s="99">
        <v>8.2566494268641684</v>
      </c>
      <c r="BQ74" s="99">
        <v>3329.0810489116325</v>
      </c>
      <c r="BR74" s="99">
        <v>7.4283236561812105</v>
      </c>
      <c r="BS74" s="99">
        <v>2995.1000981722641</v>
      </c>
      <c r="BT74" s="99">
        <v>6.5693731167195111</v>
      </c>
      <c r="BU74" s="99">
        <v>2648.7712406613068</v>
      </c>
      <c r="BV74" s="99">
        <v>8.3452372829301353</v>
      </c>
      <c r="BW74" s="99">
        <v>3364.7996724774302</v>
      </c>
      <c r="BX74" s="99">
        <v>14.231629819059945</v>
      </c>
      <c r="BY74" s="99">
        <v>5738.1931430449695</v>
      </c>
      <c r="BZ74" s="99">
        <v>13.869938995588836</v>
      </c>
      <c r="CA74" s="99">
        <v>5592.3594030214181</v>
      </c>
      <c r="CB74" s="99">
        <v>6.5434324029784667</v>
      </c>
      <c r="CC74" s="99">
        <v>2638.3119448809175</v>
      </c>
      <c r="CD74" s="99">
        <v>2.9862498927911498</v>
      </c>
      <c r="CE74" s="99">
        <v>1204.0559567733915</v>
      </c>
      <c r="CF74" s="99">
        <v>6.1042486023819063</v>
      </c>
      <c r="CG74" s="99">
        <v>2461.2330364803847</v>
      </c>
      <c r="CH74" s="99">
        <v>8.4115198784718785</v>
      </c>
      <c r="CI74" s="99">
        <v>3391.5248149998615</v>
      </c>
      <c r="CJ74" s="99">
        <v>3.9847472727438831</v>
      </c>
      <c r="CK74" s="99">
        <v>1606.6501003703336</v>
      </c>
      <c r="CL74" s="99">
        <v>1.6085934895890361</v>
      </c>
      <c r="CM74" s="99">
        <v>648.58489500229939</v>
      </c>
      <c r="CN74" s="99">
        <v>2.9568154522412939</v>
      </c>
      <c r="CO74" s="99">
        <v>1192.1879903436898</v>
      </c>
      <c r="CP74" s="99">
        <v>16.061820848196593</v>
      </c>
      <c r="CQ74" s="99">
        <v>6476.1261659928659</v>
      </c>
      <c r="CR74" s="99">
        <v>16.693012543549823</v>
      </c>
      <c r="CS74" s="99">
        <v>6730.6226575592882</v>
      </c>
      <c r="CT74" s="99">
        <v>15.389484847628431</v>
      </c>
      <c r="CU74" s="99">
        <v>6205.0402905637829</v>
      </c>
    </row>
    <row r="75" spans="2:99">
      <c r="C75" s="98" t="s">
        <v>240</v>
      </c>
      <c r="D75" s="99">
        <v>0</v>
      </c>
      <c r="E75" s="99">
        <v>0</v>
      </c>
      <c r="F75" s="99">
        <v>0</v>
      </c>
      <c r="G75" s="99">
        <v>0</v>
      </c>
      <c r="H75" s="99">
        <v>3.8578418663823677</v>
      </c>
      <c r="I75" s="99">
        <v>2481.3638884571387</v>
      </c>
      <c r="J75" s="99">
        <v>2.838512975043908</v>
      </c>
      <c r="K75" s="99">
        <v>1825.7315455482415</v>
      </c>
      <c r="L75" s="99">
        <v>14.168591937396199</v>
      </c>
      <c r="M75" s="99">
        <v>9113.2383341332334</v>
      </c>
      <c r="N75" s="99">
        <v>8.2783918649529209</v>
      </c>
      <c r="O75" s="99">
        <v>5324.6616475377177</v>
      </c>
      <c r="P75" s="99">
        <v>7.1270453776570966</v>
      </c>
      <c r="Q75" s="99">
        <v>4584.1155869090444</v>
      </c>
      <c r="R75" s="99">
        <v>3.166745175025945</v>
      </c>
      <c r="S75" s="99">
        <v>2036.8504965766876</v>
      </c>
      <c r="T75" s="99">
        <v>5.119412596936586</v>
      </c>
      <c r="U75" s="99">
        <v>3292.8061823496118</v>
      </c>
      <c r="V75" s="99">
        <v>6.4947039063837142</v>
      </c>
      <c r="W75" s="99">
        <v>4177.3935525860043</v>
      </c>
      <c r="X75" s="99">
        <v>7.2615276420801962</v>
      </c>
      <c r="Y75" s="99">
        <v>4670.6145793859814</v>
      </c>
      <c r="Z75" s="99">
        <v>7.5387690173022861</v>
      </c>
      <c r="AA75" s="99">
        <v>4848.9362319288302</v>
      </c>
      <c r="AB75" s="99">
        <v>12.408592590501463</v>
      </c>
      <c r="AC75" s="99">
        <v>7981.2067542105406</v>
      </c>
      <c r="AD75" s="99">
        <v>5.2720916103319935</v>
      </c>
      <c r="AE75" s="99">
        <v>3391.0093237655378</v>
      </c>
      <c r="AF75" s="99">
        <v>10.165801256519705</v>
      </c>
      <c r="AG75" s="99">
        <v>6538.6433681934741</v>
      </c>
      <c r="AH75" s="99">
        <v>11.24125772671891</v>
      </c>
      <c r="AI75" s="99">
        <v>7230.3769698256019</v>
      </c>
      <c r="AJ75" s="99">
        <v>5.0219507625228887</v>
      </c>
      <c r="AK75" s="99">
        <v>3230.1187304547216</v>
      </c>
      <c r="AL75" s="99">
        <v>5.1941638756888606</v>
      </c>
      <c r="AM75" s="99">
        <v>3340.8862048430747</v>
      </c>
      <c r="AN75" s="99">
        <v>5.3010112801223332</v>
      </c>
      <c r="AO75" s="99">
        <v>3409.6104553746845</v>
      </c>
      <c r="AP75" s="99">
        <v>9.377292812535952</v>
      </c>
      <c r="AQ75" s="99">
        <v>6031.4747370231235</v>
      </c>
      <c r="AR75" s="99">
        <v>11.731786934401939</v>
      </c>
      <c r="AS75" s="99">
        <v>7545.8853562073264</v>
      </c>
      <c r="AT75" s="99">
        <v>13.215313250723318</v>
      </c>
      <c r="AU75" s="99">
        <v>8500.0894828652363</v>
      </c>
      <c r="AV75" s="99">
        <v>11.395072092452162</v>
      </c>
      <c r="AW75" s="99">
        <v>7329.3103698652303</v>
      </c>
      <c r="AX75" s="99">
        <v>2.9546742417914906</v>
      </c>
      <c r="AY75" s="99">
        <v>1900.4464723202866</v>
      </c>
      <c r="AZ75" s="99">
        <v>7.0828457892309391</v>
      </c>
      <c r="BA75" s="99">
        <v>4555.68641163334</v>
      </c>
      <c r="BB75" s="99">
        <v>7.2952020249000489</v>
      </c>
      <c r="BC75" s="99">
        <v>4692.2739424157107</v>
      </c>
      <c r="BD75" s="99">
        <v>5.3809700107206089</v>
      </c>
      <c r="BE75" s="99">
        <v>3461.0399108954953</v>
      </c>
      <c r="BF75" s="99">
        <v>8.4002246577179456</v>
      </c>
      <c r="BG75" s="99">
        <v>5403.0244998441822</v>
      </c>
      <c r="BH75" s="99">
        <v>11.325532738565984</v>
      </c>
      <c r="BI75" s="99">
        <v>7284.5826574456405</v>
      </c>
      <c r="BJ75" s="99">
        <v>11.533118501332247</v>
      </c>
      <c r="BK75" s="99">
        <v>7418.1018200569006</v>
      </c>
      <c r="BL75" s="99">
        <v>6.7314777574777853</v>
      </c>
      <c r="BM75" s="99">
        <v>4329.6864936097109</v>
      </c>
      <c r="BN75" s="99">
        <v>9.1281206197909963</v>
      </c>
      <c r="BO75" s="99">
        <v>5871.2071826495685</v>
      </c>
      <c r="BP75" s="99">
        <v>9.2933136307019062</v>
      </c>
      <c r="BQ75" s="99">
        <v>5977.4593272674656</v>
      </c>
      <c r="BR75" s="99">
        <v>7.3779326378069507</v>
      </c>
      <c r="BS75" s="99">
        <v>4745.4862726374304</v>
      </c>
      <c r="BT75" s="99">
        <v>5.654779084227437</v>
      </c>
      <c r="BU75" s="99">
        <v>3637.153906975087</v>
      </c>
      <c r="BV75" s="99">
        <v>9.3749001220955321</v>
      </c>
      <c r="BW75" s="99">
        <v>6029.9357585318457</v>
      </c>
      <c r="BX75" s="99">
        <v>15.231629819059945</v>
      </c>
      <c r="BY75" s="99">
        <v>9796.9842996193565</v>
      </c>
      <c r="BZ75" s="99">
        <v>14.711182891329798</v>
      </c>
      <c r="CA75" s="99">
        <v>9462.2328357033257</v>
      </c>
      <c r="CB75" s="99">
        <v>7.050508180770354</v>
      </c>
      <c r="CC75" s="99">
        <v>4534.8868618714914</v>
      </c>
      <c r="CD75" s="99">
        <v>2.9819799245183374</v>
      </c>
      <c r="CE75" s="99">
        <v>1918.0094874501945</v>
      </c>
      <c r="CF75" s="99">
        <v>6.1042486023819063</v>
      </c>
      <c r="CG75" s="99">
        <v>3926.2527010520416</v>
      </c>
      <c r="CH75" s="99">
        <v>9.4090648094329961</v>
      </c>
      <c r="CI75" s="99">
        <v>6051.9104854273028</v>
      </c>
      <c r="CJ75" s="99">
        <v>3.9847472727438831</v>
      </c>
      <c r="CK75" s="99">
        <v>2562.9894458288654</v>
      </c>
      <c r="CL75" s="99">
        <v>1.606406665541636</v>
      </c>
      <c r="CM75" s="99">
        <v>1033.2407672763802</v>
      </c>
      <c r="CN75" s="99">
        <v>3.1834649194221258</v>
      </c>
      <c r="CO75" s="99">
        <v>2047.6046361723111</v>
      </c>
      <c r="CP75" s="99">
        <v>14.061820848196591</v>
      </c>
      <c r="CQ75" s="99">
        <v>9044.5631695600459</v>
      </c>
      <c r="CR75" s="99">
        <v>15.826866700462938</v>
      </c>
      <c r="CS75" s="99">
        <v>10179.84066173776</v>
      </c>
      <c r="CT75" s="99">
        <v>13.946214003462883</v>
      </c>
      <c r="CU75" s="99">
        <v>8970.2048470273257</v>
      </c>
    </row>
    <row r="76" spans="2:99">
      <c r="C76" s="98" t="s">
        <v>241</v>
      </c>
      <c r="D76" s="99">
        <v>0</v>
      </c>
      <c r="E76" s="99">
        <v>0</v>
      </c>
      <c r="F76" s="99">
        <v>0</v>
      </c>
      <c r="G76" s="99">
        <v>0</v>
      </c>
      <c r="H76" s="99">
        <v>3.8578418663823677</v>
      </c>
      <c r="I76" s="99">
        <v>3004.487245538588</v>
      </c>
      <c r="J76" s="99">
        <v>2.8554028597945531</v>
      </c>
      <c r="K76" s="99">
        <v>2223.7877472079977</v>
      </c>
      <c r="L76" s="99">
        <v>15.144507374911027</v>
      </c>
      <c r="M76" s="99">
        <v>11794.542343580708</v>
      </c>
      <c r="N76" s="99">
        <v>9.0083427498817592</v>
      </c>
      <c r="O76" s="99">
        <v>7015.6973336079136</v>
      </c>
      <c r="P76" s="99">
        <v>7.1127970743660587</v>
      </c>
      <c r="Q76" s="99">
        <v>5539.4463615162858</v>
      </c>
      <c r="R76" s="99">
        <v>3.4263910932548511</v>
      </c>
      <c r="S76" s="99">
        <v>2668.4733834268777</v>
      </c>
      <c r="T76" s="99">
        <v>5.1253832267834154</v>
      </c>
      <c r="U76" s="99">
        <v>3991.6484570189236</v>
      </c>
      <c r="V76" s="99">
        <v>5.5221874567383651</v>
      </c>
      <c r="W76" s="99">
        <v>4300.6795913078386</v>
      </c>
      <c r="X76" s="99">
        <v>7.2853028822693053</v>
      </c>
      <c r="Y76" s="99">
        <v>5673.7938847113346</v>
      </c>
      <c r="Z76" s="99">
        <v>8.5704613124377147</v>
      </c>
      <c r="AA76" s="99">
        <v>6674.6752701264923</v>
      </c>
      <c r="AB76" s="99">
        <v>13.476691355585041</v>
      </c>
      <c r="AC76" s="99">
        <v>10495.647227729629</v>
      </c>
      <c r="AD76" s="99">
        <v>5.7350669207460898</v>
      </c>
      <c r="AE76" s="99">
        <v>4466.4701178770547</v>
      </c>
      <c r="AF76" s="99">
        <v>12.165801256519705</v>
      </c>
      <c r="AG76" s="99">
        <v>9474.7260185775449</v>
      </c>
      <c r="AH76" s="99">
        <v>11.197146941956321</v>
      </c>
      <c r="AI76" s="99">
        <v>8720.3380383955828</v>
      </c>
      <c r="AJ76" s="99">
        <v>5.0449850932347768</v>
      </c>
      <c r="AK76" s="99">
        <v>3929.0343906112439</v>
      </c>
      <c r="AL76" s="99">
        <v>5.1941638756888606</v>
      </c>
      <c r="AM76" s="99">
        <v>4045.2148263864842</v>
      </c>
      <c r="AN76" s="99">
        <v>5.35745089514527</v>
      </c>
      <c r="AO76" s="99">
        <v>4172.3827571391357</v>
      </c>
      <c r="AP76" s="99">
        <v>8.377292812535952</v>
      </c>
      <c r="AQ76" s="99">
        <v>6524.2356424029995</v>
      </c>
      <c r="AR76" s="99">
        <v>12.489085893220814</v>
      </c>
      <c r="AS76" s="99">
        <v>9726.5000936403685</v>
      </c>
      <c r="AT76" s="99">
        <v>13.215313250723318</v>
      </c>
      <c r="AU76" s="99">
        <v>10292.08595966332</v>
      </c>
      <c r="AV76" s="99">
        <v>9.9160499426687281</v>
      </c>
      <c r="AW76" s="99">
        <v>7722.619695350405</v>
      </c>
      <c r="AX76" s="99">
        <v>3.1876869065839428</v>
      </c>
      <c r="AY76" s="99">
        <v>2482.5705628475744</v>
      </c>
      <c r="AZ76" s="99">
        <v>6.0903772246155699</v>
      </c>
      <c r="BA76" s="99">
        <v>4743.1857825306051</v>
      </c>
      <c r="BB76" s="99">
        <v>6.3162878838214809</v>
      </c>
      <c r="BC76" s="99">
        <v>4919.1250039201686</v>
      </c>
      <c r="BD76" s="99">
        <v>6.3628285816386745</v>
      </c>
      <c r="BE76" s="99">
        <v>4955.3708993801993</v>
      </c>
      <c r="BF76" s="99">
        <v>8.4002246577179456</v>
      </c>
      <c r="BG76" s="99">
        <v>6542.0949634307353</v>
      </c>
      <c r="BH76" s="99">
        <v>10.289362434280875</v>
      </c>
      <c r="BI76" s="99">
        <v>8013.3554638179448</v>
      </c>
      <c r="BJ76" s="99">
        <v>12.145372565408577</v>
      </c>
      <c r="BK76" s="99">
        <v>9458.816153940199</v>
      </c>
      <c r="BL76" s="99">
        <v>6.7314777574777853</v>
      </c>
      <c r="BM76" s="99">
        <v>5242.4748775236985</v>
      </c>
      <c r="BN76" s="99">
        <v>9.752956505590511</v>
      </c>
      <c r="BO76" s="99">
        <v>7595.6025265538892</v>
      </c>
      <c r="BP76" s="99">
        <v>9.2566494268641684</v>
      </c>
      <c r="BQ76" s="99">
        <v>7209.0785736418138</v>
      </c>
      <c r="BR76" s="99">
        <v>6.4283236561812105</v>
      </c>
      <c r="BS76" s="99">
        <v>5006.3784634339263</v>
      </c>
      <c r="BT76" s="99">
        <v>5.5693731167195111</v>
      </c>
      <c r="BU76" s="99">
        <v>4337.4277833011547</v>
      </c>
      <c r="BV76" s="99">
        <v>8.3164675093526235</v>
      </c>
      <c r="BW76" s="99">
        <v>6476.8648962838224</v>
      </c>
      <c r="BX76" s="99">
        <v>13.231629819059945</v>
      </c>
      <c r="BY76" s="99">
        <v>10304.793303083885</v>
      </c>
      <c r="BZ76" s="99">
        <v>13.832662935249431</v>
      </c>
      <c r="CA76" s="99">
        <v>10772.877893972256</v>
      </c>
      <c r="CB76" s="99">
        <v>6.5434324029784667</v>
      </c>
      <c r="CC76" s="99">
        <v>5096.02515543963</v>
      </c>
      <c r="CD76" s="99">
        <v>3.1780664864060824</v>
      </c>
      <c r="CE76" s="99">
        <v>2475.0781796130568</v>
      </c>
      <c r="CF76" s="99">
        <v>5.1146734626200967</v>
      </c>
      <c r="CG76" s="99">
        <v>3983.307692688531</v>
      </c>
      <c r="CH76" s="99">
        <v>9.4090648094329961</v>
      </c>
      <c r="CI76" s="99">
        <v>7327.7796735864167</v>
      </c>
      <c r="CJ76" s="99">
        <v>3.951196242208717</v>
      </c>
      <c r="CK76" s="99">
        <v>3077.1916334321486</v>
      </c>
      <c r="CL76" s="99">
        <v>1.6064385132167065</v>
      </c>
      <c r="CM76" s="99">
        <v>1251.0943140931709</v>
      </c>
      <c r="CN76" s="99">
        <v>2.5045226748444658</v>
      </c>
      <c r="CO76" s="99">
        <v>1950.5222591688698</v>
      </c>
      <c r="CP76" s="99">
        <v>13.061820848196591</v>
      </c>
      <c r="CQ76" s="99">
        <v>10172.546076575505</v>
      </c>
      <c r="CR76" s="99">
        <v>13.189055583719114</v>
      </c>
      <c r="CS76" s="99">
        <v>10271.636488600445</v>
      </c>
      <c r="CT76" s="99">
        <v>13.224578581380111</v>
      </c>
      <c r="CU76" s="99">
        <v>10299.301799178829</v>
      </c>
    </row>
    <row r="77" spans="2:99">
      <c r="C77" s="98" t="s">
        <v>242</v>
      </c>
      <c r="D77" s="99">
        <v>0</v>
      </c>
      <c r="E77" s="99">
        <v>0</v>
      </c>
      <c r="F77" s="99">
        <v>0</v>
      </c>
      <c r="G77" s="99">
        <v>0</v>
      </c>
      <c r="H77" s="99">
        <v>3.8578418663823677</v>
      </c>
      <c r="I77" s="99">
        <v>1074.0231756008511</v>
      </c>
      <c r="J77" s="99">
        <v>2.8286889814201936</v>
      </c>
      <c r="K77" s="99">
        <v>787.50701242738182</v>
      </c>
      <c r="L77" s="99">
        <v>13.168591937396199</v>
      </c>
      <c r="M77" s="99">
        <v>3666.1359953711017</v>
      </c>
      <c r="N77" s="99">
        <v>9.070575782565685</v>
      </c>
      <c r="O77" s="99">
        <v>2525.2482978662865</v>
      </c>
      <c r="P77" s="99">
        <v>8.0725686602476951</v>
      </c>
      <c r="Q77" s="99">
        <v>2247.4031150129581</v>
      </c>
      <c r="R77" s="99">
        <v>3.4263910932548511</v>
      </c>
      <c r="S77" s="99">
        <v>953.90728036215046</v>
      </c>
      <c r="T77" s="99">
        <v>5.1253832267834154</v>
      </c>
      <c r="U77" s="99">
        <v>1426.9066903365028</v>
      </c>
      <c r="V77" s="99">
        <v>6.577154557447666</v>
      </c>
      <c r="W77" s="99">
        <v>1831.0798287934301</v>
      </c>
      <c r="X77" s="99">
        <v>8.2853028822693044</v>
      </c>
      <c r="Y77" s="99">
        <v>2306.6283224237741</v>
      </c>
      <c r="Z77" s="99">
        <v>8.5070767221668575</v>
      </c>
      <c r="AA77" s="99">
        <v>2368.3701594512531</v>
      </c>
      <c r="AB77" s="99">
        <v>13.476691355585041</v>
      </c>
      <c r="AC77" s="99">
        <v>3751.9108733948751</v>
      </c>
      <c r="AD77" s="99">
        <v>5.7350669207460898</v>
      </c>
      <c r="AE77" s="99">
        <v>1596.6426307357112</v>
      </c>
      <c r="AF77" s="99">
        <v>11.184223618355228</v>
      </c>
      <c r="AG77" s="99">
        <v>3113.6878553500951</v>
      </c>
      <c r="AH77" s="99">
        <v>12.111863026801602</v>
      </c>
      <c r="AI77" s="99">
        <v>3371.9426666615659</v>
      </c>
      <c r="AJ77" s="99">
        <v>5.0219507625228887</v>
      </c>
      <c r="AK77" s="99">
        <v>1398.111092286372</v>
      </c>
      <c r="AL77" s="99">
        <v>5.1941638756888606</v>
      </c>
      <c r="AM77" s="99">
        <v>1446.0552229917787</v>
      </c>
      <c r="AN77" s="99">
        <v>6.3198244851299785</v>
      </c>
      <c r="AO77" s="99">
        <v>1759.4391366601858</v>
      </c>
      <c r="AP77" s="99">
        <v>9.4150220937895472</v>
      </c>
      <c r="AQ77" s="99">
        <v>2621.1421509110096</v>
      </c>
      <c r="AR77" s="99">
        <v>11.767644067500219</v>
      </c>
      <c r="AS77" s="99">
        <v>3276.1121083920607</v>
      </c>
      <c r="AT77" s="99">
        <v>13.959120328932514</v>
      </c>
      <c r="AU77" s="99">
        <v>3886.2190995748115</v>
      </c>
      <c r="AV77" s="99">
        <v>10.666761238637349</v>
      </c>
      <c r="AW77" s="99">
        <v>2969.6263288366376</v>
      </c>
      <c r="AX77" s="99">
        <v>3.4279051288437614</v>
      </c>
      <c r="AY77" s="99">
        <v>954.32878787010316</v>
      </c>
      <c r="AZ77" s="99">
        <v>6.0828457892309391</v>
      </c>
      <c r="BA77" s="99">
        <v>1693.4642677218933</v>
      </c>
      <c r="BB77" s="99">
        <v>7.2952020249000489</v>
      </c>
      <c r="BC77" s="99">
        <v>2030.9842437321734</v>
      </c>
      <c r="BD77" s="99">
        <v>6.4172528688844759</v>
      </c>
      <c r="BE77" s="99">
        <v>1786.5631986974379</v>
      </c>
      <c r="BF77" s="99">
        <v>8.3791602020485794</v>
      </c>
      <c r="BG77" s="99">
        <v>2332.7582002503241</v>
      </c>
      <c r="BH77" s="99">
        <v>12.289362434280875</v>
      </c>
      <c r="BI77" s="99">
        <v>3421.3585017037954</v>
      </c>
      <c r="BJ77" s="99">
        <v>13.444518176647007</v>
      </c>
      <c r="BK77" s="99">
        <v>3742.9538603785263</v>
      </c>
      <c r="BL77" s="99">
        <v>7.3917359311199569</v>
      </c>
      <c r="BM77" s="99">
        <v>2057.859283223796</v>
      </c>
      <c r="BN77" s="99">
        <v>9.1281206197909963</v>
      </c>
      <c r="BO77" s="99">
        <v>2541.2687805498131</v>
      </c>
      <c r="BP77" s="99">
        <v>9.2933136307019062</v>
      </c>
      <c r="BQ77" s="99">
        <v>2587.2585147874106</v>
      </c>
      <c r="BR77" s="99">
        <v>6.4535191653683412</v>
      </c>
      <c r="BS77" s="99">
        <v>1796.659735638546</v>
      </c>
      <c r="BT77" s="99">
        <v>5.5978417725554861</v>
      </c>
      <c r="BU77" s="99">
        <v>1558.4391494794472</v>
      </c>
      <c r="BV77" s="99">
        <v>9.3740070565076472</v>
      </c>
      <c r="BW77" s="99">
        <v>2609.7235645317287</v>
      </c>
      <c r="BX77" s="99">
        <v>14.231629819059945</v>
      </c>
      <c r="BY77" s="99">
        <v>3962.0857416262884</v>
      </c>
      <c r="BZ77" s="99">
        <v>13.869938995588836</v>
      </c>
      <c r="CA77" s="99">
        <v>3861.3910163719315</v>
      </c>
      <c r="CB77" s="99">
        <v>7.050508180770354</v>
      </c>
      <c r="CC77" s="99">
        <v>1962.8614775264664</v>
      </c>
      <c r="CD77" s="99">
        <v>2.9908304205887082</v>
      </c>
      <c r="CE77" s="99">
        <v>832.64718909189628</v>
      </c>
      <c r="CF77" s="99">
        <v>5.1146734626200967</v>
      </c>
      <c r="CG77" s="99">
        <v>1423.9250919934348</v>
      </c>
      <c r="CH77" s="99">
        <v>8.3830213566569043</v>
      </c>
      <c r="CI77" s="99">
        <v>2333.8331456932819</v>
      </c>
      <c r="CJ77" s="99">
        <v>3.951196242208717</v>
      </c>
      <c r="CK77" s="99">
        <v>1100.0130338309068</v>
      </c>
      <c r="CL77" s="99">
        <v>1.6064385132167065</v>
      </c>
      <c r="CM77" s="99">
        <v>447.23248207953105</v>
      </c>
      <c r="CN77" s="99">
        <v>3.1834649194221258</v>
      </c>
      <c r="CO77" s="99">
        <v>886.2766335671198</v>
      </c>
      <c r="CP77" s="99">
        <v>15.061820848196591</v>
      </c>
      <c r="CQ77" s="99">
        <v>4193.2109241379303</v>
      </c>
      <c r="CR77" s="99">
        <v>16.693012543549823</v>
      </c>
      <c r="CS77" s="99">
        <v>4647.3346921242701</v>
      </c>
      <c r="CT77" s="99">
        <v>14.69724204853193</v>
      </c>
      <c r="CU77" s="99">
        <v>4091.7121863112889</v>
      </c>
    </row>
    <row r="78" spans="2:99">
      <c r="C78" s="98" t="s">
        <v>243</v>
      </c>
      <c r="D78" s="99">
        <v>0</v>
      </c>
      <c r="E78" s="99">
        <v>0</v>
      </c>
      <c r="F78" s="99">
        <v>0</v>
      </c>
      <c r="G78" s="99">
        <v>0</v>
      </c>
      <c r="H78" s="99">
        <v>3.8578418663823677</v>
      </c>
      <c r="I78" s="99">
        <v>2129.5287102430671</v>
      </c>
      <c r="J78" s="99">
        <v>2.8286889814201936</v>
      </c>
      <c r="K78" s="99">
        <v>1561.4363177439468</v>
      </c>
      <c r="L78" s="99">
        <v>14.168591937396199</v>
      </c>
      <c r="M78" s="99">
        <v>7821.0627494427017</v>
      </c>
      <c r="N78" s="99">
        <v>8.3406248976368467</v>
      </c>
      <c r="O78" s="99">
        <v>4604.0249434955394</v>
      </c>
      <c r="P78" s="99">
        <v>8.0583203569566582</v>
      </c>
      <c r="Q78" s="99">
        <v>4448.1928370400756</v>
      </c>
      <c r="R78" s="99">
        <v>2.9070992567970388</v>
      </c>
      <c r="S78" s="99">
        <v>1604.7187897519655</v>
      </c>
      <c r="T78" s="99">
        <v>5.119412596936586</v>
      </c>
      <c r="U78" s="99">
        <v>2825.9157535089953</v>
      </c>
      <c r="V78" s="99">
        <v>6.5221874567383651</v>
      </c>
      <c r="W78" s="99">
        <v>3600.2474761195776</v>
      </c>
      <c r="X78" s="99">
        <v>8.2853028822693044</v>
      </c>
      <c r="Y78" s="99">
        <v>4573.4871910126558</v>
      </c>
      <c r="Z78" s="99">
        <v>7.5387690173022861</v>
      </c>
      <c r="AA78" s="99">
        <v>4161.4004975508615</v>
      </c>
      <c r="AB78" s="99">
        <v>14.476691355585041</v>
      </c>
      <c r="AC78" s="99">
        <v>7991.1336282829425</v>
      </c>
      <c r="AD78" s="99">
        <v>5.2730652384927605</v>
      </c>
      <c r="AE78" s="99">
        <v>2910.7320116480037</v>
      </c>
      <c r="AF78" s="99">
        <v>11.165801256519705</v>
      </c>
      <c r="AG78" s="99">
        <v>6163.5222935988768</v>
      </c>
      <c r="AH78" s="99">
        <v>11.197146941956321</v>
      </c>
      <c r="AI78" s="99">
        <v>6180.825111959889</v>
      </c>
      <c r="AJ78" s="99">
        <v>5.0219507625228887</v>
      </c>
      <c r="AK78" s="99">
        <v>2772.1168209126345</v>
      </c>
      <c r="AL78" s="99">
        <v>5.181219617309603</v>
      </c>
      <c r="AM78" s="99">
        <v>2860.0332287549008</v>
      </c>
      <c r="AN78" s="99">
        <v>6.35745089514527</v>
      </c>
      <c r="AO78" s="99">
        <v>3509.312894120189</v>
      </c>
      <c r="AP78" s="99">
        <v>8.4150220937895472</v>
      </c>
      <c r="AQ78" s="99">
        <v>4645.0921957718301</v>
      </c>
      <c r="AR78" s="99">
        <v>12.526723140638525</v>
      </c>
      <c r="AS78" s="99">
        <v>6914.7511736324659</v>
      </c>
      <c r="AT78" s="99">
        <v>13.98392871680934</v>
      </c>
      <c r="AU78" s="99">
        <v>7719.1286516787559</v>
      </c>
      <c r="AV78" s="99">
        <v>10.666761238637349</v>
      </c>
      <c r="AW78" s="99">
        <v>5888.052203727817</v>
      </c>
      <c r="AX78" s="99">
        <v>3.4351106863111283</v>
      </c>
      <c r="AY78" s="99">
        <v>1896.1810988437428</v>
      </c>
      <c r="AZ78" s="99">
        <v>6.0828457892309391</v>
      </c>
      <c r="BA78" s="99">
        <v>3357.7308756554785</v>
      </c>
      <c r="BB78" s="99">
        <v>7.3162878838214809</v>
      </c>
      <c r="BC78" s="99">
        <v>4038.5909118694576</v>
      </c>
      <c r="BD78" s="99">
        <v>5.344687152556741</v>
      </c>
      <c r="BE78" s="99">
        <v>2950.2673082113211</v>
      </c>
      <c r="BF78" s="99">
        <v>8.42128911338731</v>
      </c>
      <c r="BG78" s="99">
        <v>4648.5515905897955</v>
      </c>
      <c r="BH78" s="99">
        <v>11.289362434280875</v>
      </c>
      <c r="BI78" s="99">
        <v>6231.7280637230433</v>
      </c>
      <c r="BJ78" s="99">
        <v>12.162866603352267</v>
      </c>
      <c r="BK78" s="99">
        <v>6713.9023650504514</v>
      </c>
      <c r="BL78" s="99">
        <v>7.3702532609439455</v>
      </c>
      <c r="BM78" s="99">
        <v>4068.3798000410579</v>
      </c>
      <c r="BN78" s="99">
        <v>9.1281206197909963</v>
      </c>
      <c r="BO78" s="99">
        <v>5038.7225821246302</v>
      </c>
      <c r="BP78" s="99">
        <v>9.2933136307019062</v>
      </c>
      <c r="BQ78" s="99">
        <v>5129.9091241474525</v>
      </c>
      <c r="BR78" s="99">
        <v>7.4031281469940806</v>
      </c>
      <c r="BS78" s="99">
        <v>4086.5267371407326</v>
      </c>
      <c r="BT78" s="99">
        <v>5.654779084227437</v>
      </c>
      <c r="BU78" s="99">
        <v>3121.4380544935452</v>
      </c>
      <c r="BV78" s="99">
        <v>9.3740070565076472</v>
      </c>
      <c r="BW78" s="99">
        <v>5174.4518951922209</v>
      </c>
      <c r="BX78" s="99">
        <v>15.264719793211366</v>
      </c>
      <c r="BY78" s="99">
        <v>8426.125325852674</v>
      </c>
      <c r="BZ78" s="99">
        <v>14.711182891329798</v>
      </c>
      <c r="CA78" s="99">
        <v>8120.5729560140489</v>
      </c>
      <c r="CB78" s="99">
        <v>7.0343239446649948</v>
      </c>
      <c r="CC78" s="99">
        <v>3882.9468174550771</v>
      </c>
      <c r="CD78" s="99">
        <v>2.7855828031058469</v>
      </c>
      <c r="CE78" s="99">
        <v>1537.6417073144275</v>
      </c>
      <c r="CF78" s="99">
        <v>6.1198858927391928</v>
      </c>
      <c r="CG78" s="99">
        <v>3378.1770127920345</v>
      </c>
      <c r="CH78" s="99">
        <v>10.43756333124797</v>
      </c>
      <c r="CI78" s="99">
        <v>5761.5349588488798</v>
      </c>
      <c r="CJ78" s="99">
        <v>3.9679717574763003</v>
      </c>
      <c r="CK78" s="99">
        <v>2190.3204101269175</v>
      </c>
      <c r="CL78" s="99">
        <v>1.6085297942388954</v>
      </c>
      <c r="CM78" s="99">
        <v>887.9084464198703</v>
      </c>
      <c r="CN78" s="99">
        <v>2.9577525404856617</v>
      </c>
      <c r="CO78" s="99">
        <v>1632.6794023480852</v>
      </c>
      <c r="CP78" s="99">
        <v>13.061820848196591</v>
      </c>
      <c r="CQ78" s="99">
        <v>7210.1251082045183</v>
      </c>
      <c r="CR78" s="99">
        <v>15.826866700462938</v>
      </c>
      <c r="CS78" s="99">
        <v>8736.4304186555419</v>
      </c>
      <c r="CT78" s="99">
        <v>14.667849425545656</v>
      </c>
      <c r="CU78" s="99">
        <v>8096.6528829012022</v>
      </c>
    </row>
    <row r="79" spans="2:99">
      <c r="C79" s="98" t="s">
        <v>244</v>
      </c>
      <c r="D79" s="99">
        <v>0</v>
      </c>
      <c r="E79" s="99">
        <v>0</v>
      </c>
      <c r="F79" s="99">
        <v>0</v>
      </c>
      <c r="G79" s="99">
        <v>0</v>
      </c>
      <c r="H79" s="99">
        <v>3.8578418663823677</v>
      </c>
      <c r="I79" s="99">
        <v>2921.1578612247285</v>
      </c>
      <c r="J79" s="99">
        <v>2.8286889814201936</v>
      </c>
      <c r="K79" s="99">
        <v>2141.8832967313706</v>
      </c>
      <c r="L79" s="99">
        <v>14.192676499881369</v>
      </c>
      <c r="M79" s="99">
        <v>10746.694645710171</v>
      </c>
      <c r="N79" s="99">
        <v>9.039459266223723</v>
      </c>
      <c r="O79" s="99">
        <v>6844.6785563846024</v>
      </c>
      <c r="P79" s="99">
        <v>7.592682867306876</v>
      </c>
      <c r="Q79" s="99">
        <v>5749.1794671247662</v>
      </c>
      <c r="R79" s="99">
        <v>2.9134735263319231</v>
      </c>
      <c r="S79" s="99">
        <v>2206.0821541385321</v>
      </c>
      <c r="T79" s="99">
        <v>5.1253832267834154</v>
      </c>
      <c r="U79" s="99">
        <v>3880.940179320402</v>
      </c>
      <c r="V79" s="99">
        <v>6.4672203560290633</v>
      </c>
      <c r="W79" s="99">
        <v>4896.9792535852066</v>
      </c>
      <c r="X79" s="99">
        <v>8.2615276420801962</v>
      </c>
      <c r="Y79" s="99">
        <v>6255.6287305831238</v>
      </c>
      <c r="Z79" s="99">
        <v>8.5070767221668575</v>
      </c>
      <c r="AA79" s="99">
        <v>6441.5584940247436</v>
      </c>
      <c r="AB79" s="99">
        <v>13.408592590501463</v>
      </c>
      <c r="AC79" s="99">
        <v>10152.986309527707</v>
      </c>
      <c r="AD79" s="99">
        <v>5.758460948378973</v>
      </c>
      <c r="AE79" s="99">
        <v>4360.3066301125582</v>
      </c>
      <c r="AF79" s="99">
        <v>11.184223618355228</v>
      </c>
      <c r="AG79" s="99">
        <v>8468.6941238185773</v>
      </c>
      <c r="AH79" s="99">
        <v>12.111863026801602</v>
      </c>
      <c r="AI79" s="99">
        <v>9171.1026838941725</v>
      </c>
      <c r="AJ79" s="99">
        <v>5.0219507625228887</v>
      </c>
      <c r="AK79" s="99">
        <v>3802.6211173823308</v>
      </c>
      <c r="AL79" s="99">
        <v>5.181219617309603</v>
      </c>
      <c r="AM79" s="99">
        <v>3923.2194942268311</v>
      </c>
      <c r="AN79" s="99">
        <v>5.3386376901376247</v>
      </c>
      <c r="AO79" s="99">
        <v>4042.4164589722091</v>
      </c>
      <c r="AP79" s="99">
        <v>8.3395635312823568</v>
      </c>
      <c r="AQ79" s="99">
        <v>6314.7175058869998</v>
      </c>
      <c r="AR79" s="99">
        <v>12.560800159417377</v>
      </c>
      <c r="AS79" s="99">
        <v>9511.0378807108373</v>
      </c>
      <c r="AT79" s="99">
        <v>13.959120328932514</v>
      </c>
      <c r="AU79" s="99">
        <v>10569.845913067698</v>
      </c>
      <c r="AV79" s="99">
        <v>10.666761238637349</v>
      </c>
      <c r="AW79" s="99">
        <v>8076.8716098962004</v>
      </c>
      <c r="AX79" s="99">
        <v>2.9546742417914906</v>
      </c>
      <c r="AY79" s="99">
        <v>2237.2793358845165</v>
      </c>
      <c r="AZ79" s="99">
        <v>6.0903772246155699</v>
      </c>
      <c r="BA79" s="99">
        <v>4611.6336344789088</v>
      </c>
      <c r="BB79" s="99">
        <v>6.2741161659786169</v>
      </c>
      <c r="BC79" s="99">
        <v>4750.7607608790086</v>
      </c>
      <c r="BD79" s="99">
        <v>5.3991114398025424</v>
      </c>
      <c r="BE79" s="99">
        <v>4088.2071822184848</v>
      </c>
      <c r="BF79" s="99">
        <v>8.4002246577179456</v>
      </c>
      <c r="BG79" s="99">
        <v>6360.6501108240282</v>
      </c>
      <c r="BH79" s="99">
        <v>11.253192129995766</v>
      </c>
      <c r="BI79" s="99">
        <v>8520.9170808327926</v>
      </c>
      <c r="BJ79" s="99">
        <v>12.16140876685696</v>
      </c>
      <c r="BK79" s="99">
        <v>9208.6187182640897</v>
      </c>
      <c r="BL79" s="99">
        <v>6.7314777574777853</v>
      </c>
      <c r="BM79" s="99">
        <v>5097.0749579621788</v>
      </c>
      <c r="BN79" s="99">
        <v>10.395907544656588</v>
      </c>
      <c r="BO79" s="99">
        <v>7871.7811928139672</v>
      </c>
      <c r="BP79" s="99">
        <v>8.2749815287830373</v>
      </c>
      <c r="BQ79" s="99">
        <v>6265.8160135945154</v>
      </c>
      <c r="BR79" s="99">
        <v>7.4031281469940806</v>
      </c>
      <c r="BS79" s="99">
        <v>5605.6486329039171</v>
      </c>
      <c r="BT79" s="99">
        <v>5.654779084227437</v>
      </c>
      <c r="BU79" s="99">
        <v>4281.7987225770148</v>
      </c>
      <c r="BV79" s="99">
        <v>9.403669895673044</v>
      </c>
      <c r="BW79" s="99">
        <v>7120.4588450036281</v>
      </c>
      <c r="BX79" s="99">
        <v>14.264719793211366</v>
      </c>
      <c r="BY79" s="99">
        <v>10801.245827419645</v>
      </c>
      <c r="BZ79" s="99">
        <v>15.552426787070759</v>
      </c>
      <c r="CA79" s="99">
        <v>11776.297563169977</v>
      </c>
      <c r="CB79" s="99">
        <v>7.0343239446649948</v>
      </c>
      <c r="CC79" s="99">
        <v>5326.3900909003332</v>
      </c>
      <c r="CD79" s="99">
        <v>2.9816693649935915</v>
      </c>
      <c r="CE79" s="99">
        <v>2257.7200431731471</v>
      </c>
      <c r="CF79" s="99">
        <v>6.1146734626200967</v>
      </c>
      <c r="CG79" s="99">
        <v>4630.0307458959369</v>
      </c>
      <c r="CH79" s="99">
        <v>9.359432972919695</v>
      </c>
      <c r="CI79" s="99">
        <v>7086.9626470947924</v>
      </c>
      <c r="CJ79" s="99">
        <v>3.9679717574763003</v>
      </c>
      <c r="CK79" s="99">
        <v>3004.5482147610542</v>
      </c>
      <c r="CL79" s="99">
        <v>1.6042516891693066</v>
      </c>
      <c r="CM79" s="99">
        <v>1214.7393790389988</v>
      </c>
      <c r="CN79" s="99">
        <v>2.9568499866015285</v>
      </c>
      <c r="CO79" s="99">
        <v>2238.9268098546772</v>
      </c>
      <c r="CP79" s="99">
        <v>13.061820848196591</v>
      </c>
      <c r="CQ79" s="99">
        <v>9890.410746254458</v>
      </c>
      <c r="CR79" s="99">
        <v>14.92134726989288</v>
      </c>
      <c r="CS79" s="99">
        <v>11298.444152762888</v>
      </c>
      <c r="CT79" s="99">
        <v>13.946214003462883</v>
      </c>
      <c r="CU79" s="99">
        <v>10560.073243422094</v>
      </c>
    </row>
    <row r="80" spans="2:99">
      <c r="C80" s="98" t="s">
        <v>245</v>
      </c>
      <c r="D80" s="99">
        <v>0</v>
      </c>
      <c r="E80" s="99">
        <v>0</v>
      </c>
      <c r="F80" s="99">
        <v>0</v>
      </c>
      <c r="G80" s="99">
        <v>0</v>
      </c>
      <c r="H80" s="99">
        <v>3.8578418663823677</v>
      </c>
      <c r="I80" s="99">
        <v>3106.3342708110822</v>
      </c>
      <c r="J80" s="99">
        <v>2.8188649877964784</v>
      </c>
      <c r="K80" s="99">
        <v>2269.7500881737242</v>
      </c>
      <c r="L80" s="99">
        <v>13.144507374911027</v>
      </c>
      <c r="M80" s="99">
        <v>10583.957338278358</v>
      </c>
      <c r="N80" s="99">
        <v>9.039459266223723</v>
      </c>
      <c r="O80" s="99">
        <v>7278.5726011633415</v>
      </c>
      <c r="P80" s="99">
        <v>7.5784345640158408</v>
      </c>
      <c r="Q80" s="99">
        <v>6102.1555109455549</v>
      </c>
      <c r="R80" s="99">
        <v>3.166745175025945</v>
      </c>
      <c r="S80" s="99">
        <v>2549.8632149308905</v>
      </c>
      <c r="T80" s="99">
        <v>5.1134419670897566</v>
      </c>
      <c r="U80" s="99">
        <v>4117.3434719006718</v>
      </c>
      <c r="V80" s="99">
        <v>6.4947039063837142</v>
      </c>
      <c r="W80" s="99">
        <v>5229.5355854201662</v>
      </c>
      <c r="X80" s="99">
        <v>8.2615276420801962</v>
      </c>
      <c r="Y80" s="99">
        <v>6652.1820574029734</v>
      </c>
      <c r="Z80" s="99">
        <v>7.5387690173022861</v>
      </c>
      <c r="AA80" s="99">
        <v>6070.2168127318</v>
      </c>
      <c r="AB80" s="99">
        <v>12.476691355585041</v>
      </c>
      <c r="AC80" s="99">
        <v>10046.231879517074</v>
      </c>
      <c r="AD80" s="99">
        <v>5.2964592661256438</v>
      </c>
      <c r="AE80" s="99">
        <v>4264.7090010843676</v>
      </c>
      <c r="AF80" s="99">
        <v>11.147378894684183</v>
      </c>
      <c r="AG80" s="99">
        <v>8975.8694859997031</v>
      </c>
      <c r="AH80" s="99">
        <v>11.197146941956321</v>
      </c>
      <c r="AI80" s="99">
        <v>9015.9427176632289</v>
      </c>
      <c r="AJ80" s="99">
        <v>5.0449850932347768</v>
      </c>
      <c r="AK80" s="99">
        <v>4062.2219970726419</v>
      </c>
      <c r="AL80" s="99">
        <v>5.181219617309603</v>
      </c>
      <c r="AM80" s="99">
        <v>4171.9180358576923</v>
      </c>
      <c r="AN80" s="99">
        <v>6.3386376901376247</v>
      </c>
      <c r="AO80" s="99">
        <v>5103.8710680988152</v>
      </c>
      <c r="AP80" s="99">
        <v>9.3395635312823568</v>
      </c>
      <c r="AQ80" s="99">
        <v>7520.2165553885534</v>
      </c>
      <c r="AR80" s="99">
        <v>12.52316291199967</v>
      </c>
      <c r="AS80" s="99">
        <v>10083.650776742134</v>
      </c>
      <c r="AT80" s="99">
        <v>12.421889396760472</v>
      </c>
      <c r="AU80" s="99">
        <v>10002.10534227153</v>
      </c>
      <c r="AV80" s="99">
        <v>10.666761238637349</v>
      </c>
      <c r="AW80" s="99">
        <v>8588.8761493507936</v>
      </c>
      <c r="AX80" s="99">
        <v>3.1948924640513092</v>
      </c>
      <c r="AY80" s="99">
        <v>2572.5274120541139</v>
      </c>
      <c r="AZ80" s="99">
        <v>7.0903772246155699</v>
      </c>
      <c r="BA80" s="99">
        <v>5709.1717412604567</v>
      </c>
      <c r="BB80" s="99">
        <v>6.3162878838214809</v>
      </c>
      <c r="BC80" s="99">
        <v>5085.8750040530558</v>
      </c>
      <c r="BD80" s="99">
        <v>6.3991114398025424</v>
      </c>
      <c r="BE80" s="99">
        <v>5152.564531329007</v>
      </c>
      <c r="BF80" s="99">
        <v>9.3791602020485794</v>
      </c>
      <c r="BG80" s="99">
        <v>7552.0997946895159</v>
      </c>
      <c r="BH80" s="99">
        <v>10.325532738565984</v>
      </c>
      <c r="BI80" s="99">
        <v>8314.1189610933307</v>
      </c>
      <c r="BJ80" s="99">
        <v>10.879757193562222</v>
      </c>
      <c r="BK80" s="99">
        <v>8760.3804922562995</v>
      </c>
      <c r="BL80" s="99">
        <v>6.7314777574777853</v>
      </c>
      <c r="BM80" s="99">
        <v>5420.1858903211123</v>
      </c>
      <c r="BN80" s="99">
        <v>10.395907544656588</v>
      </c>
      <c r="BO80" s="99">
        <v>8370.7847549574835</v>
      </c>
      <c r="BP80" s="99">
        <v>8.2749815287830373</v>
      </c>
      <c r="BQ80" s="99">
        <v>6663.0151269761009</v>
      </c>
      <c r="BR80" s="99">
        <v>6.4535191653683412</v>
      </c>
      <c r="BS80" s="99">
        <v>5196.3736319545878</v>
      </c>
      <c r="BT80" s="99">
        <v>5.6529143870615552</v>
      </c>
      <c r="BU80" s="99">
        <v>4551.726664461964</v>
      </c>
      <c r="BV80" s="99">
        <v>8.3452372829301353</v>
      </c>
      <c r="BW80" s="99">
        <v>6719.5850602153441</v>
      </c>
      <c r="BX80" s="99">
        <v>15.231629819059945</v>
      </c>
      <c r="BY80" s="99">
        <v>12264.508330307066</v>
      </c>
      <c r="BZ80" s="99">
        <v>13.832662935249431</v>
      </c>
      <c r="CA80" s="99">
        <v>11138.06019546284</v>
      </c>
      <c r="CB80" s="99">
        <v>6.5434324029784667</v>
      </c>
      <c r="CC80" s="99">
        <v>5268.7717708782611</v>
      </c>
      <c r="CD80" s="99">
        <v>3.1783770459308283</v>
      </c>
      <c r="CE80" s="99">
        <v>2559.2291973835027</v>
      </c>
      <c r="CF80" s="99">
        <v>5.1042486023819063</v>
      </c>
      <c r="CG80" s="99">
        <v>4109.9409746379106</v>
      </c>
      <c r="CH80" s="99">
        <v>9.359432972919695</v>
      </c>
      <c r="CI80" s="99">
        <v>7536.2154297949373</v>
      </c>
      <c r="CJ80" s="99">
        <v>3.2146386426232398</v>
      </c>
      <c r="CK80" s="99">
        <v>2588.4270350402326</v>
      </c>
      <c r="CL80" s="99">
        <v>1.6042516891693066</v>
      </c>
      <c r="CM80" s="99">
        <v>1291.7434601191255</v>
      </c>
      <c r="CN80" s="99">
        <v>2.7310685389445948</v>
      </c>
      <c r="CO80" s="99">
        <v>2199.0563875581875</v>
      </c>
      <c r="CP80" s="99">
        <v>13.061820848196591</v>
      </c>
      <c r="CQ80" s="99">
        <v>10517.378146967894</v>
      </c>
      <c r="CR80" s="99">
        <v>14.960720857376057</v>
      </c>
      <c r="CS80" s="99">
        <v>12046.3724343592</v>
      </c>
      <c r="CT80" s="99">
        <v>13.224578581380111</v>
      </c>
      <c r="CU80" s="99">
        <v>10648.430673727265</v>
      </c>
    </row>
    <row r="81" spans="2:99">
      <c r="C81" s="98" t="s">
        <v>246</v>
      </c>
      <c r="D81" s="99">
        <v>0</v>
      </c>
      <c r="E81" s="99">
        <v>0</v>
      </c>
      <c r="F81" s="99">
        <v>0</v>
      </c>
      <c r="G81" s="99">
        <v>0</v>
      </c>
      <c r="H81" s="99">
        <v>4.6294102396588412</v>
      </c>
      <c r="I81" s="99">
        <v>3488.723556606903</v>
      </c>
      <c r="J81" s="99">
        <v>2.8286889814201936</v>
      </c>
      <c r="K81" s="99">
        <v>2131.700016398258</v>
      </c>
      <c r="L81" s="99">
        <v>15.168591937396199</v>
      </c>
      <c r="M81" s="99">
        <v>11431.050884021775</v>
      </c>
      <c r="N81" s="99">
        <v>9.039459266223723</v>
      </c>
      <c r="O81" s="99">
        <v>6812.1365030261977</v>
      </c>
      <c r="P81" s="99">
        <v>8.0583203569566582</v>
      </c>
      <c r="Q81" s="99">
        <v>6072.7502210025377</v>
      </c>
      <c r="R81" s="99">
        <v>2.9070992567970388</v>
      </c>
      <c r="S81" s="99">
        <v>2190.7899999222486</v>
      </c>
      <c r="T81" s="99">
        <v>5.1134419670897566</v>
      </c>
      <c r="U81" s="99">
        <v>3853.4898663988406</v>
      </c>
      <c r="V81" s="99">
        <v>6.549671007093016</v>
      </c>
      <c r="W81" s="99">
        <v>4935.8320709452973</v>
      </c>
      <c r="X81" s="99">
        <v>7.2853028822693053</v>
      </c>
      <c r="Y81" s="99">
        <v>5490.2042520781488</v>
      </c>
      <c r="Z81" s="99">
        <v>7.4753844270314289</v>
      </c>
      <c r="AA81" s="99">
        <v>5633.4497042108851</v>
      </c>
      <c r="AB81" s="99">
        <v>13.408592590501463</v>
      </c>
      <c r="AC81" s="99">
        <v>10104.715376201902</v>
      </c>
      <c r="AD81" s="99">
        <v>5.7340932925853219</v>
      </c>
      <c r="AE81" s="99">
        <v>4321.2127052922988</v>
      </c>
      <c r="AF81" s="99">
        <v>11.165801256519705</v>
      </c>
      <c r="AG81" s="99">
        <v>8414.5478269132509</v>
      </c>
      <c r="AH81" s="99">
        <v>12.155973811564191</v>
      </c>
      <c r="AI81" s="99">
        <v>9160.7418643947749</v>
      </c>
      <c r="AJ81" s="99">
        <v>4.0774498698692199</v>
      </c>
      <c r="AK81" s="99">
        <v>3072.7662219334443</v>
      </c>
      <c r="AL81" s="99">
        <v>5.181219617309603</v>
      </c>
      <c r="AM81" s="99">
        <v>3904.5671036045169</v>
      </c>
      <c r="AN81" s="99">
        <v>5.3386376901376247</v>
      </c>
      <c r="AO81" s="99">
        <v>4023.1973632877139</v>
      </c>
      <c r="AP81" s="99">
        <v>8.3961574531627505</v>
      </c>
      <c r="AQ81" s="99">
        <v>6327.344256703449</v>
      </c>
      <c r="AR81" s="99">
        <v>12.526723140638525</v>
      </c>
      <c r="AS81" s="99">
        <v>9440.1385587851928</v>
      </c>
      <c r="AT81" s="99">
        <v>12.421889396760472</v>
      </c>
      <c r="AU81" s="99">
        <v>9361.1358493986918</v>
      </c>
      <c r="AV81" s="99">
        <v>10.644360796483541</v>
      </c>
      <c r="AW81" s="99">
        <v>8021.590296229997</v>
      </c>
      <c r="AX81" s="99">
        <v>2.9531419214230747</v>
      </c>
      <c r="AY81" s="99">
        <v>2225.487751984429</v>
      </c>
      <c r="AZ81" s="99">
        <v>6.0903772246155699</v>
      </c>
      <c r="BA81" s="99">
        <v>4589.7082764702936</v>
      </c>
      <c r="BB81" s="99">
        <v>6.2952020249000489</v>
      </c>
      <c r="BC81" s="99">
        <v>4744.064245964677</v>
      </c>
      <c r="BD81" s="99">
        <v>5.344687152556741</v>
      </c>
      <c r="BE81" s="99">
        <v>4027.7562381667603</v>
      </c>
      <c r="BF81" s="99">
        <v>8.4002246577179456</v>
      </c>
      <c r="BG81" s="99">
        <v>6330.4093020562441</v>
      </c>
      <c r="BH81" s="99">
        <v>10.325532738565984</v>
      </c>
      <c r="BI81" s="99">
        <v>7781.3214717833262</v>
      </c>
      <c r="BJ81" s="99">
        <v>10.909201745293458</v>
      </c>
      <c r="BK81" s="99">
        <v>8221.1744352531514</v>
      </c>
      <c r="BL81" s="99">
        <v>7.3917359311199569</v>
      </c>
      <c r="BM81" s="99">
        <v>5570.4121976919996</v>
      </c>
      <c r="BN81" s="99">
        <v>9.752956505590511</v>
      </c>
      <c r="BO81" s="99">
        <v>7349.8280226130091</v>
      </c>
      <c r="BP81" s="99">
        <v>8.2566494268641684</v>
      </c>
      <c r="BQ81" s="99">
        <v>6222.2110080848379</v>
      </c>
      <c r="BR81" s="99">
        <v>6.4535191653683412</v>
      </c>
      <c r="BS81" s="99">
        <v>4863.3720430215817</v>
      </c>
      <c r="BT81" s="99">
        <v>5.5693731167195111</v>
      </c>
      <c r="BU81" s="99">
        <v>4197.0795807598233</v>
      </c>
      <c r="BV81" s="99">
        <v>8.3452372829301353</v>
      </c>
      <c r="BW81" s="99">
        <v>6288.9708164161502</v>
      </c>
      <c r="BX81" s="99">
        <v>13.231629819059945</v>
      </c>
      <c r="BY81" s="99">
        <v>9971.3562316435746</v>
      </c>
      <c r="BZ81" s="99">
        <v>13.028695099847873</v>
      </c>
      <c r="CA81" s="99">
        <v>9818.4246272453565</v>
      </c>
      <c r="CB81" s="99">
        <v>7.0343239446649948</v>
      </c>
      <c r="CC81" s="99">
        <v>5301.0665246995404</v>
      </c>
      <c r="CD81" s="99">
        <v>2.7854275233434738</v>
      </c>
      <c r="CE81" s="99">
        <v>2099.0981815916421</v>
      </c>
      <c r="CF81" s="99">
        <v>6.099036172262811</v>
      </c>
      <c r="CG81" s="99">
        <v>4596.2336594172548</v>
      </c>
      <c r="CH81" s="99">
        <v>9.3582054384002529</v>
      </c>
      <c r="CI81" s="99">
        <v>7052.3436183784306</v>
      </c>
      <c r="CJ81" s="99">
        <v>3.9679717574763003</v>
      </c>
      <c r="CK81" s="99">
        <v>2990.26351643414</v>
      </c>
      <c r="CL81" s="99">
        <v>1.3807234362742089</v>
      </c>
      <c r="CM81" s="99">
        <v>1040.5131815762438</v>
      </c>
      <c r="CN81" s="99">
        <v>2.9567809178810593</v>
      </c>
      <c r="CO81" s="99">
        <v>2228.2300997151665</v>
      </c>
      <c r="CP81" s="99">
        <v>14.061820848196591</v>
      </c>
      <c r="CQ81" s="99">
        <v>10596.988191200951</v>
      </c>
      <c r="CR81" s="99">
        <v>15.826866700462938</v>
      </c>
      <c r="CS81" s="99">
        <v>11927.126745468871</v>
      </c>
      <c r="CT81" s="99">
        <v>13.224578581380111</v>
      </c>
      <c r="CU81" s="99">
        <v>9966.0424189280529</v>
      </c>
    </row>
    <row r="82" spans="2:99">
      <c r="C82" s="98" t="s">
        <v>247</v>
      </c>
      <c r="D82" s="99">
        <v>0</v>
      </c>
      <c r="E82" s="99">
        <v>0</v>
      </c>
      <c r="F82" s="99">
        <v>0</v>
      </c>
      <c r="G82" s="99">
        <v>0</v>
      </c>
      <c r="H82" s="99">
        <v>3.8578418663823677</v>
      </c>
      <c r="I82" s="99">
        <v>1962.8699416153484</v>
      </c>
      <c r="J82" s="99">
        <v>2.8483369686676228</v>
      </c>
      <c r="K82" s="99">
        <v>1449.2338496580862</v>
      </c>
      <c r="L82" s="99">
        <v>13.168591937396199</v>
      </c>
      <c r="M82" s="99">
        <v>6700.1795777471843</v>
      </c>
      <c r="N82" s="99">
        <v>8.3095083812948847</v>
      </c>
      <c r="O82" s="99">
        <v>4227.8778644028362</v>
      </c>
      <c r="P82" s="99">
        <v>8.0725686602476951</v>
      </c>
      <c r="Q82" s="99">
        <v>4107.3229343340263</v>
      </c>
      <c r="R82" s="99">
        <v>3.166745175025945</v>
      </c>
      <c r="S82" s="99">
        <v>1611.2399450532005</v>
      </c>
      <c r="T82" s="99">
        <v>5.1313538566302448</v>
      </c>
      <c r="U82" s="99">
        <v>2610.8328422534682</v>
      </c>
      <c r="V82" s="99">
        <v>6.4947039063837142</v>
      </c>
      <c r="W82" s="99">
        <v>3304.5053475680329</v>
      </c>
      <c r="X82" s="99">
        <v>8.2853028822693044</v>
      </c>
      <c r="Y82" s="99">
        <v>4215.5621064986217</v>
      </c>
      <c r="Z82" s="99">
        <v>8.4753844270314289</v>
      </c>
      <c r="AA82" s="99">
        <v>4312.2755964735898</v>
      </c>
      <c r="AB82" s="99">
        <v>15.476691355585041</v>
      </c>
      <c r="AC82" s="99">
        <v>7874.5405617216675</v>
      </c>
      <c r="AD82" s="99">
        <v>5.7340932925853219</v>
      </c>
      <c r="AE82" s="99">
        <v>2917.5066672674111</v>
      </c>
      <c r="AF82" s="99">
        <v>11.165801256519705</v>
      </c>
      <c r="AG82" s="99">
        <v>5681.1596793172248</v>
      </c>
      <c r="AH82" s="99">
        <v>12.111863026801602</v>
      </c>
      <c r="AI82" s="99">
        <v>6162.5159080366539</v>
      </c>
      <c r="AJ82" s="99">
        <v>4.9758821010991134</v>
      </c>
      <c r="AK82" s="99">
        <v>2531.7288130392285</v>
      </c>
      <c r="AL82" s="99">
        <v>5.1941638756888606</v>
      </c>
      <c r="AM82" s="99">
        <v>2642.790579950492</v>
      </c>
      <c r="AN82" s="99">
        <v>6.3198244851299785</v>
      </c>
      <c r="AO82" s="99">
        <v>3215.5266980341326</v>
      </c>
      <c r="AP82" s="99">
        <v>8.3961574531627505</v>
      </c>
      <c r="AQ82" s="99">
        <v>4271.9649121692064</v>
      </c>
      <c r="AR82" s="99">
        <v>12.52850325495795</v>
      </c>
      <c r="AS82" s="99">
        <v>6374.5024561226037</v>
      </c>
      <c r="AT82" s="99">
        <v>12.421889396760472</v>
      </c>
      <c r="AU82" s="99">
        <v>6320.2573250717269</v>
      </c>
      <c r="AV82" s="99">
        <v>10.666761238637349</v>
      </c>
      <c r="AW82" s="99">
        <v>5427.2481182186821</v>
      </c>
      <c r="AX82" s="99">
        <v>2.9603474788904411</v>
      </c>
      <c r="AY82" s="99">
        <v>1506.2247972594562</v>
      </c>
      <c r="AZ82" s="99">
        <v>7.0903772246155699</v>
      </c>
      <c r="BA82" s="99">
        <v>3607.5839318844014</v>
      </c>
      <c r="BB82" s="99">
        <v>6.3373737427429129</v>
      </c>
      <c r="BC82" s="99">
        <v>3224.4557603075932</v>
      </c>
      <c r="BD82" s="99">
        <v>5.3628285816386745</v>
      </c>
      <c r="BE82" s="99">
        <v>2728.607182337757</v>
      </c>
      <c r="BF82" s="99">
        <v>8.4002246577179456</v>
      </c>
      <c r="BG82" s="99">
        <v>4274.0343058468898</v>
      </c>
      <c r="BH82" s="99">
        <v>12.325532738565984</v>
      </c>
      <c r="BI82" s="99">
        <v>6271.2310573823715</v>
      </c>
      <c r="BJ82" s="99">
        <v>12.758796644155126</v>
      </c>
      <c r="BK82" s="99">
        <v>6491.6757325461267</v>
      </c>
      <c r="BL82" s="99">
        <v>7.3702532609439455</v>
      </c>
      <c r="BM82" s="99">
        <v>3749.9848591682789</v>
      </c>
      <c r="BN82" s="99">
        <v>9.1281206197909963</v>
      </c>
      <c r="BO82" s="99">
        <v>4644.3877713496577</v>
      </c>
      <c r="BP82" s="99">
        <v>9.2383173249452994</v>
      </c>
      <c r="BQ82" s="99">
        <v>4700.4558549321673</v>
      </c>
      <c r="BR82" s="99">
        <v>7.4031281469940806</v>
      </c>
      <c r="BS82" s="99">
        <v>3766.7116011905873</v>
      </c>
      <c r="BT82" s="99">
        <v>5.6832477400634129</v>
      </c>
      <c r="BU82" s="99">
        <v>2891.636450144264</v>
      </c>
      <c r="BV82" s="99">
        <v>9.3740070565076472</v>
      </c>
      <c r="BW82" s="99">
        <v>4769.4947903510902</v>
      </c>
      <c r="BX82" s="99">
        <v>14.231629819059945</v>
      </c>
      <c r="BY82" s="99">
        <v>7241.0532519376984</v>
      </c>
      <c r="BZ82" s="99">
        <v>15.515150726731356</v>
      </c>
      <c r="CA82" s="99">
        <v>7894.1086897609121</v>
      </c>
      <c r="CB82" s="99">
        <v>7.050508180770354</v>
      </c>
      <c r="CC82" s="99">
        <v>3587.2985623759555</v>
      </c>
      <c r="CD82" s="99">
        <v>3.1828022939660134</v>
      </c>
      <c r="CE82" s="99">
        <v>1619.4098071699073</v>
      </c>
      <c r="CF82" s="99">
        <v>6.1146734626200967</v>
      </c>
      <c r="CG82" s="99">
        <v>3111.1458577811045</v>
      </c>
      <c r="CH82" s="99">
        <v>10.384248891176345</v>
      </c>
      <c r="CI82" s="99">
        <v>5283.5058358305232</v>
      </c>
      <c r="CJ82" s="99">
        <v>3.9679717574763003</v>
      </c>
      <c r="CK82" s="99">
        <v>2018.9040302039411</v>
      </c>
      <c r="CL82" s="99">
        <v>1.6064703608917767</v>
      </c>
      <c r="CM82" s="99">
        <v>817.37211962173581</v>
      </c>
      <c r="CN82" s="99">
        <v>3.1834649194221258</v>
      </c>
      <c r="CO82" s="99">
        <v>1619.7469510019773</v>
      </c>
      <c r="CP82" s="99">
        <v>15.061820848196591</v>
      </c>
      <c r="CQ82" s="99">
        <v>7663.4544475624243</v>
      </c>
      <c r="CR82" s="99">
        <v>15.826866700462938</v>
      </c>
      <c r="CS82" s="99">
        <v>8052.7097771955414</v>
      </c>
      <c r="CT82" s="99">
        <v>13.224578581380111</v>
      </c>
      <c r="CU82" s="99">
        <v>6728.6655822061994</v>
      </c>
    </row>
    <row r="83" spans="2:99">
      <c r="C83" s="98" t="s">
        <v>248</v>
      </c>
      <c r="D83" s="99">
        <v>0</v>
      </c>
      <c r="E83" s="99">
        <v>0</v>
      </c>
      <c r="F83" s="99">
        <v>0</v>
      </c>
      <c r="G83" s="99">
        <v>0</v>
      </c>
      <c r="H83" s="99">
        <v>3.8578418663823677</v>
      </c>
      <c r="I83" s="99">
        <v>3319.2871418353889</v>
      </c>
      <c r="J83" s="99">
        <v>2.8357548725471244</v>
      </c>
      <c r="K83" s="99">
        <v>2439.8834923395457</v>
      </c>
      <c r="L83" s="99">
        <v>14.168591937396199</v>
      </c>
      <c r="M83" s="99">
        <v>12190.65650293569</v>
      </c>
      <c r="N83" s="99">
        <v>7.5795574963660464</v>
      </c>
      <c r="O83" s="99">
        <v>6521.4512698733461</v>
      </c>
      <c r="P83" s="99">
        <v>7.5784345640158408</v>
      </c>
      <c r="Q83" s="99">
        <v>6520.4850988792296</v>
      </c>
      <c r="R83" s="99">
        <v>2.9007249872621554</v>
      </c>
      <c r="S83" s="99">
        <v>2495.7837790403587</v>
      </c>
      <c r="T83" s="99">
        <v>5.1134419670897566</v>
      </c>
      <c r="U83" s="99">
        <v>4399.6054684840265</v>
      </c>
      <c r="V83" s="99">
        <v>5.4672203560290633</v>
      </c>
      <c r="W83" s="99">
        <v>4703.9963943274061</v>
      </c>
      <c r="X83" s="99">
        <v>7.2615276420801962</v>
      </c>
      <c r="Y83" s="99">
        <v>6247.8183832458008</v>
      </c>
      <c r="Z83" s="99">
        <v>8.5070767221668575</v>
      </c>
      <c r="AA83" s="99">
        <v>7319.4888117523642</v>
      </c>
      <c r="AB83" s="99">
        <v>14.476691355585041</v>
      </c>
      <c r="AC83" s="99">
        <v>12455.745242345369</v>
      </c>
      <c r="AD83" s="99">
        <v>5.2945120098041087</v>
      </c>
      <c r="AE83" s="99">
        <v>4555.3981332354551</v>
      </c>
      <c r="AF83" s="99">
        <v>11.165801256519705</v>
      </c>
      <c r="AG83" s="99">
        <v>9607.0554011095537</v>
      </c>
      <c r="AH83" s="99">
        <v>12.111863026801602</v>
      </c>
      <c r="AI83" s="99">
        <v>10421.046948260098</v>
      </c>
      <c r="AJ83" s="99">
        <v>5.0219507625228887</v>
      </c>
      <c r="AK83" s="99">
        <v>4320.8864360746929</v>
      </c>
      <c r="AL83" s="99">
        <v>5.1553311005510887</v>
      </c>
      <c r="AM83" s="99">
        <v>4435.6468789141563</v>
      </c>
      <c r="AN83" s="99">
        <v>6.3386376901376247</v>
      </c>
      <c r="AO83" s="99">
        <v>5453.7638685944121</v>
      </c>
      <c r="AP83" s="99">
        <v>8.377292812535952</v>
      </c>
      <c r="AQ83" s="99">
        <v>7207.8227359059329</v>
      </c>
      <c r="AR83" s="99">
        <v>12.52850325495795</v>
      </c>
      <c r="AS83" s="99">
        <v>10779.52420056582</v>
      </c>
      <c r="AT83" s="99">
        <v>13.190504862846494</v>
      </c>
      <c r="AU83" s="99">
        <v>11349.110383993122</v>
      </c>
      <c r="AV83" s="99">
        <v>9.1653386467001088</v>
      </c>
      <c r="AW83" s="99">
        <v>7885.8573716207729</v>
      </c>
      <c r="AX83" s="99">
        <v>2.9546742417914906</v>
      </c>
      <c r="AY83" s="99">
        <v>2542.2017176373984</v>
      </c>
      <c r="AZ83" s="99">
        <v>7.0903772246155699</v>
      </c>
      <c r="BA83" s="99">
        <v>6100.5605640592357</v>
      </c>
      <c r="BB83" s="99">
        <v>7.2741161659786169</v>
      </c>
      <c r="BC83" s="99">
        <v>6258.6495492080021</v>
      </c>
      <c r="BD83" s="99">
        <v>5.3991114398025424</v>
      </c>
      <c r="BE83" s="99">
        <v>4645.3954828061078</v>
      </c>
      <c r="BF83" s="99">
        <v>8.3791602020485794</v>
      </c>
      <c r="BG83" s="99">
        <v>7209.4294378425975</v>
      </c>
      <c r="BH83" s="99">
        <v>9.2531921299957656</v>
      </c>
      <c r="BI83" s="99">
        <v>7961.4465086483569</v>
      </c>
      <c r="BJ83" s="99">
        <v>12.159950930361651</v>
      </c>
      <c r="BK83" s="99">
        <v>10462.421780483164</v>
      </c>
      <c r="BL83" s="99">
        <v>7.3702532609439455</v>
      </c>
      <c r="BM83" s="99">
        <v>6341.3659057161703</v>
      </c>
      <c r="BN83" s="99">
        <v>8.4670544274583595</v>
      </c>
      <c r="BO83" s="99">
        <v>7285.0536293851719</v>
      </c>
      <c r="BP83" s="99">
        <v>8.2749815287830373</v>
      </c>
      <c r="BQ83" s="99">
        <v>7119.7941073649254</v>
      </c>
      <c r="BR83" s="99">
        <v>7.4283236561812105</v>
      </c>
      <c r="BS83" s="99">
        <v>6391.329673778313</v>
      </c>
      <c r="BT83" s="99">
        <v>5.5978417725554861</v>
      </c>
      <c r="BU83" s="99">
        <v>4816.3830611067397</v>
      </c>
      <c r="BV83" s="99">
        <v>8.3749001220955321</v>
      </c>
      <c r="BW83" s="99">
        <v>7205.7640650509957</v>
      </c>
      <c r="BX83" s="99">
        <v>14.264719793211366</v>
      </c>
      <c r="BY83" s="99">
        <v>12273.364910079059</v>
      </c>
      <c r="BZ83" s="99">
        <v>13.028695099847873</v>
      </c>
      <c r="CA83" s="99">
        <v>11209.88926390911</v>
      </c>
      <c r="CB83" s="99">
        <v>7.0343239446649948</v>
      </c>
      <c r="CC83" s="99">
        <v>6052.3323219897611</v>
      </c>
      <c r="CD83" s="99">
        <v>3.1824917344412675</v>
      </c>
      <c r="CE83" s="99">
        <v>2738.2158883132665</v>
      </c>
      <c r="CF83" s="99">
        <v>5.1146734626200967</v>
      </c>
      <c r="CG83" s="99">
        <v>4400.6650472383308</v>
      </c>
      <c r="CH83" s="99">
        <v>9.3582054384002529</v>
      </c>
      <c r="CI83" s="99">
        <v>8051.7999591995776</v>
      </c>
      <c r="CJ83" s="99">
        <v>3.951196242208717</v>
      </c>
      <c r="CK83" s="99">
        <v>3399.6092467963799</v>
      </c>
      <c r="CL83" s="99">
        <v>1.8299667661118042</v>
      </c>
      <c r="CM83" s="99">
        <v>1574.5034055625963</v>
      </c>
      <c r="CN83" s="99">
        <v>2.7301659850604616</v>
      </c>
      <c r="CO83" s="99">
        <v>2349.0348135460213</v>
      </c>
      <c r="CP83" s="99">
        <v>14.061820848196591</v>
      </c>
      <c r="CQ83" s="99">
        <v>12098.790657788346</v>
      </c>
      <c r="CR83" s="99">
        <v>14.055201426805999</v>
      </c>
      <c r="CS83" s="99">
        <v>12093.09530762388</v>
      </c>
      <c r="CT83" s="99">
        <v>12.502943159297336</v>
      </c>
      <c r="CU83" s="99">
        <v>10757.532294259428</v>
      </c>
    </row>
    <row r="84" spans="2:99">
      <c r="C84" s="98" t="s">
        <v>249</v>
      </c>
      <c r="D84" s="99">
        <v>0</v>
      </c>
      <c r="E84" s="99">
        <v>0</v>
      </c>
      <c r="F84" s="99">
        <v>0</v>
      </c>
      <c r="G84" s="99">
        <v>0</v>
      </c>
      <c r="H84" s="99">
        <v>3.8578418663823677</v>
      </c>
      <c r="I84" s="99">
        <v>3013.7460660179054</v>
      </c>
      <c r="J84" s="99">
        <v>2.8286889814201936</v>
      </c>
      <c r="K84" s="99">
        <v>2209.7718322854553</v>
      </c>
      <c r="L84" s="99">
        <v>14.168591937396199</v>
      </c>
      <c r="M84" s="99">
        <v>11068.504021493909</v>
      </c>
      <c r="N84" s="99">
        <v>9.070575782565685</v>
      </c>
      <c r="O84" s="99">
        <v>7085.9338013403121</v>
      </c>
      <c r="P84" s="99">
        <v>7.1127970743660587</v>
      </c>
      <c r="Q84" s="99">
        <v>5556.5170744947645</v>
      </c>
      <c r="R84" s="99">
        <v>3.166745175025945</v>
      </c>
      <c r="S84" s="99">
        <v>2473.861330730268</v>
      </c>
      <c r="T84" s="99">
        <v>5.1074713372429272</v>
      </c>
      <c r="U84" s="99">
        <v>3989.9566086541745</v>
      </c>
      <c r="V84" s="99">
        <v>6.4947039063837142</v>
      </c>
      <c r="W84" s="99">
        <v>5073.6626916669575</v>
      </c>
      <c r="X84" s="99">
        <v>8.2853028822693044</v>
      </c>
      <c r="Y84" s="99">
        <v>6472.4786116287796</v>
      </c>
      <c r="Z84" s="99">
        <v>8.5070767221668575</v>
      </c>
      <c r="AA84" s="99">
        <v>6645.7283353567482</v>
      </c>
      <c r="AB84" s="99">
        <v>13.476691355585041</v>
      </c>
      <c r="AC84" s="99">
        <v>10527.991286983033</v>
      </c>
      <c r="AD84" s="99">
        <v>4.8344575838723145</v>
      </c>
      <c r="AE84" s="99">
        <v>3776.6782645210519</v>
      </c>
      <c r="AF84" s="99">
        <v>10.165801256519705</v>
      </c>
      <c r="AG84" s="99">
        <v>7941.5239415931928</v>
      </c>
      <c r="AH84" s="99">
        <v>11.24125772671891</v>
      </c>
      <c r="AI84" s="99">
        <v>8781.6705361128115</v>
      </c>
      <c r="AJ84" s="99">
        <v>5.0449850932347768</v>
      </c>
      <c r="AK84" s="99">
        <v>3941.1423548350072</v>
      </c>
      <c r="AL84" s="99">
        <v>5.1682753589303463</v>
      </c>
      <c r="AM84" s="99">
        <v>4037.4567103963864</v>
      </c>
      <c r="AN84" s="99">
        <v>6.3010112801223332</v>
      </c>
      <c r="AO84" s="99">
        <v>4922.3500120315666</v>
      </c>
      <c r="AP84" s="99">
        <v>9.3395635312823568</v>
      </c>
      <c r="AQ84" s="99">
        <v>7296.067030637777</v>
      </c>
      <c r="AR84" s="99">
        <v>12.489085893220814</v>
      </c>
      <c r="AS84" s="99">
        <v>9756.4738997840996</v>
      </c>
      <c r="AT84" s="99">
        <v>12.421889396760472</v>
      </c>
      <c r="AU84" s="99">
        <v>9703.97999674928</v>
      </c>
      <c r="AV84" s="99">
        <v>10.644360796483541</v>
      </c>
      <c r="AW84" s="99">
        <v>8315.3746542129411</v>
      </c>
      <c r="AX84" s="99">
        <v>2.9546742417914906</v>
      </c>
      <c r="AY84" s="99">
        <v>2308.1915176875123</v>
      </c>
      <c r="AZ84" s="99">
        <v>7.0903772246155699</v>
      </c>
      <c r="BA84" s="99">
        <v>5539.0026878696826</v>
      </c>
      <c r="BB84" s="99">
        <v>7.2952020249000489</v>
      </c>
      <c r="BC84" s="99">
        <v>5699.0118218519174</v>
      </c>
      <c r="BD84" s="99">
        <v>6.3809700107206089</v>
      </c>
      <c r="BE84" s="99">
        <v>4984.8137723749396</v>
      </c>
      <c r="BF84" s="99">
        <v>9.42128911338731</v>
      </c>
      <c r="BG84" s="99">
        <v>7359.9110553781657</v>
      </c>
      <c r="BH84" s="99">
        <v>10.325532738565984</v>
      </c>
      <c r="BI84" s="99">
        <v>8066.3061753677466</v>
      </c>
      <c r="BJ84" s="99">
        <v>12.757338807659822</v>
      </c>
      <c r="BK84" s="99">
        <v>9966.0330765438521</v>
      </c>
      <c r="BL84" s="99">
        <v>6.7314777574777853</v>
      </c>
      <c r="BM84" s="99">
        <v>5258.6304241416456</v>
      </c>
      <c r="BN84" s="99">
        <v>9.752956505590511</v>
      </c>
      <c r="BO84" s="99">
        <v>7619.0096221673066</v>
      </c>
      <c r="BP84" s="99">
        <v>8.2383173249452994</v>
      </c>
      <c r="BQ84" s="99">
        <v>6435.7734942472671</v>
      </c>
      <c r="BR84" s="99">
        <v>7.4283236561812105</v>
      </c>
      <c r="BS84" s="99">
        <v>5803.006440208761</v>
      </c>
      <c r="BT84" s="99">
        <v>5.5978417725554861</v>
      </c>
      <c r="BU84" s="99">
        <v>4373.0339927203449</v>
      </c>
      <c r="BV84" s="99">
        <v>8.4023802070136782</v>
      </c>
      <c r="BW84" s="99">
        <v>6563.9394177190852</v>
      </c>
      <c r="BX84" s="99">
        <v>13.231629819059945</v>
      </c>
      <c r="BY84" s="99">
        <v>10336.549214649629</v>
      </c>
      <c r="BZ84" s="99">
        <v>14.748458951669202</v>
      </c>
      <c r="CA84" s="99">
        <v>11521.49613304398</v>
      </c>
      <c r="CB84" s="99">
        <v>7.050508180770354</v>
      </c>
      <c r="CC84" s="99">
        <v>5507.8569908177997</v>
      </c>
      <c r="CD84" s="99">
        <v>2.9815140852312179</v>
      </c>
      <c r="CE84" s="99">
        <v>2329.1588033826274</v>
      </c>
      <c r="CF84" s="99">
        <v>5.099036172262811</v>
      </c>
      <c r="CG84" s="99">
        <v>3983.3670577717076</v>
      </c>
      <c r="CH84" s="99">
        <v>9.3842488911763446</v>
      </c>
      <c r="CI84" s="99">
        <v>7330.9752337869595</v>
      </c>
      <c r="CJ84" s="99">
        <v>3.2146386426232398</v>
      </c>
      <c r="CK84" s="99">
        <v>2511.2757076172747</v>
      </c>
      <c r="CL84" s="99">
        <v>1.6106847706112248</v>
      </c>
      <c r="CM84" s="99">
        <v>1258.2669428014888</v>
      </c>
      <c r="CN84" s="99">
        <v>2.9577180061254271</v>
      </c>
      <c r="CO84" s="99">
        <v>2310.5693063851836</v>
      </c>
      <c r="CP84" s="99">
        <v>14.061820848196591</v>
      </c>
      <c r="CQ84" s="99">
        <v>10985.094446611176</v>
      </c>
      <c r="CR84" s="99">
        <v>14.92134726989288</v>
      </c>
      <c r="CS84" s="99">
        <v>11656.556487240317</v>
      </c>
      <c r="CT84" s="99">
        <v>13.224578581380111</v>
      </c>
      <c r="CU84" s="99">
        <v>10331.040787774142</v>
      </c>
    </row>
    <row r="85" spans="2:99">
      <c r="C85" s="98" t="s">
        <v>250</v>
      </c>
      <c r="D85" s="99">
        <v>0</v>
      </c>
      <c r="E85" s="99">
        <v>0</v>
      </c>
      <c r="F85" s="99">
        <v>0</v>
      </c>
      <c r="G85" s="99">
        <v>0</v>
      </c>
      <c r="H85" s="99">
        <v>4.6294102396588412</v>
      </c>
      <c r="I85" s="99">
        <v>694.41153594882621</v>
      </c>
      <c r="J85" s="99">
        <v>3.3846027840805171</v>
      </c>
      <c r="K85" s="99">
        <v>507.69041761207757</v>
      </c>
      <c r="L85" s="99">
        <v>14.168591937396199</v>
      </c>
      <c r="M85" s="99">
        <v>2125.2887906094297</v>
      </c>
      <c r="N85" s="99">
        <v>9.8005266674945233</v>
      </c>
      <c r="O85" s="99">
        <v>1470.0790001241785</v>
      </c>
      <c r="P85" s="99">
        <v>8.0583203569566582</v>
      </c>
      <c r="Q85" s="99">
        <v>1208.7480535434988</v>
      </c>
      <c r="R85" s="99">
        <v>2.9118489080116547</v>
      </c>
      <c r="S85" s="99">
        <v>436.7773362017482</v>
      </c>
      <c r="T85" s="99">
        <v>5.1373244864770742</v>
      </c>
      <c r="U85" s="99">
        <v>770.59867297156109</v>
      </c>
      <c r="V85" s="99">
        <v>6.5221874567383651</v>
      </c>
      <c r="W85" s="99">
        <v>978.32811851075473</v>
      </c>
      <c r="X85" s="99">
        <v>8.2615276420801962</v>
      </c>
      <c r="Y85" s="99">
        <v>1239.2291463120293</v>
      </c>
      <c r="Z85" s="99">
        <v>7.5387690173022861</v>
      </c>
      <c r="AA85" s="99">
        <v>1130.815352595343</v>
      </c>
      <c r="AB85" s="99">
        <v>15.476691355585041</v>
      </c>
      <c r="AC85" s="99">
        <v>2321.5037033377562</v>
      </c>
      <c r="AD85" s="99">
        <v>5.2730652384927605</v>
      </c>
      <c r="AE85" s="99">
        <v>790.95978577391406</v>
      </c>
      <c r="AF85" s="99">
        <v>12.165801256519705</v>
      </c>
      <c r="AG85" s="99">
        <v>1824.8701884779557</v>
      </c>
      <c r="AH85" s="99">
        <v>13.026579111646882</v>
      </c>
      <c r="AI85" s="99">
        <v>1953.9868667470323</v>
      </c>
      <c r="AJ85" s="99">
        <v>5.068019423946664</v>
      </c>
      <c r="AK85" s="99">
        <v>760.20291359199962</v>
      </c>
      <c r="AL85" s="99">
        <v>5.1941638756888606</v>
      </c>
      <c r="AM85" s="99">
        <v>779.12458135332906</v>
      </c>
      <c r="AN85" s="99">
        <v>6.3762641001529161</v>
      </c>
      <c r="AO85" s="99">
        <v>956.43961502293746</v>
      </c>
      <c r="AP85" s="99">
        <v>10.396157453162751</v>
      </c>
      <c r="AQ85" s="99">
        <v>1559.4236179744125</v>
      </c>
      <c r="AR85" s="99">
        <v>12.530283369277381</v>
      </c>
      <c r="AS85" s="99">
        <v>1879.5425053916072</v>
      </c>
      <c r="AT85" s="99">
        <v>13.98392871680934</v>
      </c>
      <c r="AU85" s="99">
        <v>2097.5893075214008</v>
      </c>
      <c r="AV85" s="99">
        <v>10.666761238637349</v>
      </c>
      <c r="AW85" s="99">
        <v>1600.0141857956023</v>
      </c>
      <c r="AX85" s="99">
        <v>3.4407839234100783</v>
      </c>
      <c r="AY85" s="99">
        <v>516.11758851151171</v>
      </c>
      <c r="AZ85" s="99">
        <v>7.0903772246155699</v>
      </c>
      <c r="BA85" s="99">
        <v>1063.5565836923354</v>
      </c>
      <c r="BB85" s="99">
        <v>7.3373737427429129</v>
      </c>
      <c r="BC85" s="99">
        <v>1100.6060614114369</v>
      </c>
      <c r="BD85" s="99">
        <v>5.4172528688844759</v>
      </c>
      <c r="BE85" s="99">
        <v>812.58793033267136</v>
      </c>
      <c r="BF85" s="99">
        <v>8.3791602020485794</v>
      </c>
      <c r="BG85" s="99">
        <v>1256.8740303072868</v>
      </c>
      <c r="BH85" s="99">
        <v>11.289362434280875</v>
      </c>
      <c r="BI85" s="99">
        <v>1693.4043651421312</v>
      </c>
      <c r="BJ85" s="99">
        <v>12.162866603352267</v>
      </c>
      <c r="BK85" s="99">
        <v>1824.4299905028402</v>
      </c>
      <c r="BL85" s="99">
        <v>6.709995087301774</v>
      </c>
      <c r="BM85" s="99">
        <v>1006.4992630952661</v>
      </c>
      <c r="BN85" s="99">
        <v>9.752956505590511</v>
      </c>
      <c r="BO85" s="99">
        <v>1462.9434758385767</v>
      </c>
      <c r="BP85" s="99">
        <v>9.2749815287830373</v>
      </c>
      <c r="BQ85" s="99">
        <v>1391.2472293174555</v>
      </c>
      <c r="BR85" s="99">
        <v>7.4283236561812105</v>
      </c>
      <c r="BS85" s="99">
        <v>1114.2485484271815</v>
      </c>
      <c r="BT85" s="99">
        <v>6.711716395899388</v>
      </c>
      <c r="BU85" s="99">
        <v>1006.7574593849082</v>
      </c>
      <c r="BV85" s="99">
        <v>8.3452372829301353</v>
      </c>
      <c r="BW85" s="99">
        <v>1251.7855924395203</v>
      </c>
      <c r="BX85" s="99">
        <v>14.264719793211366</v>
      </c>
      <c r="BY85" s="99">
        <v>2139.7079689817051</v>
      </c>
      <c r="BZ85" s="99">
        <v>14.748458951669202</v>
      </c>
      <c r="CA85" s="99">
        <v>2212.2688427503804</v>
      </c>
      <c r="CB85" s="99">
        <v>7.050508180770354</v>
      </c>
      <c r="CC85" s="99">
        <v>1057.5762271155531</v>
      </c>
      <c r="CD85" s="99">
        <v>2.9867157320782693</v>
      </c>
      <c r="CE85" s="99">
        <v>448.0073598117404</v>
      </c>
      <c r="CF85" s="99">
        <v>6.1198858927391928</v>
      </c>
      <c r="CG85" s="99">
        <v>917.98288391087897</v>
      </c>
      <c r="CH85" s="99">
        <v>9.4387908657674107</v>
      </c>
      <c r="CI85" s="99">
        <v>1415.8186298651117</v>
      </c>
      <c r="CJ85" s="99">
        <v>3.9679717574763003</v>
      </c>
      <c r="CK85" s="99">
        <v>595.19576362144505</v>
      </c>
      <c r="CL85" s="99">
        <v>1.8321535901592041</v>
      </c>
      <c r="CM85" s="99">
        <v>274.8230385238806</v>
      </c>
      <c r="CN85" s="99">
        <v>3.4111205435677943</v>
      </c>
      <c r="CO85" s="99">
        <v>511.66808153516916</v>
      </c>
      <c r="CP85" s="99">
        <v>16.072124322896023</v>
      </c>
      <c r="CQ85" s="99">
        <v>2410.8186484344037</v>
      </c>
      <c r="CR85" s="99">
        <v>14.960720857376057</v>
      </c>
      <c r="CS85" s="99">
        <v>2244.1081286064086</v>
      </c>
      <c r="CT85" s="99">
        <v>13.946214003462883</v>
      </c>
      <c r="CU85" s="99">
        <v>2091.9321005194324</v>
      </c>
    </row>
    <row r="86" spans="2:99">
      <c r="C86" s="98" t="s">
        <v>251</v>
      </c>
      <c r="D86" s="99">
        <v>0</v>
      </c>
      <c r="E86" s="99">
        <v>0</v>
      </c>
      <c r="F86" s="99">
        <v>0</v>
      </c>
      <c r="G86" s="99">
        <v>0</v>
      </c>
      <c r="H86" s="99">
        <v>3.8578418663823677</v>
      </c>
      <c r="I86" s="99">
        <v>2083.2346078464784</v>
      </c>
      <c r="J86" s="99">
        <v>2.838512975043908</v>
      </c>
      <c r="K86" s="99">
        <v>1532.7970065237103</v>
      </c>
      <c r="L86" s="99">
        <v>14.144507374911027</v>
      </c>
      <c r="M86" s="99">
        <v>7638.0339824519551</v>
      </c>
      <c r="N86" s="99">
        <v>8.3095083812948847</v>
      </c>
      <c r="O86" s="99">
        <v>4487.1345258992378</v>
      </c>
      <c r="P86" s="99">
        <v>8.0583203569566582</v>
      </c>
      <c r="Q86" s="99">
        <v>4351.4929927565954</v>
      </c>
      <c r="R86" s="99">
        <v>3.166745175025945</v>
      </c>
      <c r="S86" s="99">
        <v>1710.0423945140103</v>
      </c>
      <c r="T86" s="99">
        <v>5.1313538566302448</v>
      </c>
      <c r="U86" s="99">
        <v>2770.9310825803323</v>
      </c>
      <c r="V86" s="99">
        <v>6.549671007093016</v>
      </c>
      <c r="W86" s="99">
        <v>3536.8223438302284</v>
      </c>
      <c r="X86" s="99">
        <v>8.2615276420801962</v>
      </c>
      <c r="Y86" s="99">
        <v>4461.2249267233055</v>
      </c>
      <c r="Z86" s="99">
        <v>7.5387690173022861</v>
      </c>
      <c r="AA86" s="99">
        <v>4070.9352693432347</v>
      </c>
      <c r="AB86" s="99">
        <v>13.476691355585041</v>
      </c>
      <c r="AC86" s="99">
        <v>7277.4133320159226</v>
      </c>
      <c r="AD86" s="99">
        <v>5.7360405489068569</v>
      </c>
      <c r="AE86" s="99">
        <v>3097.4618964097026</v>
      </c>
      <c r="AF86" s="99">
        <v>12.184223618355228</v>
      </c>
      <c r="AG86" s="99">
        <v>6579.4807539118228</v>
      </c>
      <c r="AH86" s="99">
        <v>12.111863026801602</v>
      </c>
      <c r="AI86" s="99">
        <v>6540.406034472865</v>
      </c>
      <c r="AJ86" s="99">
        <v>4.9989164318110006</v>
      </c>
      <c r="AK86" s="99">
        <v>2699.4148731779405</v>
      </c>
      <c r="AL86" s="99">
        <v>5.181219617309603</v>
      </c>
      <c r="AM86" s="99">
        <v>2797.8585933471854</v>
      </c>
      <c r="AN86" s="99">
        <v>6.3198244851299785</v>
      </c>
      <c r="AO86" s="99">
        <v>3412.7052219701882</v>
      </c>
      <c r="AP86" s="99">
        <v>8.3584281719091553</v>
      </c>
      <c r="AQ86" s="99">
        <v>4513.5512128309438</v>
      </c>
      <c r="AR86" s="99">
        <v>11.764083838861366</v>
      </c>
      <c r="AS86" s="99">
        <v>6352.6052729851372</v>
      </c>
      <c r="AT86" s="99">
        <v>12.421889396760472</v>
      </c>
      <c r="AU86" s="99">
        <v>6707.8202742506546</v>
      </c>
      <c r="AV86" s="99">
        <v>10.666761238637349</v>
      </c>
      <c r="AW86" s="99">
        <v>5760.0510688641689</v>
      </c>
      <c r="AX86" s="99">
        <v>2.9546742417914906</v>
      </c>
      <c r="AY86" s="99">
        <v>1595.524090567405</v>
      </c>
      <c r="AZ86" s="99">
        <v>6.0903772246155699</v>
      </c>
      <c r="BA86" s="99">
        <v>3288.8037012924078</v>
      </c>
      <c r="BB86" s="99">
        <v>7.3162878838214809</v>
      </c>
      <c r="BC86" s="99">
        <v>3950.7954572635995</v>
      </c>
      <c r="BD86" s="99">
        <v>5.3991114398025424</v>
      </c>
      <c r="BE86" s="99">
        <v>2915.520177493373</v>
      </c>
      <c r="BF86" s="99">
        <v>8.4002246577179456</v>
      </c>
      <c r="BG86" s="99">
        <v>4536.1213151676902</v>
      </c>
      <c r="BH86" s="99">
        <v>11.289362434280875</v>
      </c>
      <c r="BI86" s="99">
        <v>6096.2557145116725</v>
      </c>
      <c r="BJ86" s="99">
        <v>11.536034174322864</v>
      </c>
      <c r="BK86" s="99">
        <v>6229.4584541343465</v>
      </c>
      <c r="BL86" s="99">
        <v>6.709995087301774</v>
      </c>
      <c r="BM86" s="99">
        <v>3623.3973471429581</v>
      </c>
      <c r="BN86" s="99">
        <v>9.752956505590511</v>
      </c>
      <c r="BO86" s="99">
        <v>5266.5965130188761</v>
      </c>
      <c r="BP86" s="99">
        <v>9.2749815287830373</v>
      </c>
      <c r="BQ86" s="99">
        <v>5008.4900255428402</v>
      </c>
      <c r="BR86" s="99">
        <v>7.4787146745554711</v>
      </c>
      <c r="BS86" s="99">
        <v>4038.5059242599546</v>
      </c>
      <c r="BT86" s="99">
        <v>5.626310428391462</v>
      </c>
      <c r="BU86" s="99">
        <v>3038.2076313313896</v>
      </c>
      <c r="BV86" s="99">
        <v>9.3740070565076472</v>
      </c>
      <c r="BW86" s="99">
        <v>5061.9638105141294</v>
      </c>
      <c r="BX86" s="99">
        <v>14.231629819059945</v>
      </c>
      <c r="BY86" s="99">
        <v>7685.0801022923706</v>
      </c>
      <c r="BZ86" s="99">
        <v>13.028695099847873</v>
      </c>
      <c r="CA86" s="99">
        <v>7035.4953539178514</v>
      </c>
      <c r="CB86" s="99">
        <v>8.01610702803805</v>
      </c>
      <c r="CC86" s="99">
        <v>4328.697795140547</v>
      </c>
      <c r="CD86" s="99">
        <v>3.3741530482938265</v>
      </c>
      <c r="CE86" s="99">
        <v>1822.0426460786664</v>
      </c>
      <c r="CF86" s="99">
        <v>6.1094610325010015</v>
      </c>
      <c r="CG86" s="99">
        <v>3299.1089575505407</v>
      </c>
      <c r="CH86" s="99">
        <v>8.3830213566569043</v>
      </c>
      <c r="CI86" s="99">
        <v>4526.8315325947287</v>
      </c>
      <c r="CJ86" s="99">
        <v>3.9679717574763003</v>
      </c>
      <c r="CK86" s="99">
        <v>2142.704749037202</v>
      </c>
      <c r="CL86" s="99">
        <v>1.8364953905789341</v>
      </c>
      <c r="CM86" s="99">
        <v>991.70751091262434</v>
      </c>
      <c r="CN86" s="99">
        <v>3.1834994537823604</v>
      </c>
      <c r="CO86" s="99">
        <v>1719.0897050424746</v>
      </c>
      <c r="CP86" s="99">
        <v>15.072124322896023</v>
      </c>
      <c r="CQ86" s="99">
        <v>8138.9471343638525</v>
      </c>
      <c r="CR86" s="99">
        <v>15.787493112979764</v>
      </c>
      <c r="CS86" s="99">
        <v>8525.2462810090728</v>
      </c>
      <c r="CT86" s="99">
        <v>14.69724204853193</v>
      </c>
      <c r="CU86" s="99">
        <v>7936.510706207242</v>
      </c>
    </row>
    <row r="87" spans="2:99">
      <c r="B87" s="98" t="s">
        <v>131</v>
      </c>
      <c r="C87" s="98" t="s">
        <v>252</v>
      </c>
      <c r="D87" s="99">
        <v>0</v>
      </c>
      <c r="E87" s="99">
        <v>0</v>
      </c>
      <c r="F87" s="99">
        <v>0</v>
      </c>
      <c r="G87" s="99">
        <v>0</v>
      </c>
      <c r="H87" s="99">
        <v>3.8578418663823677</v>
      </c>
      <c r="I87" s="99">
        <v>7541.3092804042526</v>
      </c>
      <c r="J87" s="99">
        <v>4.356443588830067</v>
      </c>
      <c r="K87" s="99">
        <v>8515.9759274450153</v>
      </c>
      <c r="L87" s="99">
        <v>7.2167610623665404</v>
      </c>
      <c r="M87" s="99">
        <v>14107.324524714113</v>
      </c>
      <c r="N87" s="99">
        <v>12.052612354964964</v>
      </c>
      <c r="O87" s="99">
        <v>23560.446631485513</v>
      </c>
      <c r="P87" s="99">
        <v>6.2527636115216811</v>
      </c>
      <c r="Q87" s="99">
        <v>12222.902307802582</v>
      </c>
      <c r="R87" s="99">
        <v>3.4518881713943874</v>
      </c>
      <c r="S87" s="99">
        <v>6747.750997441748</v>
      </c>
      <c r="T87" s="99">
        <v>6.0537356686214636</v>
      </c>
      <c r="U87" s="99">
        <v>11833.842485021236</v>
      </c>
      <c r="V87" s="99">
        <v>5.1546266436763926</v>
      </c>
      <c r="W87" s="99">
        <v>10076.264163058611</v>
      </c>
      <c r="X87" s="99">
        <v>5.1902019215128696</v>
      </c>
      <c r="Y87" s="99">
        <v>10145.806716173358</v>
      </c>
      <c r="Z87" s="99">
        <v>8.2218460659480002</v>
      </c>
      <c r="AA87" s="99">
        <v>16072.064689715151</v>
      </c>
      <c r="AB87" s="99">
        <v>14.612888885752195</v>
      </c>
      <c r="AC87" s="99">
        <v>28565.27519386839</v>
      </c>
      <c r="AD87" s="99">
        <v>4.525504185280731</v>
      </c>
      <c r="AE87" s="99">
        <v>8846.4555813867719</v>
      </c>
      <c r="AF87" s="99">
        <v>15.147378894684183</v>
      </c>
      <c r="AG87" s="99">
        <v>29610.09626332864</v>
      </c>
      <c r="AH87" s="99">
        <v>10.679427919974342</v>
      </c>
      <c r="AI87" s="99">
        <v>20876.145697965843</v>
      </c>
      <c r="AJ87" s="99">
        <v>4.7455387939802334</v>
      </c>
      <c r="AK87" s="99">
        <v>9276.5792344725596</v>
      </c>
      <c r="AL87" s="99">
        <v>10.100942801033236</v>
      </c>
      <c r="AM87" s="99">
        <v>19745.322987459771</v>
      </c>
      <c r="AN87" s="99">
        <v>4.1304319826342066</v>
      </c>
      <c r="AO87" s="99">
        <v>8074.1684396533474</v>
      </c>
      <c r="AP87" s="99">
        <v>7.1852905238380425</v>
      </c>
      <c r="AQ87" s="99">
        <v>14045.805915998604</v>
      </c>
      <c r="AR87" s="99">
        <v>11.100115364781908</v>
      </c>
      <c r="AS87" s="99">
        <v>21698.505515075674</v>
      </c>
      <c r="AT87" s="99">
        <v>9.6463589134029402</v>
      </c>
      <c r="AU87" s="99">
        <v>18856.702403920066</v>
      </c>
      <c r="AV87" s="99">
        <v>7.1148087381785272</v>
      </c>
      <c r="AW87" s="99">
        <v>13908.028121391384</v>
      </c>
      <c r="AX87" s="99">
        <v>2.7688995597554396</v>
      </c>
      <c r="AY87" s="99">
        <v>5412.6448594099329</v>
      </c>
      <c r="AZ87" s="99">
        <v>7.0602514830770469</v>
      </c>
      <c r="BA87" s="99">
        <v>13801.379599119011</v>
      </c>
      <c r="BB87" s="99">
        <v>8.1626440385862082</v>
      </c>
      <c r="BC87" s="99">
        <v>15956.336566628319</v>
      </c>
      <c r="BD87" s="99">
        <v>5.1065304027335223</v>
      </c>
      <c r="BE87" s="99">
        <v>9982.2456312634895</v>
      </c>
      <c r="BF87" s="99">
        <v>9.1211352446150915</v>
      </c>
      <c r="BG87" s="99">
        <v>17829.995176173579</v>
      </c>
      <c r="BH87" s="99">
        <v>12.506384259991529</v>
      </c>
      <c r="BI87" s="99">
        <v>24447.47995143144</v>
      </c>
      <c r="BJ87" s="99">
        <v>7.9931019760526398</v>
      </c>
      <c r="BK87" s="99">
        <v>15624.9157427877</v>
      </c>
      <c r="BL87" s="99">
        <v>8.7981829591083454</v>
      </c>
      <c r="BM87" s="99">
        <v>17198.688048464992</v>
      </c>
      <c r="BN87" s="99">
        <v>9.9522231915226964</v>
      </c>
      <c r="BO87" s="99">
        <v>19454.605894788565</v>
      </c>
      <c r="BP87" s="99">
        <v>9.1283247134320842</v>
      </c>
      <c r="BQ87" s="99">
        <v>17844.049149817038</v>
      </c>
      <c r="BR87" s="99">
        <v>7.2267595826841706</v>
      </c>
      <c r="BS87" s="99">
        <v>14126.869632231017</v>
      </c>
      <c r="BT87" s="99">
        <v>8.2581537708821973</v>
      </c>
      <c r="BU87" s="99">
        <v>16143.038991320518</v>
      </c>
      <c r="BV87" s="99">
        <v>8.1760910843716825</v>
      </c>
      <c r="BW87" s="99">
        <v>15982.622851729764</v>
      </c>
      <c r="BX87" s="99">
        <v>10.562529560574152</v>
      </c>
      <c r="BY87" s="99">
        <v>20647.632785010352</v>
      </c>
      <c r="BZ87" s="99">
        <v>8.0557838460809066</v>
      </c>
      <c r="CA87" s="99">
        <v>15747.446262318956</v>
      </c>
      <c r="CB87" s="99">
        <v>5.577833555710769</v>
      </c>
      <c r="CC87" s="99">
        <v>10903.54903470341</v>
      </c>
      <c r="CD87" s="99">
        <v>3.2078009845533937</v>
      </c>
      <c r="CE87" s="99">
        <v>6270.609364604974</v>
      </c>
      <c r="CF87" s="99">
        <v>9.0364870108336675</v>
      </c>
      <c r="CG87" s="99">
        <v>17664.524808777653</v>
      </c>
      <c r="CH87" s="99">
        <v>7.2031722562631435</v>
      </c>
      <c r="CI87" s="99">
        <v>14080.761126543193</v>
      </c>
      <c r="CJ87" s="99">
        <v>3.8962747123978492</v>
      </c>
      <c r="CK87" s="99">
        <v>7616.4378077953152</v>
      </c>
      <c r="CL87" s="99">
        <v>2.2686263001381737</v>
      </c>
      <c r="CM87" s="99">
        <v>4434.7106915101022</v>
      </c>
      <c r="CN87" s="99">
        <v>2.2845018940946753</v>
      </c>
      <c r="CO87" s="99">
        <v>4465.7443025762714</v>
      </c>
      <c r="CP87" s="99">
        <v>13.185462544589774</v>
      </c>
      <c r="CQ87" s="99">
        <v>25774.94218216409</v>
      </c>
      <c r="CR87" s="99">
        <v>12.834766377913535</v>
      </c>
      <c r="CS87" s="99">
        <v>25089.401315545379</v>
      </c>
      <c r="CT87" s="99">
        <v>9.0711217868011076</v>
      </c>
      <c r="CU87" s="99">
        <v>17732.228868838803</v>
      </c>
    </row>
    <row r="88" spans="2:99">
      <c r="C88" s="98" t="s">
        <v>253</v>
      </c>
      <c r="D88" s="99">
        <v>0</v>
      </c>
      <c r="E88" s="99">
        <v>0</v>
      </c>
      <c r="F88" s="99">
        <v>0</v>
      </c>
      <c r="G88" s="99">
        <v>0</v>
      </c>
      <c r="H88" s="99">
        <v>3.8578418663823677</v>
      </c>
      <c r="I88" s="99">
        <v>7300.579947941992</v>
      </c>
      <c r="J88" s="99">
        <v>3.8207921987325575</v>
      </c>
      <c r="K88" s="99">
        <v>7230.4671568814911</v>
      </c>
      <c r="L88" s="99">
        <v>9.2167610623665404</v>
      </c>
      <c r="M88" s="99">
        <v>17441.798634422441</v>
      </c>
      <c r="N88" s="99">
        <v>11.291544953694162</v>
      </c>
      <c r="O88" s="99">
        <v>21368.11967037083</v>
      </c>
      <c r="P88" s="99">
        <v>7.1982868941122824</v>
      </c>
      <c r="Q88" s="99">
        <v>13622.038118418082</v>
      </c>
      <c r="R88" s="99">
        <v>3.1858679836305974</v>
      </c>
      <c r="S88" s="99">
        <v>6028.9365722225421</v>
      </c>
      <c r="T88" s="99">
        <v>5.0477650387746342</v>
      </c>
      <c r="U88" s="99">
        <v>9552.3905593771178</v>
      </c>
      <c r="V88" s="99">
        <v>4.1809629345708341</v>
      </c>
      <c r="W88" s="99">
        <v>7912.0542573818457</v>
      </c>
      <c r="X88" s="99">
        <v>4.2139771617019788</v>
      </c>
      <c r="Y88" s="99">
        <v>7974.5303808048238</v>
      </c>
      <c r="Z88" s="99">
        <v>8.2218460659480002</v>
      </c>
      <c r="AA88" s="99">
        <v>15559.021495199995</v>
      </c>
      <c r="AB88" s="99">
        <v>13.612888885752195</v>
      </c>
      <c r="AC88" s="99">
        <v>25761.030927397453</v>
      </c>
      <c r="AD88" s="99">
        <v>4.5030837858086139</v>
      </c>
      <c r="AE88" s="99">
        <v>8521.6357562642206</v>
      </c>
      <c r="AF88" s="99">
        <v>13.147378894684183</v>
      </c>
      <c r="AG88" s="99">
        <v>24880.099820300344</v>
      </c>
      <c r="AH88" s="99">
        <v>9.8529334046542409</v>
      </c>
      <c r="AI88" s="99">
        <v>18645.691174967684</v>
      </c>
      <c r="AJ88" s="99">
        <v>5.6900396866339022</v>
      </c>
      <c r="AK88" s="99">
        <v>10767.831102985996</v>
      </c>
      <c r="AL88" s="99">
        <v>10.113241247388842</v>
      </c>
      <c r="AM88" s="99">
        <v>19138.297736558645</v>
      </c>
      <c r="AN88" s="99">
        <v>5.1128792300458752</v>
      </c>
      <c r="AO88" s="99">
        <v>9675.6126549388136</v>
      </c>
      <c r="AP88" s="99">
        <v>8.1672874808888487</v>
      </c>
      <c r="AQ88" s="99">
        <v>15455.774828834055</v>
      </c>
      <c r="AR88" s="99">
        <v>11.098335250462481</v>
      </c>
      <c r="AS88" s="99">
        <v>21002.489627975199</v>
      </c>
      <c r="AT88" s="99">
        <v>9.6217263435924902</v>
      </c>
      <c r="AU88" s="99">
        <v>18208.154932614427</v>
      </c>
      <c r="AV88" s="99">
        <v>7.0924082960247175</v>
      </c>
      <c r="AW88" s="99">
        <v>13421.673459397174</v>
      </c>
      <c r="AX88" s="99">
        <v>2.7616940022880727</v>
      </c>
      <c r="AY88" s="99">
        <v>5226.229729929948</v>
      </c>
      <c r="AZ88" s="99">
        <v>7.0677829184616776</v>
      </c>
      <c r="BA88" s="99">
        <v>13375.072394896877</v>
      </c>
      <c r="BB88" s="99">
        <v>9.1847327659167188</v>
      </c>
      <c r="BC88" s="99">
        <v>17381.188286220797</v>
      </c>
      <c r="BD88" s="99">
        <v>6.1049480770011373</v>
      </c>
      <c r="BE88" s="99">
        <v>11553.003740916951</v>
      </c>
      <c r="BF88" s="99">
        <v>10.121135244615092</v>
      </c>
      <c r="BG88" s="99">
        <v>19153.236336909598</v>
      </c>
      <c r="BH88" s="99">
        <v>14.506384259991529</v>
      </c>
      <c r="BI88" s="99">
        <v>27451.881573607967</v>
      </c>
      <c r="BJ88" s="99">
        <v>8.0519910795151137</v>
      </c>
      <c r="BK88" s="99">
        <v>15237.5879188744</v>
      </c>
      <c r="BL88" s="99">
        <v>8.8196656292843585</v>
      </c>
      <c r="BM88" s="99">
        <v>16690.335236857718</v>
      </c>
      <c r="BN88" s="99">
        <v>9.9884534980558204</v>
      </c>
      <c r="BO88" s="99">
        <v>18902.149399720834</v>
      </c>
      <c r="BP88" s="99">
        <v>8.1283247134320842</v>
      </c>
      <c r="BQ88" s="99">
        <v>15382.041687698875</v>
      </c>
      <c r="BR88" s="99">
        <v>7.2267595826841706</v>
      </c>
      <c r="BS88" s="99">
        <v>13675.919834271523</v>
      </c>
      <c r="BT88" s="99">
        <v>7.2562179025237796</v>
      </c>
      <c r="BU88" s="99">
        <v>13731.666758735999</v>
      </c>
      <c r="BV88" s="99">
        <v>7.2022814806304645</v>
      </c>
      <c r="BW88" s="99">
        <v>13629.59747394509</v>
      </c>
      <c r="BX88" s="99">
        <v>10.562529560574152</v>
      </c>
      <c r="BY88" s="99">
        <v>19988.530940430523</v>
      </c>
      <c r="BZ88" s="99">
        <v>8.0557838460809066</v>
      </c>
      <c r="CA88" s="99">
        <v>15244.765350323507</v>
      </c>
      <c r="CB88" s="99">
        <v>6.0849093335026572</v>
      </c>
      <c r="CC88" s="99">
        <v>11515.082422720428</v>
      </c>
      <c r="CD88" s="99">
        <v>2.6189201798406674</v>
      </c>
      <c r="CE88" s="99">
        <v>4956.0445483304784</v>
      </c>
      <c r="CF88" s="99">
        <v>9.0364870108336675</v>
      </c>
      <c r="CG88" s="99">
        <v>17100.648019301632</v>
      </c>
      <c r="CH88" s="99">
        <v>8.1795838725259351</v>
      </c>
      <c r="CI88" s="99">
        <v>15479.044520368079</v>
      </c>
      <c r="CJ88" s="99">
        <v>3.9130502276654324</v>
      </c>
      <c r="CK88" s="99">
        <v>7405.0562508340636</v>
      </c>
      <c r="CL88" s="99">
        <v>2.0428793755206054</v>
      </c>
      <c r="CM88" s="99">
        <v>3865.9449302351932</v>
      </c>
      <c r="CN88" s="99">
        <v>2.2825586488854714</v>
      </c>
      <c r="CO88" s="99">
        <v>4319.5139871508654</v>
      </c>
      <c r="CP88" s="99">
        <v>13.175159069890341</v>
      </c>
      <c r="CQ88" s="99">
        <v>24932.671023860479</v>
      </c>
      <c r="CR88" s="99">
        <v>13.740285808483595</v>
      </c>
      <c r="CS88" s="99">
        <v>26002.116863974352</v>
      </c>
      <c r="CT88" s="99">
        <v>9.7633645858976106</v>
      </c>
      <c r="CU88" s="99">
        <v>18476.191142352636</v>
      </c>
    </row>
    <row r="89" spans="2:99">
      <c r="C89" s="98" t="s">
        <v>254</v>
      </c>
      <c r="D89" s="99">
        <v>0</v>
      </c>
      <c r="E89" s="99">
        <v>0</v>
      </c>
      <c r="F89" s="99">
        <v>0</v>
      </c>
      <c r="G89" s="99">
        <v>0</v>
      </c>
      <c r="H89" s="99">
        <v>3.0862734931058946</v>
      </c>
      <c r="I89" s="99">
        <v>7399.6493270706924</v>
      </c>
      <c r="J89" s="99">
        <v>4.346926807864044</v>
      </c>
      <c r="K89" s="99">
        <v>10422.191714534831</v>
      </c>
      <c r="L89" s="99">
        <v>8.2167610623665404</v>
      </c>
      <c r="M89" s="99">
        <v>19700.506323130016</v>
      </c>
      <c r="N89" s="99">
        <v>11.322661470036126</v>
      </c>
      <c r="O89" s="99">
        <v>27147.213140558615</v>
      </c>
      <c r="P89" s="99">
        <v>5.8156227284539748</v>
      </c>
      <c r="Q89" s="99">
        <v>13943.537053741249</v>
      </c>
      <c r="R89" s="99">
        <v>2.9262220654016913</v>
      </c>
      <c r="S89" s="99">
        <v>7015.9100240070948</v>
      </c>
      <c r="T89" s="99">
        <v>6.0477650387746342</v>
      </c>
      <c r="U89" s="99">
        <v>14500.121456966062</v>
      </c>
      <c r="V89" s="99">
        <v>4.1809629345708341</v>
      </c>
      <c r="W89" s="99">
        <v>10024.276731927032</v>
      </c>
      <c r="X89" s="99">
        <v>4.2139771617019788</v>
      </c>
      <c r="Y89" s="99">
        <v>10103.431642896663</v>
      </c>
      <c r="Z89" s="99">
        <v>8.2535383610834288</v>
      </c>
      <c r="AA89" s="99">
        <v>19788.683574533628</v>
      </c>
      <c r="AB89" s="99">
        <v>12.612888885752195</v>
      </c>
      <c r="AC89" s="99">
        <v>30240.662392479462</v>
      </c>
      <c r="AD89" s="99">
        <v>4.525504185280731</v>
      </c>
      <c r="AE89" s="99">
        <v>10850.34883462908</v>
      </c>
      <c r="AF89" s="99">
        <v>13.165801256519705</v>
      </c>
      <c r="AG89" s="99">
        <v>31566.325092631643</v>
      </c>
      <c r="AH89" s="99">
        <v>10.679427919974342</v>
      </c>
      <c r="AI89" s="99">
        <v>25604.996380930483</v>
      </c>
      <c r="AJ89" s="99">
        <v>5.6900396866339022</v>
      </c>
      <c r="AK89" s="99">
        <v>13642.439152673443</v>
      </c>
      <c r="AL89" s="99">
        <v>9.1002969890095837</v>
      </c>
      <c r="AM89" s="99">
        <v>21818.872060849379</v>
      </c>
      <c r="AN89" s="99">
        <v>5.1128792300458752</v>
      </c>
      <c r="AO89" s="99">
        <v>12258.63924195799</v>
      </c>
      <c r="AP89" s="99">
        <v>7.1509171250143808</v>
      </c>
      <c r="AQ89" s="99">
        <v>17145.038898934479</v>
      </c>
      <c r="AR89" s="99">
        <v>10.337476063004749</v>
      </c>
      <c r="AS89" s="99">
        <v>24785.132608660184</v>
      </c>
      <c r="AT89" s="99">
        <v>8.0844954114204484</v>
      </c>
      <c r="AU89" s="99">
        <v>19383.386198421667</v>
      </c>
      <c r="AV89" s="99">
        <v>7.8431195919933376</v>
      </c>
      <c r="AW89" s="99">
        <v>18804.663533763225</v>
      </c>
      <c r="AX89" s="99">
        <v>2.7541547249913561</v>
      </c>
      <c r="AY89" s="99">
        <v>6603.3613686392746</v>
      </c>
      <c r="AZ89" s="99">
        <v>6.0602514830770469</v>
      </c>
      <c r="BA89" s="99">
        <v>14530.058955825527</v>
      </c>
      <c r="BB89" s="99">
        <v>8.1606383017680493</v>
      </c>
      <c r="BC89" s="99">
        <v>19565.946392319074</v>
      </c>
      <c r="BD89" s="99">
        <v>5.1041569141349443</v>
      </c>
      <c r="BE89" s="99">
        <v>12237.726617329941</v>
      </c>
      <c r="BF89" s="99">
        <v>9.1191586238315594</v>
      </c>
      <c r="BG89" s="99">
        <v>21864.094716498545</v>
      </c>
      <c r="BH89" s="99">
        <v>12.542554564276639</v>
      </c>
      <c r="BI89" s="99">
        <v>30072.028823309669</v>
      </c>
      <c r="BJ89" s="99">
        <v>7.3662695470232356</v>
      </c>
      <c r="BK89" s="99">
        <v>17661.36786594291</v>
      </c>
      <c r="BL89" s="99">
        <v>8.7981829591083454</v>
      </c>
      <c r="BM89" s="99">
        <v>21094.523462758167</v>
      </c>
      <c r="BN89" s="99">
        <v>9.9522231915226964</v>
      </c>
      <c r="BO89" s="99">
        <v>23861.450323994817</v>
      </c>
      <c r="BP89" s="99">
        <v>8.1283247134320842</v>
      </c>
      <c r="BQ89" s="99">
        <v>19488.471332924764</v>
      </c>
      <c r="BR89" s="99">
        <v>7.2519550918713005</v>
      </c>
      <c r="BS89" s="99">
        <v>17387.28752827063</v>
      </c>
      <c r="BT89" s="99">
        <v>7.2277492466878046</v>
      </c>
      <c r="BU89" s="99">
        <v>17329.25159385868</v>
      </c>
      <c r="BV89" s="99">
        <v>7.1760910843716834</v>
      </c>
      <c r="BW89" s="99">
        <v>17205.395983889546</v>
      </c>
      <c r="BX89" s="99">
        <v>9.5294395864227308</v>
      </c>
      <c r="BY89" s="99">
        <v>22847.78435240714</v>
      </c>
      <c r="BZ89" s="99">
        <v>8.0557838460809066</v>
      </c>
      <c r="CA89" s="99">
        <v>19314.54734936358</v>
      </c>
      <c r="CB89" s="99">
        <v>5.5616493196054089</v>
      </c>
      <c r="CC89" s="99">
        <v>13334.610408685929</v>
      </c>
      <c r="CD89" s="99">
        <v>2.6236559874005989</v>
      </c>
      <c r="CE89" s="99">
        <v>6290.477595391676</v>
      </c>
      <c r="CF89" s="99">
        <v>8.0312745807145713</v>
      </c>
      <c r="CG89" s="99">
        <v>19255.783934721254</v>
      </c>
      <c r="CH89" s="99">
        <v>7.1759012689676105</v>
      </c>
      <c r="CI89" s="99">
        <v>17204.940882476742</v>
      </c>
      <c r="CJ89" s="99">
        <v>3.894921320035686</v>
      </c>
      <c r="CK89" s="99">
        <v>9338.4633569175603</v>
      </c>
      <c r="CL89" s="99">
        <v>2.0429112231956759</v>
      </c>
      <c r="CM89" s="99">
        <v>4898.0839487339526</v>
      </c>
      <c r="CN89" s="99">
        <v>2.2815179575604008</v>
      </c>
      <c r="CO89" s="99">
        <v>5470.1674550468169</v>
      </c>
      <c r="CP89" s="99">
        <v>11.185462544589774</v>
      </c>
      <c r="CQ89" s="99">
        <v>26818.264996908441</v>
      </c>
      <c r="CR89" s="99">
        <v>11.889873359860299</v>
      </c>
      <c r="CS89" s="99">
        <v>28507.160367601053</v>
      </c>
      <c r="CT89" s="99">
        <v>8.3200937417320624</v>
      </c>
      <c r="CU89" s="99">
        <v>19948.256755176793</v>
      </c>
    </row>
    <row r="90" spans="2:99">
      <c r="C90" s="98" t="s">
        <v>255</v>
      </c>
      <c r="D90" s="99">
        <v>0</v>
      </c>
      <c r="E90" s="99">
        <v>0</v>
      </c>
      <c r="F90" s="99">
        <v>0</v>
      </c>
      <c r="G90" s="99">
        <v>0</v>
      </c>
      <c r="H90" s="99">
        <v>3.0862734931058946</v>
      </c>
      <c r="I90" s="99">
        <v>6781.1601190522715</v>
      </c>
      <c r="J90" s="99">
        <v>3.8204849860748649</v>
      </c>
      <c r="K90" s="99">
        <v>8394.369611403692</v>
      </c>
      <c r="L90" s="99">
        <v>8.2167610623665404</v>
      </c>
      <c r="M90" s="99">
        <v>18053.867406231762</v>
      </c>
      <c r="N90" s="99">
        <v>10.592710585107287</v>
      </c>
      <c r="O90" s="99">
        <v>23274.30369759773</v>
      </c>
      <c r="P90" s="99">
        <v>6.281260218103756</v>
      </c>
      <c r="Q90" s="99">
        <v>13801.184951217572</v>
      </c>
      <c r="R90" s="99">
        <v>2.919847795866807</v>
      </c>
      <c r="S90" s="99">
        <v>6415.4895770785479</v>
      </c>
      <c r="T90" s="99">
        <v>6.0477650387746342</v>
      </c>
      <c r="U90" s="99">
        <v>13288.149343195626</v>
      </c>
      <c r="V90" s="99">
        <v>4.1809629345708341</v>
      </c>
      <c r="W90" s="99">
        <v>9186.4117598390367</v>
      </c>
      <c r="X90" s="99">
        <v>4.1902019215128696</v>
      </c>
      <c r="Y90" s="99">
        <v>9206.7116619480767</v>
      </c>
      <c r="Z90" s="99">
        <v>8.2218460659480002</v>
      </c>
      <c r="AA90" s="99">
        <v>18065.040176100945</v>
      </c>
      <c r="AB90" s="99">
        <v>13.544790120668617</v>
      </c>
      <c r="AC90" s="99">
        <v>29760.612853133083</v>
      </c>
      <c r="AD90" s="99">
        <v>4.5030837858086139</v>
      </c>
      <c r="AE90" s="99">
        <v>9894.1756941786862</v>
      </c>
      <c r="AF90" s="99">
        <v>14.165801256519705</v>
      </c>
      <c r="AG90" s="99">
        <v>31125.098520825093</v>
      </c>
      <c r="AH90" s="99">
        <v>9.8529334046542409</v>
      </c>
      <c r="AI90" s="99">
        <v>21648.865276706296</v>
      </c>
      <c r="AJ90" s="99">
        <v>5.6900396866339022</v>
      </c>
      <c r="AK90" s="99">
        <v>12502.155199472008</v>
      </c>
      <c r="AL90" s="99">
        <v>8.1002969890095837</v>
      </c>
      <c r="AM90" s="99">
        <v>17797.972544251857</v>
      </c>
      <c r="AN90" s="99">
        <v>5.1128792300458752</v>
      </c>
      <c r="AO90" s="99">
        <v>11234.018244256797</v>
      </c>
      <c r="AP90" s="99">
        <v>8.1664258832112449</v>
      </c>
      <c r="AQ90" s="99">
        <v>17943.270950591745</v>
      </c>
      <c r="AR90" s="99">
        <v>10.337476063004749</v>
      </c>
      <c r="AS90" s="99">
        <v>22713.502405634033</v>
      </c>
      <c r="AT90" s="99">
        <v>8.8529350594400924</v>
      </c>
      <c r="AU90" s="99">
        <v>19451.66891260177</v>
      </c>
      <c r="AV90" s="99">
        <v>7.8431195919933376</v>
      </c>
      <c r="AW90" s="99">
        <v>17232.90236752776</v>
      </c>
      <c r="AX90" s="99">
        <v>2.5280138978369209</v>
      </c>
      <c r="AY90" s="99">
        <v>5554.5521363272819</v>
      </c>
      <c r="AZ90" s="99">
        <v>6.0677829184616776</v>
      </c>
      <c r="BA90" s="99">
        <v>13332.132628443997</v>
      </c>
      <c r="BB90" s="99">
        <v>8.1415581796647754</v>
      </c>
      <c r="BC90" s="99">
        <v>17888.631632359444</v>
      </c>
      <c r="BD90" s="99">
        <v>6.1041569141349443</v>
      </c>
      <c r="BE90" s="99">
        <v>13412.053571737299</v>
      </c>
      <c r="BF90" s="99">
        <v>9.1221235550068585</v>
      </c>
      <c r="BG90" s="99">
        <v>20043.129875061069</v>
      </c>
      <c r="BH90" s="99">
        <v>13.542554564276639</v>
      </c>
      <c r="BI90" s="99">
        <v>29755.700888628628</v>
      </c>
      <c r="BJ90" s="99">
        <v>7.3368249952919991</v>
      </c>
      <c r="BK90" s="99">
        <v>16120.471879655579</v>
      </c>
      <c r="BL90" s="99">
        <v>9.4369584625745055</v>
      </c>
      <c r="BM90" s="99">
        <v>20734.885133968703</v>
      </c>
      <c r="BN90" s="99">
        <v>8.6663211133905467</v>
      </c>
      <c r="BO90" s="99">
        <v>19041.640750341707</v>
      </c>
      <c r="BP90" s="99">
        <v>9.1283247134320842</v>
      </c>
      <c r="BQ90" s="99">
        <v>20056.755060352974</v>
      </c>
      <c r="BR90" s="99">
        <v>7.2519550918713005</v>
      </c>
      <c r="BS90" s="99">
        <v>15933.995727859619</v>
      </c>
      <c r="BT90" s="99">
        <v>8.2277492466878037</v>
      </c>
      <c r="BU90" s="99">
        <v>18078.01064482244</v>
      </c>
      <c r="BV90" s="99">
        <v>8.1760910843716825</v>
      </c>
      <c r="BW90" s="99">
        <v>17964.507330581459</v>
      </c>
      <c r="BX90" s="99">
        <v>9.4632596381198901</v>
      </c>
      <c r="BY90" s="99">
        <v>20792.674076877021</v>
      </c>
      <c r="BZ90" s="99">
        <v>8.0557838460809066</v>
      </c>
      <c r="CA90" s="99">
        <v>17700.168266608965</v>
      </c>
      <c r="CB90" s="99">
        <v>5.0707577779188808</v>
      </c>
      <c r="CC90" s="99">
        <v>11141.468989643365</v>
      </c>
      <c r="CD90" s="99">
        <v>2.8241677973235286</v>
      </c>
      <c r="CE90" s="99">
        <v>6205.2614842792564</v>
      </c>
      <c r="CF90" s="99">
        <v>8.0312745807145713</v>
      </c>
      <c r="CG90" s="99">
        <v>17646.316508746055</v>
      </c>
      <c r="CH90" s="99">
        <v>7.178356338006493</v>
      </c>
      <c r="CI90" s="99">
        <v>15772.284545867866</v>
      </c>
      <c r="CJ90" s="99">
        <v>3.9116968353032697</v>
      </c>
      <c r="CK90" s="99">
        <v>8594.7802865283429</v>
      </c>
      <c r="CL90" s="99">
        <v>2.0428793755206054</v>
      </c>
      <c r="CM90" s="99">
        <v>4488.6145638938742</v>
      </c>
      <c r="CN90" s="99">
        <v>2.0559091817046395</v>
      </c>
      <c r="CO90" s="99">
        <v>4517.2436540414337</v>
      </c>
      <c r="CP90" s="99">
        <v>13.164855595190911</v>
      </c>
      <c r="CQ90" s="99">
        <v>28925.820713753466</v>
      </c>
      <c r="CR90" s="99">
        <v>11.968620534826655</v>
      </c>
      <c r="CS90" s="99">
        <v>26297.453039121126</v>
      </c>
      <c r="CT90" s="99">
        <v>9.0417291638148374</v>
      </c>
      <c r="CU90" s="99">
        <v>19866.487318733958</v>
      </c>
    </row>
    <row r="91" spans="2:99">
      <c r="C91" s="98" t="s">
        <v>256</v>
      </c>
      <c r="D91" s="99">
        <v>0</v>
      </c>
      <c r="E91" s="99">
        <v>0</v>
      </c>
      <c r="F91" s="99">
        <v>0</v>
      </c>
      <c r="G91" s="99">
        <v>0</v>
      </c>
      <c r="H91" s="99">
        <v>3.8578418663823677</v>
      </c>
      <c r="I91" s="99">
        <v>8860.6911987070216</v>
      </c>
      <c r="J91" s="99">
        <v>3.8198705607594796</v>
      </c>
      <c r="K91" s="99">
        <v>8773.4787039523726</v>
      </c>
      <c r="L91" s="99">
        <v>8.2167610623665404</v>
      </c>
      <c r="M91" s="99">
        <v>18872.256808043468</v>
      </c>
      <c r="N91" s="99">
        <v>11.322661470036126</v>
      </c>
      <c r="O91" s="99">
        <v>26005.888864378969</v>
      </c>
      <c r="P91" s="99">
        <v>6.7326494044625003</v>
      </c>
      <c r="Q91" s="99">
        <v>15463.549152169469</v>
      </c>
      <c r="R91" s="99">
        <v>2.9262220654016913</v>
      </c>
      <c r="S91" s="99">
        <v>6720.9468398146037</v>
      </c>
      <c r="T91" s="99">
        <v>6.0477650387746342</v>
      </c>
      <c r="U91" s="99">
        <v>13890.506741057578</v>
      </c>
      <c r="V91" s="99">
        <v>4.1523321247559739</v>
      </c>
      <c r="W91" s="99">
        <v>9537.0764241395191</v>
      </c>
      <c r="X91" s="99">
        <v>4.1902019215128696</v>
      </c>
      <c r="Y91" s="99">
        <v>9624.0557733307578</v>
      </c>
      <c r="Z91" s="99">
        <v>8.2218460659480002</v>
      </c>
      <c r="AA91" s="99">
        <v>18883.936044269365</v>
      </c>
      <c r="AB91" s="99">
        <v>14.544790120668617</v>
      </c>
      <c r="AC91" s="99">
        <v>33406.473949151674</v>
      </c>
      <c r="AD91" s="99">
        <v>4.4806633863364969</v>
      </c>
      <c r="AE91" s="99">
        <v>10291.187665737665</v>
      </c>
      <c r="AF91" s="99">
        <v>13.165801256519705</v>
      </c>
      <c r="AG91" s="99">
        <v>30239.212325974455</v>
      </c>
      <c r="AH91" s="99">
        <v>10.767649489499522</v>
      </c>
      <c r="AI91" s="99">
        <v>24731.137347482501</v>
      </c>
      <c r="AJ91" s="99">
        <v>5.6670053559220142</v>
      </c>
      <c r="AK91" s="99">
        <v>13015.977901481681</v>
      </c>
      <c r="AL91" s="99">
        <v>8.1002969890095837</v>
      </c>
      <c r="AM91" s="99">
        <v>18604.76212435721</v>
      </c>
      <c r="AN91" s="99">
        <v>4.094066025038229</v>
      </c>
      <c r="AO91" s="99">
        <v>9403.2508463078029</v>
      </c>
      <c r="AP91" s="99">
        <v>8.1509171250143808</v>
      </c>
      <c r="AQ91" s="99">
        <v>18721.026452733029</v>
      </c>
      <c r="AR91" s="99">
        <v>9.5748367612275871</v>
      </c>
      <c r="AS91" s="99">
        <v>21991.485073187519</v>
      </c>
      <c r="AT91" s="99">
        <v>9.6465347314693179</v>
      </c>
      <c r="AU91" s="99">
        <v>22156.160971238725</v>
      </c>
      <c r="AV91" s="99">
        <v>7.8431195919933376</v>
      </c>
      <c r="AW91" s="99">
        <v>18014.077078890296</v>
      </c>
      <c r="AX91" s="99">
        <v>3.016323339482625</v>
      </c>
      <c r="AY91" s="99">
        <v>6927.8914461236918</v>
      </c>
      <c r="AZ91" s="99">
        <v>6.0602514830770469</v>
      </c>
      <c r="BA91" s="99">
        <v>13919.185606331359</v>
      </c>
      <c r="BB91" s="99">
        <v>8.1636469069952859</v>
      </c>
      <c r="BC91" s="99">
        <v>18750.264215986772</v>
      </c>
      <c r="BD91" s="99">
        <v>6.1057392398673294</v>
      </c>
      <c r="BE91" s="99">
        <v>14023.66188612728</v>
      </c>
      <c r="BF91" s="99">
        <v>9.1201469342233246</v>
      </c>
      <c r="BG91" s="99">
        <v>20947.153478524131</v>
      </c>
      <c r="BH91" s="99">
        <v>12.578724868561748</v>
      </c>
      <c r="BI91" s="99">
        <v>28890.815278112619</v>
      </c>
      <c r="BJ91" s="99">
        <v>6.7394371179938313</v>
      </c>
      <c r="BK91" s="99">
        <v>15479.139172608229</v>
      </c>
      <c r="BL91" s="99">
        <v>8.1594074556421852</v>
      </c>
      <c r="BM91" s="99">
        <v>18740.527044118968</v>
      </c>
      <c r="BN91" s="99">
        <v>8.6663211133905467</v>
      </c>
      <c r="BO91" s="99">
        <v>19904.806333235407</v>
      </c>
      <c r="BP91" s="99">
        <v>9.1283247134320842</v>
      </c>
      <c r="BQ91" s="99">
        <v>20965.936201810808</v>
      </c>
      <c r="BR91" s="99">
        <v>7.2519550918713005</v>
      </c>
      <c r="BS91" s="99">
        <v>16656.290455009999</v>
      </c>
      <c r="BT91" s="99">
        <v>6.2556200605326637</v>
      </c>
      <c r="BU91" s="99">
        <v>14367.90815503142</v>
      </c>
      <c r="BV91" s="99">
        <v>7.2022814806304645</v>
      </c>
      <c r="BW91" s="99">
        <v>16542.20010471205</v>
      </c>
      <c r="BX91" s="99">
        <v>9.5294395864227308</v>
      </c>
      <c r="BY91" s="99">
        <v>21887.216842095724</v>
      </c>
      <c r="BZ91" s="99">
        <v>8.0557838460809066</v>
      </c>
      <c r="CA91" s="99">
        <v>18502.524337678624</v>
      </c>
      <c r="CB91" s="99">
        <v>5.5616493196054089</v>
      </c>
      <c r="CC91" s="99">
        <v>12773.996157269701</v>
      </c>
      <c r="CD91" s="99">
        <v>3.0071338948680904</v>
      </c>
      <c r="CE91" s="99">
        <v>6906.785129733029</v>
      </c>
      <c r="CF91" s="99">
        <v>9.0312745807145713</v>
      </c>
      <c r="CG91" s="99">
        <v>20743.031456985223</v>
      </c>
      <c r="CH91" s="99">
        <v>7.1795838725259342</v>
      </c>
      <c r="CI91" s="99">
        <v>16490.068238417563</v>
      </c>
      <c r="CJ91" s="99">
        <v>4.6650299501563293</v>
      </c>
      <c r="CK91" s="99">
        <v>10714.640789519055</v>
      </c>
      <c r="CL91" s="99">
        <v>2.0428793755206054</v>
      </c>
      <c r="CM91" s="99">
        <v>4692.0853496957261</v>
      </c>
      <c r="CN91" s="99">
        <v>2.0568462699490069</v>
      </c>
      <c r="CO91" s="99">
        <v>4724.1645128188784</v>
      </c>
      <c r="CP91" s="99">
        <v>12.185462544589774</v>
      </c>
      <c r="CQ91" s="99">
        <v>27987.570372413789</v>
      </c>
      <c r="CR91" s="99">
        <v>11.063101104256596</v>
      </c>
      <c r="CS91" s="99">
        <v>25409.730616256547</v>
      </c>
      <c r="CT91" s="99">
        <v>9.0417291638148374</v>
      </c>
      <c r="CU91" s="99">
        <v>20767.043543449916</v>
      </c>
    </row>
    <row r="92" spans="2:99">
      <c r="C92" s="98" t="s">
        <v>257</v>
      </c>
      <c r="D92" s="99">
        <v>0</v>
      </c>
      <c r="E92" s="99">
        <v>0</v>
      </c>
      <c r="F92" s="99">
        <v>0</v>
      </c>
      <c r="G92" s="99">
        <v>0</v>
      </c>
      <c r="H92" s="99">
        <v>3.8578418663823677</v>
      </c>
      <c r="I92" s="99">
        <v>5481.2217237560681</v>
      </c>
      <c r="J92" s="99">
        <v>4.8930166169006535</v>
      </c>
      <c r="K92" s="99">
        <v>6951.9980092924479</v>
      </c>
      <c r="L92" s="99">
        <v>8.1926764998813688</v>
      </c>
      <c r="M92" s="99">
        <v>11640.154771031448</v>
      </c>
      <c r="N92" s="99">
        <v>11.291544953694162</v>
      </c>
      <c r="O92" s="99">
        <v>16043.027070208665</v>
      </c>
      <c r="P92" s="99">
        <v>7.2125351974033194</v>
      </c>
      <c r="Q92" s="99">
        <v>10247.570008470635</v>
      </c>
      <c r="R92" s="99">
        <v>3.1858679836305974</v>
      </c>
      <c r="S92" s="99">
        <v>4526.481231142353</v>
      </c>
      <c r="T92" s="99">
        <v>6.0537356686214636</v>
      </c>
      <c r="U92" s="99">
        <v>8601.1476379773758</v>
      </c>
      <c r="V92" s="99">
        <v>4.1557739031366019</v>
      </c>
      <c r="W92" s="99">
        <v>5904.5235615764841</v>
      </c>
      <c r="X92" s="99">
        <v>5.2377524018910879</v>
      </c>
      <c r="Y92" s="99">
        <v>7441.7986126068572</v>
      </c>
      <c r="Z92" s="99">
        <v>9.2535383610834288</v>
      </c>
      <c r="AA92" s="99">
        <v>13147.427303427336</v>
      </c>
      <c r="AB92" s="99">
        <v>15.544790120668617</v>
      </c>
      <c r="AC92" s="99">
        <v>22086.037803445972</v>
      </c>
      <c r="AD92" s="99">
        <v>4.4806633863364969</v>
      </c>
      <c r="AE92" s="99">
        <v>6366.1265393068943</v>
      </c>
      <c r="AF92" s="99">
        <v>15.165801256519705</v>
      </c>
      <c r="AG92" s="99">
        <v>21547.570425263195</v>
      </c>
      <c r="AH92" s="99">
        <v>10.767649489499522</v>
      </c>
      <c r="AI92" s="99">
        <v>15298.676394680921</v>
      </c>
      <c r="AJ92" s="99">
        <v>5.6900396866339022</v>
      </c>
      <c r="AK92" s="99">
        <v>8084.408386769448</v>
      </c>
      <c r="AL92" s="99">
        <v>10.116498325413316</v>
      </c>
      <c r="AM92" s="99">
        <v>14373.520820747239</v>
      </c>
      <c r="AN92" s="99">
        <v>5.1128792300458752</v>
      </c>
      <c r="AO92" s="99">
        <v>7264.3788100491793</v>
      </c>
      <c r="AP92" s="99">
        <v>8.1509171250143808</v>
      </c>
      <c r="AQ92" s="99">
        <v>11580.823051220432</v>
      </c>
      <c r="AR92" s="99">
        <v>11.132412269241334</v>
      </c>
      <c r="AS92" s="99">
        <v>15816.931352138086</v>
      </c>
      <c r="AT92" s="99">
        <v>8.9027276532601238</v>
      </c>
      <c r="AU92" s="99">
        <v>12648.995449751983</v>
      </c>
      <c r="AV92" s="99">
        <v>7.1148087381785272</v>
      </c>
      <c r="AW92" s="99">
        <v>10108.720255204051</v>
      </c>
      <c r="AX92" s="99">
        <v>3.0159896196532743</v>
      </c>
      <c r="AY92" s="99">
        <v>4285.1180516033719</v>
      </c>
      <c r="AZ92" s="99">
        <v>6.0677829184616776</v>
      </c>
      <c r="BA92" s="99">
        <v>8621.1059705503521</v>
      </c>
      <c r="BB92" s="99">
        <v>9.1847327659167188</v>
      </c>
      <c r="BC92" s="99">
        <v>13049.668313814474</v>
      </c>
      <c r="BD92" s="99">
        <v>6.1049480770011373</v>
      </c>
      <c r="BE92" s="99">
        <v>8673.9102278032151</v>
      </c>
      <c r="BF92" s="99">
        <v>10.143188010676225</v>
      </c>
      <c r="BG92" s="99">
        <v>14411.44152556878</v>
      </c>
      <c r="BH92" s="99">
        <v>14.651065477131967</v>
      </c>
      <c r="BI92" s="99">
        <v>20816.233829909099</v>
      </c>
      <c r="BJ92" s="99">
        <v>7.4251586504857103</v>
      </c>
      <c r="BK92" s="99">
        <v>10549.665410610098</v>
      </c>
      <c r="BL92" s="99">
        <v>10.118699306392688</v>
      </c>
      <c r="BM92" s="99">
        <v>14376.647974522732</v>
      </c>
      <c r="BN92" s="99">
        <v>9.9703383447892584</v>
      </c>
      <c r="BO92" s="99">
        <v>14165.856720276577</v>
      </c>
      <c r="BP92" s="99">
        <v>8.1283247134320842</v>
      </c>
      <c r="BQ92" s="99">
        <v>11548.723752844306</v>
      </c>
      <c r="BR92" s="99">
        <v>7.2267595826841706</v>
      </c>
      <c r="BS92" s="99">
        <v>10267.780015077669</v>
      </c>
      <c r="BT92" s="99">
        <v>8.2277492466878037</v>
      </c>
      <c r="BU92" s="99">
        <v>11689.986129694031</v>
      </c>
      <c r="BV92" s="99">
        <v>8.2074402352679243</v>
      </c>
      <c r="BW92" s="99">
        <v>11661.131086268666</v>
      </c>
      <c r="BX92" s="99">
        <v>10.562529560574152</v>
      </c>
      <c r="BY92" s="99">
        <v>15007.241999663755</v>
      </c>
      <c r="BZ92" s="99">
        <v>8.9715798625006737</v>
      </c>
      <c r="CA92" s="99">
        <v>12746.820668640958</v>
      </c>
      <c r="CB92" s="99">
        <v>5.577833555710769</v>
      </c>
      <c r="CC92" s="99">
        <v>7924.9859159538601</v>
      </c>
      <c r="CD92" s="99">
        <v>3.0249901667712047</v>
      </c>
      <c r="CE92" s="99">
        <v>4297.9060289485278</v>
      </c>
      <c r="CF92" s="99">
        <v>8.0364870108336675</v>
      </c>
      <c r="CG92" s="99">
        <v>11418.240744992474</v>
      </c>
      <c r="CH92" s="99">
        <v>7.2031722562631435</v>
      </c>
      <c r="CI92" s="99">
        <v>10234.267141698674</v>
      </c>
      <c r="CJ92" s="99">
        <v>4.6670600386995735</v>
      </c>
      <c r="CK92" s="99">
        <v>6630.9589029843537</v>
      </c>
      <c r="CL92" s="99">
        <v>2.2686263001381737</v>
      </c>
      <c r="CM92" s="99">
        <v>3223.2642472363173</v>
      </c>
      <c r="CN92" s="99">
        <v>2.5111858956357427</v>
      </c>
      <c r="CO92" s="99">
        <v>3567.892920519263</v>
      </c>
      <c r="CP92" s="99">
        <v>14.175159069890341</v>
      </c>
      <c r="CQ92" s="99">
        <v>20140.066006500198</v>
      </c>
      <c r="CR92" s="99">
        <v>14.606431651570476</v>
      </c>
      <c r="CS92" s="99">
        <v>20752.818090551333</v>
      </c>
      <c r="CT92" s="99">
        <v>9.0417291638148374</v>
      </c>
      <c r="CU92" s="99">
        <v>12846.48879594812</v>
      </c>
    </row>
    <row r="93" spans="2:99">
      <c r="C93" s="98" t="s">
        <v>258</v>
      </c>
      <c r="D93" s="99">
        <v>0</v>
      </c>
      <c r="E93" s="99">
        <v>0</v>
      </c>
      <c r="F93" s="99">
        <v>0</v>
      </c>
      <c r="G93" s="99">
        <v>0</v>
      </c>
      <c r="H93" s="99">
        <v>3.8578418663823677</v>
      </c>
      <c r="I93" s="99">
        <v>6837.6389239761083</v>
      </c>
      <c r="J93" s="99">
        <v>4.357365226803144</v>
      </c>
      <c r="K93" s="99">
        <v>7722.9941279858922</v>
      </c>
      <c r="L93" s="99">
        <v>9.2167610623665404</v>
      </c>
      <c r="M93" s="99">
        <v>16335.787306938455</v>
      </c>
      <c r="N93" s="99">
        <v>12.083728871306924</v>
      </c>
      <c r="O93" s="99">
        <v>21417.201051504391</v>
      </c>
      <c r="P93" s="99">
        <v>7.2267835006943564</v>
      </c>
      <c r="Q93" s="99">
        <v>12808.751076630677</v>
      </c>
      <c r="R93" s="99">
        <v>3.1836100784817134</v>
      </c>
      <c r="S93" s="99">
        <v>5642.6305031009888</v>
      </c>
      <c r="T93" s="99">
        <v>5.0477650387746342</v>
      </c>
      <c r="U93" s="99">
        <v>8946.6587547241616</v>
      </c>
      <c r="V93" s="99">
        <v>5.1534793842161832</v>
      </c>
      <c r="W93" s="99">
        <v>9134.0268605847632</v>
      </c>
      <c r="X93" s="99">
        <v>5.2139771617019788</v>
      </c>
      <c r="Y93" s="99">
        <v>9241.2531214005867</v>
      </c>
      <c r="Z93" s="99">
        <v>8.2535383610834288</v>
      </c>
      <c r="AA93" s="99">
        <v>14628.571391184269</v>
      </c>
      <c r="AB93" s="99">
        <v>13.544790120668617</v>
      </c>
      <c r="AC93" s="99">
        <v>24006.786009873056</v>
      </c>
      <c r="AD93" s="99">
        <v>4.4806633863364969</v>
      </c>
      <c r="AE93" s="99">
        <v>7941.5277859428061</v>
      </c>
      <c r="AF93" s="99">
        <v>15.184223618355228</v>
      </c>
      <c r="AG93" s="99">
        <v>26912.517941172802</v>
      </c>
      <c r="AH93" s="99">
        <v>11.594144004819624</v>
      </c>
      <c r="AI93" s="99">
        <v>20549.460834142301</v>
      </c>
      <c r="AJ93" s="99">
        <v>5.6900396866339022</v>
      </c>
      <c r="AK93" s="99">
        <v>10085.026340589928</v>
      </c>
      <c r="AL93" s="99">
        <v>10.113887059412495</v>
      </c>
      <c r="AM93" s="99">
        <v>17925.853424102705</v>
      </c>
      <c r="AN93" s="99">
        <v>5.094066025038229</v>
      </c>
      <c r="AO93" s="99">
        <v>9028.7226227777555</v>
      </c>
      <c r="AP93" s="99">
        <v>7.1697817656411784</v>
      </c>
      <c r="AQ93" s="99">
        <v>12707.721201422424</v>
      </c>
      <c r="AR93" s="99">
        <v>11.896831685337922</v>
      </c>
      <c r="AS93" s="99">
        <v>21085.94447909293</v>
      </c>
      <c r="AT93" s="99">
        <v>10.414974379488962</v>
      </c>
      <c r="AU93" s="99">
        <v>18459.500590206233</v>
      </c>
      <c r="AV93" s="99">
        <v>7.1148087381785272</v>
      </c>
      <c r="AW93" s="99">
        <v>12610.28700754762</v>
      </c>
      <c r="AX93" s="99">
        <v>3.2417967269783596</v>
      </c>
      <c r="AY93" s="99">
        <v>5745.7605188964444</v>
      </c>
      <c r="AZ93" s="99">
        <v>6.0602514830770469</v>
      </c>
      <c r="BA93" s="99">
        <v>10741.189728605757</v>
      </c>
      <c r="BB93" s="99">
        <v>8.1626440385862082</v>
      </c>
      <c r="BC93" s="99">
        <v>14467.470293990194</v>
      </c>
      <c r="BD93" s="99">
        <v>5.1049480770011373</v>
      </c>
      <c r="BE93" s="99">
        <v>9048.0099716768145</v>
      </c>
      <c r="BF93" s="99">
        <v>9.1211352446150915</v>
      </c>
      <c r="BG93" s="99">
        <v>16166.300107555788</v>
      </c>
      <c r="BH93" s="99">
        <v>13.578724868561748</v>
      </c>
      <c r="BI93" s="99">
        <v>24066.93195703884</v>
      </c>
      <c r="BJ93" s="99">
        <v>8.0225465277838754</v>
      </c>
      <c r="BK93" s="99">
        <v>14219.161465844139</v>
      </c>
      <c r="BL93" s="99">
        <v>8.1594074556421852</v>
      </c>
      <c r="BM93" s="99">
        <v>14461.733774380207</v>
      </c>
      <c r="BN93" s="99">
        <v>9.3636176122563093</v>
      </c>
      <c r="BO93" s="99">
        <v>16596.075855963081</v>
      </c>
      <c r="BP93" s="99">
        <v>9.1283247134320842</v>
      </c>
      <c r="BQ93" s="99">
        <v>16179.042722087024</v>
      </c>
      <c r="BR93" s="99">
        <v>8.2267595826841706</v>
      </c>
      <c r="BS93" s="99">
        <v>14581.108684349423</v>
      </c>
      <c r="BT93" s="99">
        <v>7.2853555715434055</v>
      </c>
      <c r="BU93" s="99">
        <v>12912.564215003531</v>
      </c>
      <c r="BV93" s="99">
        <v>7.2048608579491944</v>
      </c>
      <c r="BW93" s="99">
        <v>12769.895384629152</v>
      </c>
      <c r="BX93" s="99">
        <v>9.4963496122713114</v>
      </c>
      <c r="BY93" s="99">
        <v>16831.330052789672</v>
      </c>
      <c r="BZ93" s="99">
        <v>8.0557838460809066</v>
      </c>
      <c r="CA93" s="99">
        <v>14278.071288793797</v>
      </c>
      <c r="CB93" s="99">
        <v>5.5940177918161291</v>
      </c>
      <c r="CC93" s="99">
        <v>9914.8371342149057</v>
      </c>
      <c r="CD93" s="99">
        <v>3.0115591429032755</v>
      </c>
      <c r="CE93" s="99">
        <v>5337.6874248817649</v>
      </c>
      <c r="CF93" s="99">
        <v>9.0364870108336675</v>
      </c>
      <c r="CG93" s="99">
        <v>16016.269578001591</v>
      </c>
      <c r="CH93" s="99">
        <v>7.1771288034870517</v>
      </c>
      <c r="CI93" s="99">
        <v>12720.74309130045</v>
      </c>
      <c r="CJ93" s="99">
        <v>4.6650299501563293</v>
      </c>
      <c r="CK93" s="99">
        <v>8268.2990836570771</v>
      </c>
      <c r="CL93" s="99">
        <v>2.0428475278455354</v>
      </c>
      <c r="CM93" s="99">
        <v>3620.7429583534267</v>
      </c>
      <c r="CN93" s="99">
        <v>2.0568462699490069</v>
      </c>
      <c r="CO93" s="99">
        <v>3645.5543288576196</v>
      </c>
      <c r="CP93" s="99">
        <v>13.195766019289206</v>
      </c>
      <c r="CQ93" s="99">
        <v>23388.175692588185</v>
      </c>
      <c r="CR93" s="99">
        <v>13.661538633517241</v>
      </c>
      <c r="CS93" s="99">
        <v>24213.711074045954</v>
      </c>
      <c r="CT93" s="99">
        <v>8.2907011187457886</v>
      </c>
      <c r="CU93" s="99">
        <v>14694.438662865035</v>
      </c>
    </row>
    <row r="94" spans="2:99">
      <c r="C94" s="98" t="s">
        <v>259</v>
      </c>
      <c r="D94" s="99">
        <v>0</v>
      </c>
      <c r="E94" s="99">
        <v>0</v>
      </c>
      <c r="F94" s="99">
        <v>0</v>
      </c>
      <c r="G94" s="99">
        <v>0</v>
      </c>
      <c r="H94" s="99">
        <v>3.0862734931058946</v>
      </c>
      <c r="I94" s="99">
        <v>7392.2422706872385</v>
      </c>
      <c r="J94" s="99">
        <v>3.8100465671357653</v>
      </c>
      <c r="K94" s="99">
        <v>9125.8235376035846</v>
      </c>
      <c r="L94" s="99">
        <v>7.1926764998813697</v>
      </c>
      <c r="M94" s="99">
        <v>17227.898752515855</v>
      </c>
      <c r="N94" s="99">
        <v>10.561594068765324</v>
      </c>
      <c r="O94" s="99">
        <v>25297.130113506701</v>
      </c>
      <c r="P94" s="99">
        <v>6.7184011011714633</v>
      </c>
      <c r="Q94" s="99">
        <v>16091.914317525887</v>
      </c>
      <c r="R94" s="99">
        <v>3.1794937140957131</v>
      </c>
      <c r="S94" s="99">
        <v>7615.5233440020511</v>
      </c>
      <c r="T94" s="99">
        <v>5.0477650387746342</v>
      </c>
      <c r="U94" s="99">
        <v>12090.406820873002</v>
      </c>
      <c r="V94" s="99">
        <v>4.1546266436763926</v>
      </c>
      <c r="W94" s="99">
        <v>9951.1617369336946</v>
      </c>
      <c r="X94" s="99">
        <v>4.1902019215128696</v>
      </c>
      <c r="Y94" s="99">
        <v>10036.371642407625</v>
      </c>
      <c r="Z94" s="99">
        <v>8.2218460659480002</v>
      </c>
      <c r="AA94" s="99">
        <v>19692.965697158648</v>
      </c>
      <c r="AB94" s="99">
        <v>14.476691355585041</v>
      </c>
      <c r="AC94" s="99">
        <v>34674.571134897291</v>
      </c>
      <c r="AD94" s="99">
        <v>4.4806633863364969</v>
      </c>
      <c r="AE94" s="99">
        <v>10732.084942953177</v>
      </c>
      <c r="AF94" s="99">
        <v>14.147378894684183</v>
      </c>
      <c r="AG94" s="99">
        <v>33885.801928547553</v>
      </c>
      <c r="AH94" s="99">
        <v>10.723538704736931</v>
      </c>
      <c r="AI94" s="99">
        <v>25685.019905585898</v>
      </c>
      <c r="AJ94" s="99">
        <v>5.6670053559220142</v>
      </c>
      <c r="AK94" s="99">
        <v>13573.611228504407</v>
      </c>
      <c r="AL94" s="99">
        <v>8.0906098086548024</v>
      </c>
      <c r="AM94" s="99">
        <v>19378.62861368998</v>
      </c>
      <c r="AN94" s="99">
        <v>4.094066025038229</v>
      </c>
      <c r="AO94" s="99">
        <v>9806.1069431715659</v>
      </c>
      <c r="AP94" s="99">
        <v>8.1697817656411793</v>
      </c>
      <c r="AQ94" s="99">
        <v>19568.261285063752</v>
      </c>
      <c r="AR94" s="99">
        <v>10.301618929906466</v>
      </c>
      <c r="AS94" s="99">
        <v>24674.437660911964</v>
      </c>
      <c r="AT94" s="99">
        <v>8.8281266715632682</v>
      </c>
      <c r="AU94" s="99">
        <v>21145.12900372834</v>
      </c>
      <c r="AV94" s="99">
        <v>7.8207191498395296</v>
      </c>
      <c r="AW94" s="99">
        <v>18732.186507695638</v>
      </c>
      <c r="AX94" s="99">
        <v>2.5208083403695545</v>
      </c>
      <c r="AY94" s="99">
        <v>6037.8401368531568</v>
      </c>
      <c r="AZ94" s="99">
        <v>6.0677829184616776</v>
      </c>
      <c r="BA94" s="99">
        <v>14533.55364629941</v>
      </c>
      <c r="BB94" s="99">
        <v>8.1616411701771288</v>
      </c>
      <c r="BC94" s="99">
        <v>19548.762930808258</v>
      </c>
      <c r="BD94" s="99">
        <v>5.1041569141349443</v>
      </c>
      <c r="BE94" s="99">
        <v>12225.476640736018</v>
      </c>
      <c r="BF94" s="99">
        <v>9.1191586238315594</v>
      </c>
      <c r="BG94" s="99">
        <v>21842.208735801349</v>
      </c>
      <c r="BH94" s="99">
        <v>12.506384259991529</v>
      </c>
      <c r="BI94" s="99">
        <v>29955.291579531709</v>
      </c>
      <c r="BJ94" s="99">
        <v>7.9931019760526398</v>
      </c>
      <c r="BK94" s="99">
        <v>19145.077853041283</v>
      </c>
      <c r="BL94" s="99">
        <v>8.8196656292843585</v>
      </c>
      <c r="BM94" s="99">
        <v>21124.863115261895</v>
      </c>
      <c r="BN94" s="99">
        <v>9.3455024589897455</v>
      </c>
      <c r="BO94" s="99">
        <v>22384.347489772237</v>
      </c>
      <c r="BP94" s="99">
        <v>8.1283247134320842</v>
      </c>
      <c r="BQ94" s="99">
        <v>19468.963353612526</v>
      </c>
      <c r="BR94" s="99">
        <v>6.2519550918713005</v>
      </c>
      <c r="BS94" s="99">
        <v>14974.682836050139</v>
      </c>
      <c r="BT94" s="99">
        <v>7.2277492466878046</v>
      </c>
      <c r="BU94" s="99">
        <v>17311.904995666628</v>
      </c>
      <c r="BV94" s="99">
        <v>8.2035711692898303</v>
      </c>
      <c r="BW94" s="99">
        <v>19649.193664683</v>
      </c>
      <c r="BX94" s="99">
        <v>9.5294395864227308</v>
      </c>
      <c r="BY94" s="99">
        <v>22824.913697399723</v>
      </c>
      <c r="BZ94" s="99">
        <v>8.8970277418218693</v>
      </c>
      <c r="CA94" s="99">
        <v>21310.16084721174</v>
      </c>
      <c r="CB94" s="99">
        <v>5.577833555710769</v>
      </c>
      <c r="CC94" s="99">
        <v>13360.026932638433</v>
      </c>
      <c r="CD94" s="99">
        <v>2.6144949318054822</v>
      </c>
      <c r="CE94" s="99">
        <v>6262.2382606604906</v>
      </c>
      <c r="CF94" s="99">
        <v>8.0364870108336675</v>
      </c>
      <c r="CG94" s="99">
        <v>19248.993688348797</v>
      </c>
      <c r="CH94" s="99">
        <v>7.178356338006493</v>
      </c>
      <c r="CI94" s="99">
        <v>17193.599100793152</v>
      </c>
      <c r="CJ94" s="99">
        <v>4.648254434888746</v>
      </c>
      <c r="CK94" s="99">
        <v>11133.499022445523</v>
      </c>
      <c r="CL94" s="99">
        <v>1.8171642985781078</v>
      </c>
      <c r="CM94" s="99">
        <v>4352.4719279542833</v>
      </c>
      <c r="CN94" s="99">
        <v>2.2845018940946753</v>
      </c>
      <c r="CO94" s="99">
        <v>5471.8389367355658</v>
      </c>
      <c r="CP94" s="99">
        <v>13.185462544589774</v>
      </c>
      <c r="CQ94" s="99">
        <v>31581.819886801422</v>
      </c>
      <c r="CR94" s="99">
        <v>12.716645615464003</v>
      </c>
      <c r="CS94" s="99">
        <v>30458.909578159379</v>
      </c>
      <c r="CT94" s="99">
        <v>9.0417291638148374</v>
      </c>
      <c r="CU94" s="99">
        <v>21656.749693169299</v>
      </c>
    </row>
    <row r="95" spans="2:99">
      <c r="B95" s="98" t="s">
        <v>132</v>
      </c>
      <c r="C95" s="98" t="s">
        <v>260</v>
      </c>
      <c r="D95" s="99">
        <v>0</v>
      </c>
      <c r="E95" s="99">
        <v>0</v>
      </c>
      <c r="F95" s="99">
        <v>0</v>
      </c>
      <c r="G95" s="99">
        <v>0</v>
      </c>
      <c r="H95" s="99">
        <v>6.1725469862117892</v>
      </c>
      <c r="I95" s="99">
        <v>10695.789417707789</v>
      </c>
      <c r="J95" s="99">
        <v>3.0890282181598598</v>
      </c>
      <c r="K95" s="99">
        <v>5352.6680964274046</v>
      </c>
      <c r="L95" s="99">
        <v>17.457606687218252</v>
      </c>
      <c r="M95" s="99">
        <v>30250.540867611788</v>
      </c>
      <c r="N95" s="99">
        <v>12.332661002042625</v>
      </c>
      <c r="O95" s="99">
        <v>21370.034984339462</v>
      </c>
      <c r="P95" s="99">
        <v>7.1697902875302075</v>
      </c>
      <c r="Q95" s="99">
        <v>12423.812610232344</v>
      </c>
      <c r="R95" s="99">
        <v>4.5095946529146635</v>
      </c>
      <c r="S95" s="99">
        <v>7814.2256145705287</v>
      </c>
      <c r="T95" s="99">
        <v>8.1970307849453672</v>
      </c>
      <c r="U95" s="99">
        <v>14203.814944153331</v>
      </c>
      <c r="V95" s="99">
        <v>8.6516250689805254</v>
      </c>
      <c r="W95" s="99">
        <v>14991.535919529453</v>
      </c>
      <c r="X95" s="99">
        <v>7.7370324458623712</v>
      </c>
      <c r="Y95" s="99">
        <v>13406.729822190317</v>
      </c>
      <c r="Z95" s="99">
        <v>7.1409226248754294</v>
      </c>
      <c r="AA95" s="99">
        <v>12373.790724384144</v>
      </c>
      <c r="AB95" s="99">
        <v>18.021481476253658</v>
      </c>
      <c r="AC95" s="99">
        <v>31227.623102052337</v>
      </c>
      <c r="AD95" s="99">
        <v>8.2575957888046929</v>
      </c>
      <c r="AE95" s="99">
        <v>14308.761982840771</v>
      </c>
      <c r="AF95" s="99">
        <v>10.368447236710455</v>
      </c>
      <c r="AG95" s="99">
        <v>17966.445371771875</v>
      </c>
      <c r="AH95" s="99">
        <v>15.517673052776283</v>
      </c>
      <c r="AI95" s="99">
        <v>26889.023865850744</v>
      </c>
      <c r="AJ95" s="99">
        <v>8.1088310783146635</v>
      </c>
      <c r="AK95" s="99">
        <v>14050.982492503648</v>
      </c>
      <c r="AL95" s="99">
        <v>6.3365507178606917</v>
      </c>
      <c r="AM95" s="99">
        <v>10979.975083909007</v>
      </c>
      <c r="AN95" s="99">
        <v>6.4635266982702522</v>
      </c>
      <c r="AO95" s="99">
        <v>11199.999062762692</v>
      </c>
      <c r="AP95" s="99">
        <v>5.5951430315619692</v>
      </c>
      <c r="AQ95" s="99">
        <v>9695.2638450905797</v>
      </c>
      <c r="AR95" s="99">
        <v>9.5605958466721646</v>
      </c>
      <c r="AS95" s="99">
        <v>16566.600483113525</v>
      </c>
      <c r="AT95" s="99">
        <v>8.1575140305199145</v>
      </c>
      <c r="AU95" s="99">
        <v>14135.340312084907</v>
      </c>
      <c r="AV95" s="99">
        <v>14.733923908633777</v>
      </c>
      <c r="AW95" s="99">
        <v>25530.94334888061</v>
      </c>
      <c r="AX95" s="99">
        <v>2.7576893643358722</v>
      </c>
      <c r="AY95" s="99">
        <v>4778.5241305211994</v>
      </c>
      <c r="AZ95" s="99">
        <v>6.1807544492311397</v>
      </c>
      <c r="BA95" s="99">
        <v>10710.011309627718</v>
      </c>
      <c r="BB95" s="99">
        <v>9.7570595620226204</v>
      </c>
      <c r="BC95" s="99">
        <v>16907.032809072796</v>
      </c>
      <c r="BD95" s="99">
        <v>6.4535357270483438</v>
      </c>
      <c r="BE95" s="99">
        <v>11182.686707829369</v>
      </c>
      <c r="BF95" s="99">
        <v>6.7372559484277934</v>
      </c>
      <c r="BG95" s="99">
        <v>11674.31710743568</v>
      </c>
      <c r="BH95" s="99">
        <v>10.687235781417076</v>
      </c>
      <c r="BI95" s="99">
        <v>18518.842162039509</v>
      </c>
      <c r="BJ95" s="99">
        <v>8.737712612006991</v>
      </c>
      <c r="BK95" s="99">
        <v>15140.708414085713</v>
      </c>
      <c r="BL95" s="99">
        <v>12.271335188727296</v>
      </c>
      <c r="BM95" s="99">
        <v>21263.769615026657</v>
      </c>
      <c r="BN95" s="99">
        <v>6.6650073831260697</v>
      </c>
      <c r="BO95" s="99">
        <v>11549.124793480853</v>
      </c>
      <c r="BP95" s="99">
        <v>6.5316309556472065</v>
      </c>
      <c r="BQ95" s="99">
        <v>11318.010119945478</v>
      </c>
      <c r="BR95" s="99">
        <v>5.8566473123624219</v>
      </c>
      <c r="BS95" s="99">
        <v>10148.398462861604</v>
      </c>
      <c r="BT95" s="99">
        <v>7.6851836084218297</v>
      </c>
      <c r="BU95" s="99">
        <v>13316.886156673347</v>
      </c>
      <c r="BV95" s="99">
        <v>6.7463278012844485</v>
      </c>
      <c r="BW95" s="99">
        <v>11690.036814065692</v>
      </c>
      <c r="BX95" s="99">
        <v>19.595619534725571</v>
      </c>
      <c r="BY95" s="99">
        <v>33955.289529772468</v>
      </c>
      <c r="BZ95" s="99">
        <v>10.616791593643198</v>
      </c>
      <c r="CA95" s="99">
        <v>18396.776473464932</v>
      </c>
      <c r="CB95" s="99">
        <v>9.6668082502565937</v>
      </c>
      <c r="CC95" s="99">
        <v>16750.645336044625</v>
      </c>
      <c r="CD95" s="99">
        <v>3.1951463594973304</v>
      </c>
      <c r="CE95" s="99">
        <v>5536.5496117369739</v>
      </c>
      <c r="CF95" s="99">
        <v>9.1876474842874316</v>
      </c>
      <c r="CG95" s="99">
        <v>15920.355560773261</v>
      </c>
      <c r="CH95" s="99">
        <v>8.8333904888349348</v>
      </c>
      <c r="CI95" s="99">
        <v>15306.499039053175</v>
      </c>
      <c r="CJ95" s="99">
        <v>6.5044997004897898</v>
      </c>
      <c r="CK95" s="99">
        <v>11270.997081008707</v>
      </c>
      <c r="CL95" s="99">
        <v>1.4345659979073799</v>
      </c>
      <c r="CM95" s="99">
        <v>2485.8159611739079</v>
      </c>
      <c r="CN95" s="99">
        <v>3.4195543377671029</v>
      </c>
      <c r="CO95" s="99">
        <v>5925.4037564828359</v>
      </c>
      <c r="CP95" s="99">
        <v>12.11333822169375</v>
      </c>
      <c r="CQ95" s="99">
        <v>20989.992470550929</v>
      </c>
      <c r="CR95" s="99">
        <v>10.86623316684071</v>
      </c>
      <c r="CS95" s="99">
        <v>18829.008831501582</v>
      </c>
      <c r="CT95" s="99">
        <v>12.708691520201253</v>
      </c>
      <c r="CU95" s="99">
        <v>22021.62066620473</v>
      </c>
    </row>
    <row r="96" spans="2:99">
      <c r="C96" s="98" t="s">
        <v>261</v>
      </c>
      <c r="D96" s="99">
        <v>0</v>
      </c>
      <c r="E96" s="99">
        <v>0</v>
      </c>
      <c r="F96" s="99">
        <v>0</v>
      </c>
      <c r="G96" s="99">
        <v>0</v>
      </c>
      <c r="H96" s="99">
        <v>6.1725469862117892</v>
      </c>
      <c r="I96" s="99">
        <v>5081.2406790495443</v>
      </c>
      <c r="J96" s="99">
        <v>3.6452492334778763</v>
      </c>
      <c r="K96" s="99">
        <v>3000.7691689989874</v>
      </c>
      <c r="L96" s="99">
        <v>17.457606687218252</v>
      </c>
      <c r="M96" s="99">
        <v>14371.101824918063</v>
      </c>
      <c r="N96" s="99">
        <v>14.491397140487178</v>
      </c>
      <c r="O96" s="99">
        <v>11929.318126049044</v>
      </c>
      <c r="P96" s="99">
        <v>7.1982868941122824</v>
      </c>
      <c r="Q96" s="99">
        <v>5925.6297712332307</v>
      </c>
      <c r="R96" s="99">
        <v>4.243574465150874</v>
      </c>
      <c r="S96" s="99">
        <v>3493.3104997121991</v>
      </c>
      <c r="T96" s="99">
        <v>9.2149426744858545</v>
      </c>
      <c r="U96" s="99">
        <v>7585.7408096367544</v>
      </c>
      <c r="V96" s="99">
        <v>9.6252887780860839</v>
      </c>
      <c r="W96" s="99">
        <v>7923.5377221204635</v>
      </c>
      <c r="X96" s="99">
        <v>10.855908646807915</v>
      </c>
      <c r="Y96" s="99">
        <v>8936.5839980522742</v>
      </c>
      <c r="Z96" s="99">
        <v>8.2043072151462866</v>
      </c>
      <c r="AA96" s="99">
        <v>6753.7856995084221</v>
      </c>
      <c r="AB96" s="99">
        <v>19.953382711170082</v>
      </c>
      <c r="AC96" s="99">
        <v>16425.624647835211</v>
      </c>
      <c r="AD96" s="99">
        <v>8.7868586694743698</v>
      </c>
      <c r="AE96" s="99">
        <v>7233.3420567113008</v>
      </c>
      <c r="AF96" s="99">
        <v>11.423714322217023</v>
      </c>
      <c r="AG96" s="99">
        <v>9404.0016300490533</v>
      </c>
      <c r="AH96" s="99">
        <v>20.00303190747751</v>
      </c>
      <c r="AI96" s="99">
        <v>16466.495866235484</v>
      </c>
      <c r="AJ96" s="99">
        <v>7.233433177796659</v>
      </c>
      <c r="AK96" s="99">
        <v>5954.562191962209</v>
      </c>
      <c r="AL96" s="99">
        <v>6.3883277513777212</v>
      </c>
      <c r="AM96" s="99">
        <v>5258.8714049341397</v>
      </c>
      <c r="AN96" s="99">
        <v>7.4653743564374446</v>
      </c>
      <c r="AO96" s="99">
        <v>6145.4961702193041</v>
      </c>
      <c r="AP96" s="99">
        <v>5.6894662346959572</v>
      </c>
      <c r="AQ96" s="99">
        <v>4683.568604401712</v>
      </c>
      <c r="AR96" s="99">
        <v>10.341036291643604</v>
      </c>
      <c r="AS96" s="99">
        <v>8512.7410752810138</v>
      </c>
      <c r="AT96" s="99">
        <v>8.1823224183967405</v>
      </c>
      <c r="AU96" s="99">
        <v>6735.6878148241958</v>
      </c>
      <c r="AV96" s="99">
        <v>15.507035646756206</v>
      </c>
      <c r="AW96" s="99">
        <v>12765.391744409708</v>
      </c>
      <c r="AX96" s="99">
        <v>3.012318701530424</v>
      </c>
      <c r="AY96" s="99">
        <v>2479.740755099845</v>
      </c>
      <c r="AZ96" s="99">
        <v>6.173223013846509</v>
      </c>
      <c r="BA96" s="99">
        <v>5081.797184998446</v>
      </c>
      <c r="BB96" s="99">
        <v>9.7781454209440533</v>
      </c>
      <c r="BC96" s="99">
        <v>8049.3693105211441</v>
      </c>
      <c r="BD96" s="99">
        <v>7.5079600142941452</v>
      </c>
      <c r="BE96" s="99">
        <v>6180.5526837669395</v>
      </c>
      <c r="BF96" s="99">
        <v>7.8425782267746209</v>
      </c>
      <c r="BG96" s="99">
        <v>6456.0103962808671</v>
      </c>
      <c r="BH96" s="99">
        <v>12.759576389987295</v>
      </c>
      <c r="BI96" s="99">
        <v>10503.683284237541</v>
      </c>
      <c r="BJ96" s="99">
        <v>9.9324883666033266</v>
      </c>
      <c r="BK96" s="99">
        <v>8176.424423387858</v>
      </c>
      <c r="BL96" s="99">
        <v>12.292817858903307</v>
      </c>
      <c r="BM96" s="99">
        <v>10119.447661449201</v>
      </c>
      <c r="BN96" s="99">
        <v>7.9690246145247823</v>
      </c>
      <c r="BO96" s="99">
        <v>6560.1010626768002</v>
      </c>
      <c r="BP96" s="99">
        <v>7.6049593633226831</v>
      </c>
      <c r="BQ96" s="99">
        <v>6260.4025478872318</v>
      </c>
      <c r="BR96" s="99">
        <v>6.9826248582980721</v>
      </c>
      <c r="BS96" s="99">
        <v>5748.0967833509721</v>
      </c>
      <c r="BT96" s="99">
        <v>9.7990582317657324</v>
      </c>
      <c r="BU96" s="99">
        <v>8066.58473638955</v>
      </c>
      <c r="BV96" s="99">
        <v>8.0091248294601449</v>
      </c>
      <c r="BW96" s="99">
        <v>6593.1115596115906</v>
      </c>
      <c r="BX96" s="99">
        <v>19.661799483028414</v>
      </c>
      <c r="BY96" s="99">
        <v>16185.59333442899</v>
      </c>
      <c r="BZ96" s="99">
        <v>13.140523280866086</v>
      </c>
      <c r="CA96" s="99">
        <v>10817.278764808962</v>
      </c>
      <c r="CB96" s="99">
        <v>9.1759167085700639</v>
      </c>
      <c r="CC96" s="99">
        <v>7553.6146344948756</v>
      </c>
      <c r="CD96" s="99">
        <v>3.4000834174554453</v>
      </c>
      <c r="CE96" s="99">
        <v>2798.9486692493224</v>
      </c>
      <c r="CF96" s="99">
        <v>9.2241344951210991</v>
      </c>
      <c r="CG96" s="99">
        <v>7593.3075163836884</v>
      </c>
      <c r="CH96" s="99">
        <v>8.8854773943871184</v>
      </c>
      <c r="CI96" s="99">
        <v>7314.5249910594748</v>
      </c>
      <c r="CJ96" s="99">
        <v>8.0286181416445768</v>
      </c>
      <c r="CK96" s="99">
        <v>6609.1584542018154</v>
      </c>
      <c r="CL96" s="99">
        <v>1.6776164288537261</v>
      </c>
      <c r="CM96" s="99">
        <v>1381.0138442323871</v>
      </c>
      <c r="CN96" s="99">
        <v>3.4215321173365414</v>
      </c>
      <c r="CO96" s="99">
        <v>2816.6052389914407</v>
      </c>
      <c r="CP96" s="99">
        <v>13.133945171092615</v>
      </c>
      <c r="CQ96" s="99">
        <v>10811.863664843439</v>
      </c>
      <c r="CR96" s="99">
        <v>11.811126184893945</v>
      </c>
      <c r="CS96" s="99">
        <v>9722.9190754046958</v>
      </c>
      <c r="CT96" s="99">
        <v>12.679298897214977</v>
      </c>
      <c r="CU96" s="99">
        <v>10437.598852187368</v>
      </c>
    </row>
    <row r="97" spans="2:99">
      <c r="C97" s="98" t="s">
        <v>262</v>
      </c>
      <c r="D97" s="99">
        <v>0</v>
      </c>
      <c r="E97" s="99">
        <v>0</v>
      </c>
      <c r="F97" s="99">
        <v>0</v>
      </c>
      <c r="G97" s="99">
        <v>0</v>
      </c>
      <c r="H97" s="99">
        <v>6.9441153594882614</v>
      </c>
      <c r="I97" s="99">
        <v>12699.398169432132</v>
      </c>
      <c r="J97" s="99">
        <v>3.575559640138795</v>
      </c>
      <c r="K97" s="99">
        <v>6538.9834698858285</v>
      </c>
      <c r="L97" s="99">
        <v>18.433522124733081</v>
      </c>
      <c r="M97" s="99">
        <v>33711.225261711857</v>
      </c>
      <c r="N97" s="99">
        <v>12.2704279693587</v>
      </c>
      <c r="O97" s="99">
        <v>22440.158670363191</v>
      </c>
      <c r="P97" s="99">
        <v>6.7041527978804263</v>
      </c>
      <c r="Q97" s="99">
        <v>12260.554636763723</v>
      </c>
      <c r="R97" s="99">
        <v>4.515968922449547</v>
      </c>
      <c r="S97" s="99">
        <v>8258.8039653757314</v>
      </c>
      <c r="T97" s="99">
        <v>8.1910601550985387</v>
      </c>
      <c r="U97" s="99">
        <v>14979.810811644207</v>
      </c>
      <c r="V97" s="99">
        <v>9.6527723284407347</v>
      </c>
      <c r="W97" s="99">
        <v>17652.990034252416</v>
      </c>
      <c r="X97" s="99">
        <v>8.737032445862372</v>
      </c>
      <c r="Y97" s="99">
        <v>15978.284936993106</v>
      </c>
      <c r="Z97" s="99">
        <v>8.2043072151462866</v>
      </c>
      <c r="AA97" s="99">
        <v>15004.037035059528</v>
      </c>
      <c r="AB97" s="99">
        <v>16.953382711170082</v>
      </c>
      <c r="AC97" s="99">
        <v>31004.346302187845</v>
      </c>
      <c r="AD97" s="99">
        <v>7.8180145060234798</v>
      </c>
      <c r="AE97" s="99">
        <v>14297.584928615739</v>
      </c>
      <c r="AF97" s="99">
        <v>10.350024874874933</v>
      </c>
      <c r="AG97" s="99">
        <v>18928.125491171275</v>
      </c>
      <c r="AH97" s="99">
        <v>14.558846183168415</v>
      </c>
      <c r="AI97" s="99">
        <v>26625.217899778396</v>
      </c>
      <c r="AJ97" s="99">
        <v>7.993659424755224</v>
      </c>
      <c r="AK97" s="99">
        <v>14618.804355992354</v>
      </c>
      <c r="AL97" s="99">
        <v>7.3753834929984636</v>
      </c>
      <c r="AM97" s="99">
        <v>13488.101331995589</v>
      </c>
      <c r="AN97" s="99">
        <v>6.3882738782396693</v>
      </c>
      <c r="AO97" s="99">
        <v>11682.875268524707</v>
      </c>
      <c r="AP97" s="99">
        <v>5.557413750308374</v>
      </c>
      <c r="AQ97" s="99">
        <v>10163.398266563954</v>
      </c>
      <c r="AR97" s="99">
        <v>9.506682723669881</v>
      </c>
      <c r="AS97" s="99">
        <v>17385.821365047479</v>
      </c>
      <c r="AT97" s="99">
        <v>8.2071308062735682</v>
      </c>
      <c r="AU97" s="99">
        <v>15009.200818513102</v>
      </c>
      <c r="AV97" s="99">
        <v>13.165299990235109</v>
      </c>
      <c r="AW97" s="99">
        <v>24076.700622141965</v>
      </c>
      <c r="AX97" s="99">
        <v>2.743278249401139</v>
      </c>
      <c r="AY97" s="99">
        <v>5016.9072625048029</v>
      </c>
      <c r="AZ97" s="99">
        <v>6.1581601430772475</v>
      </c>
      <c r="BA97" s="99">
        <v>11262.043269659669</v>
      </c>
      <c r="BB97" s="99">
        <v>9.7761396841258961</v>
      </c>
      <c r="BC97" s="99">
        <v>17878.604254329439</v>
      </c>
      <c r="BD97" s="99">
        <v>6.4535357270483438</v>
      </c>
      <c r="BE97" s="99">
        <v>11802.22613762601</v>
      </c>
      <c r="BF97" s="99">
        <v>6.7520806043042914</v>
      </c>
      <c r="BG97" s="99">
        <v>12348.205009151689</v>
      </c>
      <c r="BH97" s="99">
        <v>10.795746694272404</v>
      </c>
      <c r="BI97" s="99">
        <v>19743.261554485372</v>
      </c>
      <c r="BJ97" s="99">
        <v>8.737712612006991</v>
      </c>
      <c r="BK97" s="99">
        <v>15979.528824838384</v>
      </c>
      <c r="BL97" s="99">
        <v>10.972301511618964</v>
      </c>
      <c r="BM97" s="99">
        <v>20066.145004448761</v>
      </c>
      <c r="BN97" s="99">
        <v>7.3260735754587056</v>
      </c>
      <c r="BO97" s="99">
        <v>13397.923354798881</v>
      </c>
      <c r="BP97" s="99">
        <v>7.5132988537283367</v>
      </c>
      <c r="BQ97" s="99">
        <v>13740.320943698382</v>
      </c>
      <c r="BR97" s="99">
        <v>7.8062562939881612</v>
      </c>
      <c r="BS97" s="99">
        <v>14276.081510445549</v>
      </c>
      <c r="BT97" s="99">
        <v>7.7123854090830388</v>
      </c>
      <c r="BU97" s="99">
        <v>14104.410436131062</v>
      </c>
      <c r="BV97" s="99">
        <v>6.8313474333576174</v>
      </c>
      <c r="BW97" s="99">
        <v>12493.168186124411</v>
      </c>
      <c r="BX97" s="99">
        <v>17.694889457179833</v>
      </c>
      <c r="BY97" s="99">
        <v>32360.413839290479</v>
      </c>
      <c r="BZ97" s="99">
        <v>11.420759429044757</v>
      </c>
      <c r="CA97" s="99">
        <v>20886.284843837053</v>
      </c>
      <c r="CB97" s="99">
        <v>9.1273640002539871</v>
      </c>
      <c r="CC97" s="99">
        <v>16692.123283664492</v>
      </c>
      <c r="CD97" s="99">
        <v>3.0033297658823983</v>
      </c>
      <c r="CE97" s="99">
        <v>5492.4894758457303</v>
      </c>
      <c r="CF97" s="99">
        <v>8.1772226240492412</v>
      </c>
      <c r="CG97" s="99">
        <v>14954.504734861252</v>
      </c>
      <c r="CH97" s="99">
        <v>7.8269875883699047</v>
      </c>
      <c r="CI97" s="99">
        <v>14313.994901610882</v>
      </c>
      <c r="CJ97" s="99">
        <v>7.9937137187472462</v>
      </c>
      <c r="CK97" s="99">
        <v>14618.903648844964</v>
      </c>
      <c r="CL97" s="99">
        <v>1.4345659979073799</v>
      </c>
      <c r="CM97" s="99">
        <v>2623.5342969730164</v>
      </c>
      <c r="CN97" s="99">
        <v>3.1948481157954749</v>
      </c>
      <c r="CO97" s="99">
        <v>5842.7382341667644</v>
      </c>
      <c r="CP97" s="99">
        <v>12.133945171092615</v>
      </c>
      <c r="CQ97" s="99">
        <v>22190.558928894174</v>
      </c>
      <c r="CR97" s="99">
        <v>10.039460911237004</v>
      </c>
      <c r="CS97" s="99">
        <v>18360.166114470234</v>
      </c>
      <c r="CT97" s="99">
        <v>12.708691520201253</v>
      </c>
      <c r="CU97" s="99">
        <v>23241.655052144051</v>
      </c>
    </row>
    <row r="98" spans="2:99">
      <c r="C98" s="98" t="s">
        <v>263</v>
      </c>
      <c r="D98" s="99">
        <v>0</v>
      </c>
      <c r="E98" s="99">
        <v>0</v>
      </c>
      <c r="F98" s="99">
        <v>0</v>
      </c>
      <c r="G98" s="99">
        <v>0</v>
      </c>
      <c r="H98" s="99">
        <v>6.9441153594882614</v>
      </c>
      <c r="I98" s="99">
        <v>8774.5841682493665</v>
      </c>
      <c r="J98" s="99">
        <v>3.1083689927495968</v>
      </c>
      <c r="K98" s="99">
        <v>3927.73505923839</v>
      </c>
      <c r="L98" s="99">
        <v>17.457606687218252</v>
      </c>
      <c r="M98" s="99">
        <v>22059.431809968981</v>
      </c>
      <c r="N98" s="99">
        <v>14.491397140487178</v>
      </c>
      <c r="O98" s="99">
        <v>18311.329426719596</v>
      </c>
      <c r="P98" s="99">
        <v>7.6639243837620628</v>
      </c>
      <c r="Q98" s="99">
        <v>9684.1348513217417</v>
      </c>
      <c r="R98" s="99">
        <v>4.5095946529146635</v>
      </c>
      <c r="S98" s="99">
        <v>5698.323803422968</v>
      </c>
      <c r="T98" s="99">
        <v>9.2030014147921975</v>
      </c>
      <c r="U98" s="99">
        <v>11628.91258773142</v>
      </c>
      <c r="V98" s="99">
        <v>8.5966579682712236</v>
      </c>
      <c r="W98" s="99">
        <v>10862.737008707518</v>
      </c>
      <c r="X98" s="99">
        <v>9.713257205673262</v>
      </c>
      <c r="Y98" s="99">
        <v>12273.671805088734</v>
      </c>
      <c r="Z98" s="99">
        <v>7.3310763956880001</v>
      </c>
      <c r="AA98" s="99">
        <v>9263.5481335913555</v>
      </c>
      <c r="AB98" s="99">
        <v>17.021481476253658</v>
      </c>
      <c r="AC98" s="99">
        <v>21508.343993394123</v>
      </c>
      <c r="AD98" s="99">
        <v>8.7195974710580213</v>
      </c>
      <c r="AE98" s="99">
        <v>11018.083364428914</v>
      </c>
      <c r="AF98" s="99">
        <v>9.4052919603815006</v>
      </c>
      <c r="AG98" s="99">
        <v>11884.526921138064</v>
      </c>
      <c r="AH98" s="99">
        <v>19.132426607394819</v>
      </c>
      <c r="AI98" s="99">
        <v>24175.734261104091</v>
      </c>
      <c r="AJ98" s="99">
        <v>8.0627624168908874</v>
      </c>
      <c r="AK98" s="99">
        <v>10188.106589983325</v>
      </c>
      <c r="AL98" s="99">
        <v>6.3365507178606917</v>
      </c>
      <c r="AM98" s="99">
        <v>8006.8654870887694</v>
      </c>
      <c r="AN98" s="99">
        <v>7.444713493262606</v>
      </c>
      <c r="AO98" s="99">
        <v>9407.1399700866277</v>
      </c>
      <c r="AP98" s="99">
        <v>5.6036685000575233</v>
      </c>
      <c r="AQ98" s="99">
        <v>7080.7955166726861</v>
      </c>
      <c r="AR98" s="99">
        <v>9.5801771041858697</v>
      </c>
      <c r="AS98" s="99">
        <v>12105.511788849264</v>
      </c>
      <c r="AT98" s="99">
        <v>9.0253630481132401</v>
      </c>
      <c r="AU98" s="99">
        <v>11404.448747595889</v>
      </c>
      <c r="AV98" s="99">
        <v>14.756324350787585</v>
      </c>
      <c r="AW98" s="99">
        <v>18646.091449655192</v>
      </c>
      <c r="AX98" s="99">
        <v>2.7576893643358722</v>
      </c>
      <c r="AY98" s="99">
        <v>3484.6162807748078</v>
      </c>
      <c r="AZ98" s="99">
        <v>6.1807544492311397</v>
      </c>
      <c r="BA98" s="99">
        <v>7810.001322048468</v>
      </c>
      <c r="BB98" s="99">
        <v>9.7992312798654844</v>
      </c>
      <c r="BC98" s="99">
        <v>12382.308645238025</v>
      </c>
      <c r="BD98" s="99">
        <v>7.5261014433760787</v>
      </c>
      <c r="BE98" s="99">
        <v>9509.981783850013</v>
      </c>
      <c r="BF98" s="99">
        <v>7.8425782267746209</v>
      </c>
      <c r="BG98" s="99">
        <v>9909.8818473524097</v>
      </c>
      <c r="BH98" s="99">
        <v>11.759576389987295</v>
      </c>
      <c r="BI98" s="99">
        <v>14859.400726387945</v>
      </c>
      <c r="BJ98" s="99">
        <v>9.3939895927676318</v>
      </c>
      <c r="BK98" s="99">
        <v>11870.245249421179</v>
      </c>
      <c r="BL98" s="99">
        <v>12.314300529079318</v>
      </c>
      <c r="BM98" s="99">
        <v>15560.350148544625</v>
      </c>
      <c r="BN98" s="99">
        <v>7.3623038819918314</v>
      </c>
      <c r="BO98" s="99">
        <v>9303.0071852848778</v>
      </c>
      <c r="BP98" s="99">
        <v>6.5682951594849444</v>
      </c>
      <c r="BQ98" s="99">
        <v>8299.6977635251751</v>
      </c>
      <c r="BR98" s="99">
        <v>6.9574293491109414</v>
      </c>
      <c r="BS98" s="99">
        <v>8791.4077255365846</v>
      </c>
      <c r="BT98" s="99">
        <v>8.7161859746073382</v>
      </c>
      <c r="BU98" s="99">
        <v>11013.772597513831</v>
      </c>
      <c r="BV98" s="99">
        <v>6.9215258200682461</v>
      </c>
      <c r="BW98" s="99">
        <v>8746.0400262382354</v>
      </c>
      <c r="BX98" s="99">
        <v>17.628709508876995</v>
      </c>
      <c r="BY98" s="99">
        <v>22275.63733541697</v>
      </c>
      <c r="BZ98" s="99">
        <v>13.177799341205487</v>
      </c>
      <c r="CA98" s="99">
        <v>16651.467247547251</v>
      </c>
      <c r="CB98" s="99">
        <v>8.6850251668835359</v>
      </c>
      <c r="CC98" s="99">
        <v>10974.397800874036</v>
      </c>
      <c r="CD98" s="99">
        <v>3.1995716075325156</v>
      </c>
      <c r="CE98" s="99">
        <v>4042.9786832780865</v>
      </c>
      <c r="CF98" s="99">
        <v>9.1980723445256221</v>
      </c>
      <c r="CG98" s="99">
        <v>11622.684214542574</v>
      </c>
      <c r="CH98" s="99">
        <v>8.8073470360588431</v>
      </c>
      <c r="CI98" s="99">
        <v>11128.963714763953</v>
      </c>
      <c r="CJ98" s="99">
        <v>7.2249584809887653</v>
      </c>
      <c r="CK98" s="99">
        <v>9129.4575365774035</v>
      </c>
      <c r="CL98" s="99">
        <v>1.6797077098759152</v>
      </c>
      <c r="CM98" s="99">
        <v>2122.4786621992062</v>
      </c>
      <c r="CN98" s="99">
        <v>3.4225037399411433</v>
      </c>
      <c r="CO98" s="99">
        <v>4324.6757257896288</v>
      </c>
      <c r="CP98" s="99">
        <v>14.144248645792047</v>
      </c>
      <c r="CQ98" s="99">
        <v>17872.672588822828</v>
      </c>
      <c r="CR98" s="99">
        <v>10.86623316684071</v>
      </c>
      <c r="CS98" s="99">
        <v>13730.57222961992</v>
      </c>
      <c r="CT98" s="99">
        <v>13.459719565270296</v>
      </c>
      <c r="CU98" s="99">
        <v>17007.701642675544</v>
      </c>
    </row>
    <row r="99" spans="2:99">
      <c r="C99" s="98" t="s">
        <v>264</v>
      </c>
      <c r="D99" s="99">
        <v>0</v>
      </c>
      <c r="E99" s="99">
        <v>0</v>
      </c>
      <c r="F99" s="99">
        <v>0</v>
      </c>
      <c r="G99" s="99">
        <v>0</v>
      </c>
      <c r="H99" s="99">
        <v>5.4009786129353152</v>
      </c>
      <c r="I99" s="99">
        <v>29606.00436466622</v>
      </c>
      <c r="J99" s="99">
        <v>2.3946568667944508</v>
      </c>
      <c r="K99" s="99">
        <v>13126.55108102046</v>
      </c>
      <c r="L99" s="99">
        <v>11.313099312307225</v>
      </c>
      <c r="M99" s="99">
        <v>62013.885190343281</v>
      </c>
      <c r="N99" s="99">
        <v>8.4650909630046964</v>
      </c>
      <c r="O99" s="99">
        <v>46402.242622806538</v>
      </c>
      <c r="P99" s="99">
        <v>4.3474687430494443</v>
      </c>
      <c r="Q99" s="99">
        <v>23831.084661899833</v>
      </c>
      <c r="R99" s="99">
        <v>2.9325963349365751</v>
      </c>
      <c r="S99" s="99">
        <v>16075.320069588328</v>
      </c>
      <c r="T99" s="99">
        <v>6.1612070058643917</v>
      </c>
      <c r="U99" s="99">
        <v>33773.272323346246</v>
      </c>
      <c r="V99" s="99">
        <v>6.4008313374080403</v>
      </c>
      <c r="W99" s="99">
        <v>35086.797059135912</v>
      </c>
      <c r="X99" s="99">
        <v>6.5230552841603924</v>
      </c>
      <c r="Y99" s="99">
        <v>35756.779845653604</v>
      </c>
      <c r="Z99" s="99">
        <v>4.855691968656572</v>
      </c>
      <c r="AA99" s="99">
        <v>26616.961095387862</v>
      </c>
      <c r="AB99" s="99">
        <v>12.680987650835773</v>
      </c>
      <c r="AC99" s="99">
        <v>69512.101906821365</v>
      </c>
      <c r="AD99" s="99">
        <v>5.3734836979241347</v>
      </c>
      <c r="AE99" s="99">
        <v>29455.288238540936</v>
      </c>
      <c r="AF99" s="99">
        <v>7.2579130656973181</v>
      </c>
      <c r="AG99" s="99">
        <v>39784.976260926414</v>
      </c>
      <c r="AH99" s="99">
        <v>11.594144004819624</v>
      </c>
      <c r="AI99" s="99">
        <v>63554.459776819247</v>
      </c>
      <c r="AJ99" s="99">
        <v>6.05858897802411</v>
      </c>
      <c r="AK99" s="99">
        <v>33210.761341936959</v>
      </c>
      <c r="AL99" s="99">
        <v>5.2200523924473758</v>
      </c>
      <c r="AM99" s="99">
        <v>28614.239194439531</v>
      </c>
      <c r="AN99" s="99">
        <v>4.3111734000418931</v>
      </c>
      <c r="AO99" s="99">
        <v>23632.12810966964</v>
      </c>
      <c r="AP99" s="99">
        <v>4.4150220937895472</v>
      </c>
      <c r="AQ99" s="99">
        <v>24201.38510931678</v>
      </c>
      <c r="AR99" s="99">
        <v>5.6128713769903769</v>
      </c>
      <c r="AS99" s="99">
        <v>30767.515740110448</v>
      </c>
      <c r="AT99" s="99">
        <v>5.7772424686313713</v>
      </c>
      <c r="AU99" s="99">
        <v>31668.532316049721</v>
      </c>
      <c r="AV99" s="99">
        <v>10.072853037745391</v>
      </c>
      <c r="AW99" s="99">
        <v>55215.351211705129</v>
      </c>
      <c r="AX99" s="99">
        <v>1.5307795016314625</v>
      </c>
      <c r="AY99" s="99">
        <v>8391.1209161430234</v>
      </c>
      <c r="AZ99" s="99">
        <v>4.1054400953848313</v>
      </c>
      <c r="BA99" s="99">
        <v>22504.380426861488</v>
      </c>
      <c r="BB99" s="99">
        <v>7.5391808939447484</v>
      </c>
      <c r="BC99" s="99">
        <v>41326.773988247529</v>
      </c>
      <c r="BD99" s="99">
        <v>5.3628285816386745</v>
      </c>
      <c r="BE99" s="99">
        <v>29396.881153110557</v>
      </c>
      <c r="BF99" s="99">
        <v>4.5266113917341384</v>
      </c>
      <c r="BG99" s="99">
        <v>24813.073004929851</v>
      </c>
      <c r="BH99" s="99">
        <v>6.5787248685617481</v>
      </c>
      <c r="BI99" s="99">
        <v>36061.938239508076</v>
      </c>
      <c r="BJ99" s="99">
        <v>6.0831601372331905</v>
      </c>
      <c r="BK99" s="99">
        <v>33345.450608257452</v>
      </c>
      <c r="BL99" s="99">
        <v>7.585079962704059</v>
      </c>
      <c r="BM99" s="99">
        <v>41578.374323558564</v>
      </c>
      <c r="BN99" s="99">
        <v>4.6999239593947166</v>
      </c>
      <c r="BO99" s="99">
        <v>25763.103175818076</v>
      </c>
      <c r="BP99" s="99">
        <v>5.3483099364585147</v>
      </c>
      <c r="BQ99" s="99">
        <v>29317.295747690991</v>
      </c>
      <c r="BR99" s="99">
        <v>4.6550832388653811</v>
      </c>
      <c r="BS99" s="99">
        <v>25517.30428216447</v>
      </c>
      <c r="BT99" s="99">
        <v>6.4757681761718704</v>
      </c>
      <c r="BU99" s="99">
        <v>35497.57083450372</v>
      </c>
      <c r="BV99" s="99">
        <v>5.6235105750182131</v>
      </c>
      <c r="BW99" s="99">
        <v>30825.835568019833</v>
      </c>
      <c r="BX99" s="99">
        <v>13.529439586422731</v>
      </c>
      <c r="BY99" s="99">
        <v>74162.976036934837</v>
      </c>
      <c r="BZ99" s="99">
        <v>7.9066796047232915</v>
      </c>
      <c r="CA99" s="99">
        <v>43341.254921251188</v>
      </c>
      <c r="CB99" s="99">
        <v>5.6102020279214893</v>
      </c>
      <c r="CC99" s="99">
        <v>30752.883436254433</v>
      </c>
      <c r="CD99" s="99">
        <v>2.2044655361268788</v>
      </c>
      <c r="CE99" s="99">
        <v>12083.998282833098</v>
      </c>
      <c r="CF99" s="99">
        <v>6.1355231830964785</v>
      </c>
      <c r="CG99" s="99">
        <v>33632.483880461652</v>
      </c>
      <c r="CH99" s="99">
        <v>6.5469125082979263</v>
      </c>
      <c r="CI99" s="99">
        <v>35887.555605485912</v>
      </c>
      <c r="CJ99" s="99">
        <v>5.5478303138824865</v>
      </c>
      <c r="CK99" s="99">
        <v>30410.986648578233</v>
      </c>
      <c r="CL99" s="99">
        <v>1.1893924382637748</v>
      </c>
      <c r="CM99" s="99">
        <v>6519.7735895867072</v>
      </c>
      <c r="CN99" s="99">
        <v>2.2823169083638302</v>
      </c>
      <c r="CO99" s="99">
        <v>12510.748364887169</v>
      </c>
      <c r="CP99" s="99">
        <v>9.0927312722948876</v>
      </c>
      <c r="CQ99" s="99">
        <v>49842.715742211651</v>
      </c>
      <c r="CR99" s="99">
        <v>7.3229026195268263</v>
      </c>
      <c r="CS99" s="99">
        <v>40141.222999198246</v>
      </c>
      <c r="CT99" s="99">
        <v>8.2613084957595166</v>
      </c>
      <c r="CU99" s="99">
        <v>45285.188650355361</v>
      </c>
    </row>
    <row r="100" spans="2:99">
      <c r="C100" s="98" t="s">
        <v>265</v>
      </c>
      <c r="D100" s="99">
        <v>0</v>
      </c>
      <c r="E100" s="99">
        <v>0</v>
      </c>
      <c r="F100" s="99">
        <v>0</v>
      </c>
      <c r="G100" s="99">
        <v>0</v>
      </c>
      <c r="H100" s="99">
        <v>6.9441153594882614</v>
      </c>
      <c r="I100" s="99">
        <v>11266.132759233755</v>
      </c>
      <c r="J100" s="99">
        <v>3.0396010373835929</v>
      </c>
      <c r="K100" s="99">
        <v>4931.4487230511404</v>
      </c>
      <c r="L100" s="99">
        <v>18.409437562247909</v>
      </c>
      <c r="M100" s="99">
        <v>29867.471500991007</v>
      </c>
      <c r="N100" s="99">
        <v>12.239311453016738</v>
      </c>
      <c r="O100" s="99">
        <v>19857.058901374352</v>
      </c>
      <c r="P100" s="99">
        <v>6.267011914812719</v>
      </c>
      <c r="Q100" s="99">
        <v>10167.600130592155</v>
      </c>
      <c r="R100" s="99">
        <v>3.9839285469219674</v>
      </c>
      <c r="S100" s="99">
        <v>6463.5256745261995</v>
      </c>
      <c r="T100" s="99">
        <v>8.2268839341795132</v>
      </c>
      <c r="U100" s="99">
        <v>13347.296494812841</v>
      </c>
      <c r="V100" s="99">
        <v>8.6825503977158043</v>
      </c>
      <c r="W100" s="99">
        <v>14086.56976525412</v>
      </c>
      <c r="X100" s="99">
        <v>8.7608076860514803</v>
      </c>
      <c r="Y100" s="99">
        <v>14213.534389849921</v>
      </c>
      <c r="Z100" s="99">
        <v>8.2993841005525724</v>
      </c>
      <c r="AA100" s="99">
        <v>13464.920764736493</v>
      </c>
      <c r="AB100" s="99">
        <v>17.953382711170082</v>
      </c>
      <c r="AC100" s="99">
        <v>29127.56811060234</v>
      </c>
      <c r="AD100" s="99">
        <v>8.2575957888046929</v>
      </c>
      <c r="AE100" s="99">
        <v>13397.123407756733</v>
      </c>
      <c r="AF100" s="99">
        <v>10.368447236710455</v>
      </c>
      <c r="AG100" s="99">
        <v>16821.768796839042</v>
      </c>
      <c r="AH100" s="99">
        <v>16.388278352858975</v>
      </c>
      <c r="AI100" s="99">
        <v>26588.342799678401</v>
      </c>
      <c r="AJ100" s="99">
        <v>7.1412958549491066</v>
      </c>
      <c r="AK100" s="99">
        <v>11586.03839506943</v>
      </c>
      <c r="AL100" s="99">
        <v>6.3365507178606917</v>
      </c>
      <c r="AM100" s="99">
        <v>10280.419884657185</v>
      </c>
      <c r="AN100" s="99">
        <v>7.4089347414145079</v>
      </c>
      <c r="AO100" s="99">
        <v>12020.255724470897</v>
      </c>
      <c r="AP100" s="99">
        <v>5.5470745781771305</v>
      </c>
      <c r="AQ100" s="99">
        <v>8999.5737956345765</v>
      </c>
      <c r="AR100" s="99">
        <v>9.5443199710875888</v>
      </c>
      <c r="AS100" s="99">
        <v>15484.704721092503</v>
      </c>
      <c r="AT100" s="99">
        <v>7.4633237280643732</v>
      </c>
      <c r="AU100" s="99">
        <v>12108.496416411637</v>
      </c>
      <c r="AV100" s="99">
        <v>14.756324350787585</v>
      </c>
      <c r="AW100" s="99">
        <v>23940.660626717778</v>
      </c>
      <c r="AX100" s="99">
        <v>2.2812575577684355</v>
      </c>
      <c r="AY100" s="99">
        <v>3701.1122617235096</v>
      </c>
      <c r="AZ100" s="99">
        <v>5.1656915784618782</v>
      </c>
      <c r="BA100" s="99">
        <v>8380.81801689655</v>
      </c>
      <c r="BB100" s="99">
        <v>10.672716126336892</v>
      </c>
      <c r="BC100" s="99">
        <v>17315.414643368971</v>
      </c>
      <c r="BD100" s="99">
        <v>6.4353942979664103</v>
      </c>
      <c r="BE100" s="99">
        <v>10440.783709020703</v>
      </c>
      <c r="BF100" s="99">
        <v>6.7540572250878244</v>
      </c>
      <c r="BG100" s="99">
        <v>10957.782441982485</v>
      </c>
      <c r="BH100" s="99">
        <v>11.723406085702186</v>
      </c>
      <c r="BI100" s="99">
        <v>19020.054033443223</v>
      </c>
      <c r="BJ100" s="99">
        <v>9.3645450410363953</v>
      </c>
      <c r="BK100" s="99">
        <v>15193.037874577447</v>
      </c>
      <c r="BL100" s="99">
        <v>12.974558702721492</v>
      </c>
      <c r="BM100" s="99">
        <v>21049.924039295347</v>
      </c>
      <c r="BN100" s="99">
        <v>6.6650073831260697</v>
      </c>
      <c r="BO100" s="99">
        <v>10813.307978383735</v>
      </c>
      <c r="BP100" s="99">
        <v>6.5682951594849444</v>
      </c>
      <c r="BQ100" s="99">
        <v>10656.402066748373</v>
      </c>
      <c r="BR100" s="99">
        <v>6.9826248582980721</v>
      </c>
      <c r="BS100" s="99">
        <v>11328.610570102792</v>
      </c>
      <c r="BT100" s="99">
        <v>7.6529143870615552</v>
      </c>
      <c r="BU100" s="99">
        <v>12416.088301568667</v>
      </c>
      <c r="BV100" s="99">
        <v>7.8888869805126403</v>
      </c>
      <c r="BW100" s="99">
        <v>12798.930237183706</v>
      </c>
      <c r="BX100" s="99">
        <v>17.661799483028414</v>
      </c>
      <c r="BY100" s="99">
        <v>28654.503481265296</v>
      </c>
      <c r="BZ100" s="99">
        <v>10.579515533303793</v>
      </c>
      <c r="CA100" s="99">
        <v>17164.206001232073</v>
      </c>
      <c r="CB100" s="99">
        <v>10.125331319732402</v>
      </c>
      <c r="CC100" s="99">
        <v>16427.337533133847</v>
      </c>
      <c r="CD100" s="99">
        <v>3.3999281376930721</v>
      </c>
      <c r="CE100" s="99">
        <v>5516.04341059324</v>
      </c>
      <c r="CF100" s="99">
        <v>8.172010193930145</v>
      </c>
      <c r="CG100" s="99">
        <v>13258.269338632266</v>
      </c>
      <c r="CH100" s="99">
        <v>7.7031732249544769</v>
      </c>
      <c r="CI100" s="99">
        <v>12497.628240166143</v>
      </c>
      <c r="CJ100" s="99">
        <v>7.2585095115239309</v>
      </c>
      <c r="CK100" s="99">
        <v>11776.205831496425</v>
      </c>
      <c r="CL100" s="99">
        <v>1.443217751071769</v>
      </c>
      <c r="CM100" s="99">
        <v>2341.4764793388376</v>
      </c>
      <c r="CN100" s="99">
        <v>3.4195198034068683</v>
      </c>
      <c r="CO100" s="99">
        <v>5547.8289290473031</v>
      </c>
      <c r="CP100" s="99">
        <v>13.133945171092615</v>
      </c>
      <c r="CQ100" s="99">
        <v>21308.512645580657</v>
      </c>
      <c r="CR100" s="99">
        <v>10.826859579357532</v>
      </c>
      <c r="CS100" s="99">
        <v>17565.496981549659</v>
      </c>
      <c r="CT100" s="99">
        <v>12.01644872110475</v>
      </c>
      <c r="CU100" s="99">
        <v>19495.486405120344</v>
      </c>
    </row>
    <row r="101" spans="2:99">
      <c r="C101" s="98" t="s">
        <v>266</v>
      </c>
      <c r="D101" s="99">
        <v>0</v>
      </c>
      <c r="E101" s="99">
        <v>0</v>
      </c>
      <c r="F101" s="99">
        <v>0</v>
      </c>
      <c r="G101" s="99">
        <v>0</v>
      </c>
      <c r="H101" s="99">
        <v>6.9441153594882614</v>
      </c>
      <c r="I101" s="99">
        <v>8266.274923934825</v>
      </c>
      <c r="J101" s="99">
        <v>3.0890282181598598</v>
      </c>
      <c r="K101" s="99">
        <v>3677.1791908974969</v>
      </c>
      <c r="L101" s="99">
        <v>20.457606687218252</v>
      </c>
      <c r="M101" s="99">
        <v>24352.735000464603</v>
      </c>
      <c r="N101" s="99">
        <v>13.00037885428754</v>
      </c>
      <c r="O101" s="99">
        <v>15475.650988143885</v>
      </c>
      <c r="P101" s="99">
        <v>7.1840385908212445</v>
      </c>
      <c r="Q101" s="99">
        <v>8551.8795385136091</v>
      </c>
      <c r="R101" s="99">
        <v>3.9839285469219674</v>
      </c>
      <c r="S101" s="99">
        <v>4742.4685422559096</v>
      </c>
      <c r="T101" s="99">
        <v>8.2268839341795132</v>
      </c>
      <c r="U101" s="99">
        <v>9793.2826352472912</v>
      </c>
      <c r="V101" s="99">
        <v>8.6836976571760136</v>
      </c>
      <c r="W101" s="99">
        <v>10337.073691102325</v>
      </c>
      <c r="X101" s="99">
        <v>9.8083581664296986</v>
      </c>
      <c r="Y101" s="99">
        <v>11675.869561317912</v>
      </c>
      <c r="Z101" s="99">
        <v>8.172614920010858</v>
      </c>
      <c r="AA101" s="99">
        <v>9728.680800780925</v>
      </c>
      <c r="AB101" s="99">
        <v>17.885283946086503</v>
      </c>
      <c r="AC101" s="99">
        <v>21290.642009421372</v>
      </c>
      <c r="AD101" s="99">
        <v>8.2575957888046929</v>
      </c>
      <c r="AE101" s="99">
        <v>9829.8420269931048</v>
      </c>
      <c r="AF101" s="99">
        <v>10.350024874874933</v>
      </c>
      <c r="AG101" s="99">
        <v>12320.669611051118</v>
      </c>
      <c r="AH101" s="99">
        <v>18.261821307312129</v>
      </c>
      <c r="AI101" s="99">
        <v>21738.872084224357</v>
      </c>
      <c r="AJ101" s="99">
        <v>7.1412958549491066</v>
      </c>
      <c r="AK101" s="99">
        <v>8500.998585731415</v>
      </c>
      <c r="AL101" s="99">
        <v>6.3494949762399493</v>
      </c>
      <c r="AM101" s="99">
        <v>7558.4388197160351</v>
      </c>
      <c r="AN101" s="99">
        <v>7.4456373223462027</v>
      </c>
      <c r="AO101" s="99">
        <v>8863.2866685209192</v>
      </c>
      <c r="AP101" s="99">
        <v>5.6697399963915558</v>
      </c>
      <c r="AQ101" s="99">
        <v>6749.2584917045069</v>
      </c>
      <c r="AR101" s="99">
        <v>9.5837373328247271</v>
      </c>
      <c r="AS101" s="99">
        <v>11408.480920994554</v>
      </c>
      <c r="AT101" s="99">
        <v>8.1823224183967405</v>
      </c>
      <c r="AU101" s="99">
        <v>9740.2366068594783</v>
      </c>
      <c r="AV101" s="99">
        <v>13.983212612665156</v>
      </c>
      <c r="AW101" s="99">
        <v>16645.6162941166</v>
      </c>
      <c r="AX101" s="99">
        <v>2.7472828873533395</v>
      </c>
      <c r="AY101" s="99">
        <v>3270.3655491054151</v>
      </c>
      <c r="AZ101" s="99">
        <v>6.1882858846157704</v>
      </c>
      <c r="BA101" s="99">
        <v>7366.5355170466119</v>
      </c>
      <c r="BB101" s="99">
        <v>9.7359737031011893</v>
      </c>
      <c r="BC101" s="99">
        <v>11589.703096171654</v>
      </c>
      <c r="BD101" s="99">
        <v>7.4898185852122108</v>
      </c>
      <c r="BE101" s="99">
        <v>8915.8800438366143</v>
      </c>
      <c r="BF101" s="99">
        <v>6.7320044590266921</v>
      </c>
      <c r="BG101" s="99">
        <v>8013.7781080253735</v>
      </c>
      <c r="BH101" s="99">
        <v>10.723406085702186</v>
      </c>
      <c r="BI101" s="99">
        <v>12765.14260441988</v>
      </c>
      <c r="BJ101" s="99">
        <v>8.737712612006991</v>
      </c>
      <c r="BK101" s="99">
        <v>10401.373093333121</v>
      </c>
      <c r="BL101" s="99">
        <v>12.974558702721492</v>
      </c>
      <c r="BM101" s="99">
        <v>15444.914679719663</v>
      </c>
      <c r="BN101" s="99">
        <v>7.3441887287252685</v>
      </c>
      <c r="BO101" s="99">
        <v>8742.5222626745581</v>
      </c>
      <c r="BP101" s="99">
        <v>7.5682951594849444</v>
      </c>
      <c r="BQ101" s="99">
        <v>9009.298557850876</v>
      </c>
      <c r="BR101" s="99">
        <v>7.007820367485202</v>
      </c>
      <c r="BS101" s="99">
        <v>8342.1093654543838</v>
      </c>
      <c r="BT101" s="99">
        <v>7.682649898072297</v>
      </c>
      <c r="BU101" s="99">
        <v>9145.4264386652612</v>
      </c>
      <c r="BV101" s="99">
        <v>7.949005904986393</v>
      </c>
      <c r="BW101" s="99">
        <v>9462.4966292958015</v>
      </c>
      <c r="BX101" s="99">
        <v>18.694889457179833</v>
      </c>
      <c r="BY101" s="99">
        <v>22254.39640982687</v>
      </c>
      <c r="BZ101" s="99">
        <v>12.299279385125121</v>
      </c>
      <c r="CA101" s="99">
        <v>14641.062180052942</v>
      </c>
      <c r="CB101" s="99">
        <v>10.125331319732402</v>
      </c>
      <c r="CC101" s="99">
        <v>12053.194403009449</v>
      </c>
      <c r="CD101" s="99">
        <v>3.3959687289450065</v>
      </c>
      <c r="CE101" s="99">
        <v>4042.5611749361351</v>
      </c>
      <c r="CF101" s="99">
        <v>10.177222624049241</v>
      </c>
      <c r="CG101" s="99">
        <v>12114.965811668215</v>
      </c>
      <c r="CH101" s="99">
        <v>8.8294426574087872</v>
      </c>
      <c r="CI101" s="99">
        <v>10510.568539379419</v>
      </c>
      <c r="CJ101" s="99">
        <v>8.0286181416445768</v>
      </c>
      <c r="CK101" s="99">
        <v>9557.2670358137038</v>
      </c>
      <c r="CL101" s="99">
        <v>1.4475595514914992</v>
      </c>
      <c r="CM101" s="99">
        <v>1723.1748900954804</v>
      </c>
      <c r="CN101" s="99">
        <v>3.4195543377671029</v>
      </c>
      <c r="CO101" s="99">
        <v>4070.6374836779587</v>
      </c>
      <c r="CP101" s="99">
        <v>15.133945171092615</v>
      </c>
      <c r="CQ101" s="99">
        <v>18015.448331668646</v>
      </c>
      <c r="CR101" s="99">
        <v>11.811126184893945</v>
      </c>
      <c r="CS101" s="99">
        <v>14059.964610497751</v>
      </c>
      <c r="CT101" s="99">
        <v>12.708691520201253</v>
      </c>
      <c r="CU101" s="99">
        <v>15128.42638564757</v>
      </c>
    </row>
    <row r="102" spans="2:99">
      <c r="C102" s="98" t="s">
        <v>267</v>
      </c>
      <c r="D102" s="99">
        <v>0</v>
      </c>
      <c r="E102" s="99">
        <v>0</v>
      </c>
      <c r="F102" s="99">
        <v>0</v>
      </c>
      <c r="G102" s="99">
        <v>0</v>
      </c>
      <c r="H102" s="99">
        <v>6.9441153594882614</v>
      </c>
      <c r="I102" s="99">
        <v>13466.028505119635</v>
      </c>
      <c r="J102" s="99">
        <v>3.0494250310073081</v>
      </c>
      <c r="K102" s="99">
        <v>5913.4450201293712</v>
      </c>
      <c r="L102" s="99">
        <v>17.433522124733081</v>
      </c>
      <c r="M102" s="99">
        <v>33807.086104282389</v>
      </c>
      <c r="N102" s="99">
        <v>13.031495370629504</v>
      </c>
      <c r="O102" s="99">
        <v>25270.67582272473</v>
      </c>
      <c r="P102" s="99">
        <v>6.2527636115216811</v>
      </c>
      <c r="Q102" s="99">
        <v>12125.359195462843</v>
      </c>
      <c r="R102" s="99">
        <v>3.9839285469219674</v>
      </c>
      <c r="S102" s="99">
        <v>7725.6342381910781</v>
      </c>
      <c r="T102" s="99">
        <v>8.2149426744858545</v>
      </c>
      <c r="U102" s="99">
        <v>15930.416834362968</v>
      </c>
      <c r="V102" s="99">
        <v>8.5989524871916423</v>
      </c>
      <c r="W102" s="99">
        <v>16675.088663162031</v>
      </c>
      <c r="X102" s="99">
        <v>8.6657067252950455</v>
      </c>
      <c r="Y102" s="99">
        <v>16804.538481692151</v>
      </c>
      <c r="Z102" s="99">
        <v>8.172614920010858</v>
      </c>
      <c r="AA102" s="99">
        <v>15848.334852885055</v>
      </c>
      <c r="AB102" s="99">
        <v>14.953382711170082</v>
      </c>
      <c r="AC102" s="99">
        <v>28997.599753501021</v>
      </c>
      <c r="AD102" s="99">
        <v>8.2351753893325768</v>
      </c>
      <c r="AE102" s="99">
        <v>15969.652114993731</v>
      </c>
      <c r="AF102" s="99">
        <v>10.33160251303941</v>
      </c>
      <c r="AG102" s="99">
        <v>20035.043593286024</v>
      </c>
      <c r="AH102" s="99">
        <v>16.388278352858975</v>
      </c>
      <c r="AI102" s="99">
        <v>31780.149381864121</v>
      </c>
      <c r="AJ102" s="99">
        <v>7.993659424755224</v>
      </c>
      <c r="AK102" s="99">
        <v>15501.304356485329</v>
      </c>
      <c r="AL102" s="99">
        <v>6.3753834929984636</v>
      </c>
      <c r="AM102" s="99">
        <v>12363.143669622619</v>
      </c>
      <c r="AN102" s="99">
        <v>6.4456373223462027</v>
      </c>
      <c r="AO102" s="99">
        <v>12499.379895493756</v>
      </c>
      <c r="AP102" s="99">
        <v>5.518822871377175</v>
      </c>
      <c r="AQ102" s="99">
        <v>10702.101312174616</v>
      </c>
      <c r="AR102" s="99">
        <v>8.7280223930178682</v>
      </c>
      <c r="AS102" s="99">
        <v>16925.381024540249</v>
      </c>
      <c r="AT102" s="99">
        <v>8.1823224183967405</v>
      </c>
      <c r="AU102" s="99">
        <v>15867.159633754958</v>
      </c>
      <c r="AV102" s="99">
        <v>14.689123024326161</v>
      </c>
      <c r="AW102" s="99">
        <v>28485.147368773291</v>
      </c>
      <c r="AX102" s="99">
        <v>2.5030600271413204</v>
      </c>
      <c r="AY102" s="99">
        <v>4853.9340046324478</v>
      </c>
      <c r="AZ102" s="99">
        <v>6.1581601430772475</v>
      </c>
      <c r="BA102" s="99">
        <v>11941.904149455397</v>
      </c>
      <c r="BB102" s="99">
        <v>9.7359737031011893</v>
      </c>
      <c r="BC102" s="99">
        <v>18880.000205053824</v>
      </c>
      <c r="BD102" s="99">
        <v>6.4898185852122108</v>
      </c>
      <c r="BE102" s="99">
        <v>12585.056200443518</v>
      </c>
      <c r="BF102" s="99">
        <v>6.7099516929655598</v>
      </c>
      <c r="BG102" s="99">
        <v>13011.938322998813</v>
      </c>
      <c r="BH102" s="99">
        <v>9.7234060857021856</v>
      </c>
      <c r="BI102" s="99">
        <v>18855.629081393676</v>
      </c>
      <c r="BJ102" s="99">
        <v>8.678823508544518</v>
      </c>
      <c r="BK102" s="99">
        <v>16829.974547769529</v>
      </c>
      <c r="BL102" s="99">
        <v>11.589594344909113</v>
      </c>
      <c r="BM102" s="99">
        <v>22474.54135364775</v>
      </c>
      <c r="BN102" s="99">
        <v>6.6831225363926308</v>
      </c>
      <c r="BO102" s="99">
        <v>12959.911222572588</v>
      </c>
      <c r="BP102" s="99">
        <v>6.4949667518094678</v>
      </c>
      <c r="BQ102" s="99">
        <v>12595.039525108919</v>
      </c>
      <c r="BR102" s="99">
        <v>6.8818428215495517</v>
      </c>
      <c r="BS102" s="99">
        <v>13345.26959954889</v>
      </c>
      <c r="BT102" s="99">
        <v>8.7421209200937806</v>
      </c>
      <c r="BU102" s="99">
        <v>16952.720888245858</v>
      </c>
      <c r="BV102" s="99">
        <v>6.8313474333576174</v>
      </c>
      <c r="BW102" s="99">
        <v>13247.34894276709</v>
      </c>
      <c r="BX102" s="99">
        <v>17.694889457179833</v>
      </c>
      <c r="BY102" s="99">
        <v>34313.929635363129</v>
      </c>
      <c r="BZ102" s="99">
        <v>12.299279385125121</v>
      </c>
      <c r="CA102" s="99">
        <v>23850.762583634634</v>
      </c>
      <c r="CB102" s="99">
        <v>9.111179764148627</v>
      </c>
      <c r="CC102" s="99">
        <v>17668.399798637016</v>
      </c>
      <c r="CD102" s="99">
        <v>3.0033297658823983</v>
      </c>
      <c r="CE102" s="99">
        <v>5824.0570819991462</v>
      </c>
      <c r="CF102" s="99">
        <v>9.1667977638110507</v>
      </c>
      <c r="CG102" s="99">
        <v>17776.254223582389</v>
      </c>
      <c r="CH102" s="99">
        <v>7.7552601305066604</v>
      </c>
      <c r="CI102" s="99">
        <v>15039.000445078515</v>
      </c>
      <c r="CJ102" s="99">
        <v>7.224281784807685</v>
      </c>
      <c r="CK102" s="99">
        <v>14009.327237099062</v>
      </c>
      <c r="CL102" s="99">
        <v>1.219721345851742</v>
      </c>
      <c r="CM102" s="99">
        <v>2365.2836338756979</v>
      </c>
      <c r="CN102" s="99">
        <v>3.4214975829763072</v>
      </c>
      <c r="CO102" s="99">
        <v>6634.9681129076544</v>
      </c>
      <c r="CP102" s="99">
        <v>13.133945171092615</v>
      </c>
      <c r="CQ102" s="99">
        <v>25469.346475782797</v>
      </c>
      <c r="CR102" s="99">
        <v>10.039460911237004</v>
      </c>
      <c r="CS102" s="99">
        <v>19468.522599070795</v>
      </c>
      <c r="CT102" s="99">
        <v>11.206635430063157</v>
      </c>
      <c r="CU102" s="99">
        <v>21731.907425978472</v>
      </c>
    </row>
    <row r="103" spans="2:99">
      <c r="C103" s="98" t="s">
        <v>268</v>
      </c>
      <c r="D103" s="99">
        <v>0</v>
      </c>
      <c r="E103" s="99">
        <v>0</v>
      </c>
      <c r="F103" s="99">
        <v>0</v>
      </c>
      <c r="G103" s="99">
        <v>0</v>
      </c>
      <c r="H103" s="99">
        <v>6.9441153594882614</v>
      </c>
      <c r="I103" s="99">
        <v>14082.665949042193</v>
      </c>
      <c r="J103" s="99">
        <v>3.0795114371938372</v>
      </c>
      <c r="K103" s="99">
        <v>6245.249194629102</v>
      </c>
      <c r="L103" s="99">
        <v>16.409437562247909</v>
      </c>
      <c r="M103" s="99">
        <v>33278.339376238757</v>
      </c>
      <c r="N103" s="99">
        <v>13.031495370629504</v>
      </c>
      <c r="O103" s="99">
        <v>26427.872611636634</v>
      </c>
      <c r="P103" s="99">
        <v>6.267011914812719</v>
      </c>
      <c r="Q103" s="99">
        <v>12709.500163240195</v>
      </c>
      <c r="R103" s="99">
        <v>4.243574465150874</v>
      </c>
      <c r="S103" s="99">
        <v>8605.9690153259726</v>
      </c>
      <c r="T103" s="99">
        <v>8.208972044639026</v>
      </c>
      <c r="U103" s="99">
        <v>16647.795306527943</v>
      </c>
      <c r="V103" s="99">
        <v>9.5703216773767821</v>
      </c>
      <c r="W103" s="99">
        <v>19408.612361720116</v>
      </c>
      <c r="X103" s="99">
        <v>8.7845829262405886</v>
      </c>
      <c r="Y103" s="99">
        <v>17815.134174415914</v>
      </c>
      <c r="Z103" s="99">
        <v>8.2359995102817152</v>
      </c>
      <c r="AA103" s="99">
        <v>16702.607006851318</v>
      </c>
      <c r="AB103" s="99">
        <v>15.953382711170082</v>
      </c>
      <c r="AC103" s="99">
        <v>32353.460138252925</v>
      </c>
      <c r="AD103" s="99">
        <v>8.7195974710580213</v>
      </c>
      <c r="AE103" s="99">
        <v>17683.343671305669</v>
      </c>
      <c r="AF103" s="99">
        <v>9.386869598545978</v>
      </c>
      <c r="AG103" s="99">
        <v>19036.571545851242</v>
      </c>
      <c r="AH103" s="99">
        <v>16.344167568096385</v>
      </c>
      <c r="AI103" s="99">
        <v>33145.971828099471</v>
      </c>
      <c r="AJ103" s="99">
        <v>7.0721928628134432</v>
      </c>
      <c r="AK103" s="99">
        <v>14342.407125785663</v>
      </c>
      <c r="AL103" s="99">
        <v>6.3624392346192069</v>
      </c>
      <c r="AM103" s="99">
        <v>12903.026767807751</v>
      </c>
      <c r="AN103" s="99">
        <v>6.444713493262606</v>
      </c>
      <c r="AO103" s="99">
        <v>13069.878964336565</v>
      </c>
      <c r="AP103" s="99">
        <v>5.5848038594307257</v>
      </c>
      <c r="AQ103" s="99">
        <v>11325.982226925511</v>
      </c>
      <c r="AR103" s="99">
        <v>8.003020338658418</v>
      </c>
      <c r="AS103" s="99">
        <v>16230.125246799271</v>
      </c>
      <c r="AT103" s="99">
        <v>7.4137069523107204</v>
      </c>
      <c r="AU103" s="99">
        <v>15034.997699286141</v>
      </c>
      <c r="AV103" s="99">
        <v>13.187700432388919</v>
      </c>
      <c r="AW103" s="99">
        <v>26744.656476884727</v>
      </c>
      <c r="AX103" s="99">
        <v>2.7469491675239892</v>
      </c>
      <c r="AY103" s="99">
        <v>5570.8129117386497</v>
      </c>
      <c r="AZ103" s="99">
        <v>5.173223013846509</v>
      </c>
      <c r="BA103" s="99">
        <v>10491.296272080721</v>
      </c>
      <c r="BB103" s="99">
        <v>9.6727161263368924</v>
      </c>
      <c r="BC103" s="99">
        <v>19616.268304211218</v>
      </c>
      <c r="BD103" s="99">
        <v>6.4716771561302773</v>
      </c>
      <c r="BE103" s="99">
        <v>13124.561272632202</v>
      </c>
      <c r="BF103" s="99">
        <v>6.7372559484277934</v>
      </c>
      <c r="BG103" s="99">
        <v>13663.155063411565</v>
      </c>
      <c r="BH103" s="99">
        <v>10.687235781417076</v>
      </c>
      <c r="BI103" s="99">
        <v>21673.714164713831</v>
      </c>
      <c r="BJ103" s="99">
        <v>8.1108801829775867</v>
      </c>
      <c r="BK103" s="99">
        <v>16448.865011078546</v>
      </c>
      <c r="BL103" s="99">
        <v>10.929336171266941</v>
      </c>
      <c r="BM103" s="99">
        <v>22164.693755329357</v>
      </c>
      <c r="BN103" s="99">
        <v>6.6831225363926308</v>
      </c>
      <c r="BO103" s="99">
        <v>13553.372503804256</v>
      </c>
      <c r="BP103" s="99">
        <v>7.4949667518094678</v>
      </c>
      <c r="BQ103" s="99">
        <v>15199.792572669601</v>
      </c>
      <c r="BR103" s="99">
        <v>6.8566473123624219</v>
      </c>
      <c r="BS103" s="99">
        <v>13905.280749470992</v>
      </c>
      <c r="BT103" s="99">
        <v>7.7085848435587394</v>
      </c>
      <c r="BU103" s="99">
        <v>15633.010062737123</v>
      </c>
      <c r="BV103" s="99">
        <v>6.7750975748619595</v>
      </c>
      <c r="BW103" s="99">
        <v>13739.897881820054</v>
      </c>
      <c r="BX103" s="99">
        <v>16.595619534725571</v>
      </c>
      <c r="BY103" s="99">
        <v>33655.916416423461</v>
      </c>
      <c r="BZ103" s="99">
        <v>9.7382716375628302</v>
      </c>
      <c r="CA103" s="99">
        <v>19749.214880977419</v>
      </c>
      <c r="CB103" s="99">
        <v>8.6526566946728174</v>
      </c>
      <c r="CC103" s="99">
        <v>17547.587776796474</v>
      </c>
      <c r="CD103" s="99">
        <v>3.2039968555677008</v>
      </c>
      <c r="CE103" s="99">
        <v>6497.7056230912967</v>
      </c>
      <c r="CF103" s="99">
        <v>8.1667977638110507</v>
      </c>
      <c r="CG103" s="99">
        <v>16562.265865008812</v>
      </c>
      <c r="CH103" s="99">
        <v>7.7031732249544769</v>
      </c>
      <c r="CI103" s="99">
        <v>15622.035300207679</v>
      </c>
      <c r="CJ103" s="99">
        <v>7.224281784807685</v>
      </c>
      <c r="CK103" s="99">
        <v>14650.843459589985</v>
      </c>
      <c r="CL103" s="99">
        <v>1.2217807791988604</v>
      </c>
      <c r="CM103" s="99">
        <v>2477.7714202152888</v>
      </c>
      <c r="CN103" s="99">
        <v>3.192870336226036</v>
      </c>
      <c r="CO103" s="99">
        <v>6475.1410418664009</v>
      </c>
      <c r="CP103" s="99">
        <v>12.133945171092615</v>
      </c>
      <c r="CQ103" s="99">
        <v>24607.640806975822</v>
      </c>
      <c r="CR103" s="99">
        <v>10.826859579357532</v>
      </c>
      <c r="CS103" s="99">
        <v>21956.871226937074</v>
      </c>
      <c r="CT103" s="99">
        <v>12.649906274228703</v>
      </c>
      <c r="CU103" s="99">
        <v>25654.009924135811</v>
      </c>
    </row>
    <row r="104" spans="2:99">
      <c r="C104" s="98" t="s">
        <v>269</v>
      </c>
      <c r="D104" s="99">
        <v>0</v>
      </c>
      <c r="E104" s="99">
        <v>0</v>
      </c>
      <c r="F104" s="99">
        <v>0</v>
      </c>
      <c r="G104" s="99">
        <v>0</v>
      </c>
      <c r="H104" s="99">
        <v>6.9441153594882614</v>
      </c>
      <c r="I104" s="99">
        <v>14390.984671003474</v>
      </c>
      <c r="J104" s="99">
        <v>3.068765805597045</v>
      </c>
      <c r="K104" s="99">
        <v>6359.710255519316</v>
      </c>
      <c r="L104" s="99">
        <v>16.433522124733081</v>
      </c>
      <c r="M104" s="99">
        <v>34056.83125129684</v>
      </c>
      <c r="N104" s="99">
        <v>12.332661002042625</v>
      </c>
      <c r="O104" s="99">
        <v>25558.206660633139</v>
      </c>
      <c r="P104" s="99">
        <v>6.7041527978804263</v>
      </c>
      <c r="Q104" s="99">
        <v>13893.686258327396</v>
      </c>
      <c r="R104" s="99">
        <v>3.977554277387084</v>
      </c>
      <c r="S104" s="99">
        <v>8243.0834844569927</v>
      </c>
      <c r="T104" s="99">
        <v>8.1850895252517084</v>
      </c>
      <c r="U104" s="99">
        <v>16962.779532131641</v>
      </c>
      <c r="V104" s="99">
        <v>8.5989524871916423</v>
      </c>
      <c r="W104" s="99">
        <v>17820.469134455961</v>
      </c>
      <c r="X104" s="99">
        <v>8.6657067252950455</v>
      </c>
      <c r="Y104" s="99">
        <v>17958.810617501455</v>
      </c>
      <c r="Z104" s="99">
        <v>7.0775380346045713</v>
      </c>
      <c r="AA104" s="99">
        <v>14667.489822914515</v>
      </c>
      <c r="AB104" s="99">
        <v>17.953382711170082</v>
      </c>
      <c r="AC104" s="99">
        <v>37206.590330628882</v>
      </c>
      <c r="AD104" s="99">
        <v>7.7955941065513628</v>
      </c>
      <c r="AE104" s="99">
        <v>16155.589226417045</v>
      </c>
      <c r="AF104" s="99">
        <v>10.350024874874933</v>
      </c>
      <c r="AG104" s="99">
        <v>21449.391550690812</v>
      </c>
      <c r="AH104" s="99">
        <v>15.429451483251103</v>
      </c>
      <c r="AI104" s="99">
        <v>31975.995253889589</v>
      </c>
      <c r="AJ104" s="99">
        <v>8.0627624168908874</v>
      </c>
      <c r="AK104" s="99">
        <v>16709.268832764676</v>
      </c>
      <c r="AL104" s="99">
        <v>7.3365507178606917</v>
      </c>
      <c r="AM104" s="99">
        <v>15204.267707694498</v>
      </c>
      <c r="AN104" s="99">
        <v>6.4070870832473146</v>
      </c>
      <c r="AO104" s="99">
        <v>13278.047271321735</v>
      </c>
      <c r="AP104" s="99">
        <v>5.5196844690547788</v>
      </c>
      <c r="AQ104" s="99">
        <v>11438.994093669124</v>
      </c>
      <c r="AR104" s="99">
        <v>8.7638795261161491</v>
      </c>
      <c r="AS104" s="99">
        <v>18162.263929923109</v>
      </c>
      <c r="AT104" s="99">
        <v>8.1327056426430886</v>
      </c>
      <c r="AU104" s="99">
        <v>16854.219173813537</v>
      </c>
      <c r="AV104" s="99">
        <v>13.960812170511348</v>
      </c>
      <c r="AW104" s="99">
        <v>28932.387142167718</v>
      </c>
      <c r="AX104" s="99">
        <v>2.2700473623488686</v>
      </c>
      <c r="AY104" s="99">
        <v>4704.4461537317957</v>
      </c>
      <c r="AZ104" s="99">
        <v>5.1581601430772475</v>
      </c>
      <c r="BA104" s="99">
        <v>10689.771080513288</v>
      </c>
      <c r="BB104" s="99">
        <v>9.6907933800310886</v>
      </c>
      <c r="BC104" s="99">
        <v>20083.200200776428</v>
      </c>
      <c r="BD104" s="99">
        <v>6.4535357270483438</v>
      </c>
      <c r="BE104" s="99">
        <v>13374.307440734989</v>
      </c>
      <c r="BF104" s="99">
        <v>6.6951270370890628</v>
      </c>
      <c r="BG104" s="99">
        <v>13874.981271663375</v>
      </c>
      <c r="BH104" s="99">
        <v>10.651065477131967</v>
      </c>
      <c r="BI104" s="99">
        <v>22073.268094808289</v>
      </c>
      <c r="BJ104" s="99">
        <v>9.3645450410363953</v>
      </c>
      <c r="BK104" s="99">
        <v>19407.083143043827</v>
      </c>
      <c r="BL104" s="99">
        <v>11.589594344909113</v>
      </c>
      <c r="BM104" s="99">
        <v>24018.275320389646</v>
      </c>
      <c r="BN104" s="99">
        <v>7.3260735754587056</v>
      </c>
      <c r="BO104" s="99">
        <v>15182.554877780622</v>
      </c>
      <c r="BP104" s="99">
        <v>6.4949667518094678</v>
      </c>
      <c r="BQ104" s="99">
        <v>13460.169096449941</v>
      </c>
      <c r="BR104" s="99">
        <v>5.9070383307366816</v>
      </c>
      <c r="BS104" s="99">
        <v>12241.746236618699</v>
      </c>
      <c r="BT104" s="99">
        <v>8.7085848435587394</v>
      </c>
      <c r="BU104" s="99">
        <v>18047.671229791133</v>
      </c>
      <c r="BV104" s="99">
        <v>7.7489071786031785</v>
      </c>
      <c r="BW104" s="99">
        <v>16058.835236937228</v>
      </c>
      <c r="BX104" s="99">
        <v>16.628709508876995</v>
      </c>
      <c r="BY104" s="99">
        <v>34461.337586196685</v>
      </c>
      <c r="BZ104" s="99">
        <v>10.579515533303793</v>
      </c>
      <c r="CA104" s="99">
        <v>21924.987991218783</v>
      </c>
      <c r="CB104" s="99">
        <v>8.1617651529862894</v>
      </c>
      <c r="CC104" s="99">
        <v>16914.442103048787</v>
      </c>
      <c r="CD104" s="99">
        <v>2.8113578925050926</v>
      </c>
      <c r="CE104" s="99">
        <v>5826.2580964275539</v>
      </c>
      <c r="CF104" s="99">
        <v>9.1615853336919546</v>
      </c>
      <c r="CG104" s="99">
        <v>18986.469445543207</v>
      </c>
      <c r="CH104" s="99">
        <v>8.7476296955221873</v>
      </c>
      <c r="CI104" s="99">
        <v>18128.58778100018</v>
      </c>
      <c r="CJ104" s="99">
        <v>6.4534964585059598</v>
      </c>
      <c r="CK104" s="99">
        <v>13374.226060607751</v>
      </c>
      <c r="CL104" s="99">
        <v>1.4432495987468394</v>
      </c>
      <c r="CM104" s="99">
        <v>2990.9904684429503</v>
      </c>
      <c r="CN104" s="99">
        <v>3.1948481157954749</v>
      </c>
      <c r="CO104" s="99">
        <v>6621.0032351745422</v>
      </c>
      <c r="CP104" s="99">
        <v>12.123641696393182</v>
      </c>
      <c r="CQ104" s="99">
        <v>25125.035051605231</v>
      </c>
      <c r="CR104" s="99">
        <v>10.86623316684071</v>
      </c>
      <c r="CS104" s="99">
        <v>22519.181614960686</v>
      </c>
      <c r="CT104" s="99">
        <v>12.679298897214977</v>
      </c>
      <c r="CU104" s="99">
        <v>26276.579034588322</v>
      </c>
    </row>
    <row r="105" spans="2:99">
      <c r="C105" s="98" t="s">
        <v>270</v>
      </c>
      <c r="D105" s="99">
        <v>0</v>
      </c>
      <c r="E105" s="99">
        <v>0</v>
      </c>
      <c r="F105" s="99">
        <v>0</v>
      </c>
      <c r="G105" s="99">
        <v>0</v>
      </c>
      <c r="H105" s="99">
        <v>6.1725469862117892</v>
      </c>
      <c r="I105" s="99">
        <v>12332.748878451155</v>
      </c>
      <c r="J105" s="99">
        <v>3.0497322436650003</v>
      </c>
      <c r="K105" s="99">
        <v>6093.3650228426704</v>
      </c>
      <c r="L105" s="99">
        <v>17.433522124733081</v>
      </c>
      <c r="M105" s="99">
        <v>34832.177205216693</v>
      </c>
      <c r="N105" s="99">
        <v>12.301544485700664</v>
      </c>
      <c r="O105" s="99">
        <v>24578.485882429926</v>
      </c>
      <c r="P105" s="99">
        <v>6.7041527978804263</v>
      </c>
      <c r="Q105" s="99">
        <v>13394.897290165092</v>
      </c>
      <c r="R105" s="99">
        <v>3.9839285469219674</v>
      </c>
      <c r="S105" s="99">
        <v>7959.8892367500912</v>
      </c>
      <c r="T105" s="99">
        <v>7.1850895252517084</v>
      </c>
      <c r="U105" s="99">
        <v>14355.808871452913</v>
      </c>
      <c r="V105" s="99">
        <v>9.5703216773767821</v>
      </c>
      <c r="W105" s="99">
        <v>19121.502711398811</v>
      </c>
      <c r="X105" s="99">
        <v>7.7132572056732629</v>
      </c>
      <c r="Y105" s="99">
        <v>15411.08789693518</v>
      </c>
      <c r="Z105" s="99">
        <v>7.0775380346045713</v>
      </c>
      <c r="AA105" s="99">
        <v>14140.920993139933</v>
      </c>
      <c r="AB105" s="99">
        <v>17.885283946086503</v>
      </c>
      <c r="AC105" s="99">
        <v>35734.797324280829</v>
      </c>
      <c r="AD105" s="99">
        <v>8.2575957888046929</v>
      </c>
      <c r="AE105" s="99">
        <v>16498.676386031777</v>
      </c>
      <c r="AF105" s="99">
        <v>8.3684472367104554</v>
      </c>
      <c r="AG105" s="99">
        <v>16720.157578947488</v>
      </c>
      <c r="AH105" s="99">
        <v>16.300056783333794</v>
      </c>
      <c r="AI105" s="99">
        <v>32567.513453100921</v>
      </c>
      <c r="AJ105" s="99">
        <v>7.1412958549491066</v>
      </c>
      <c r="AK105" s="99">
        <v>14268.309118188316</v>
      </c>
      <c r="AL105" s="99">
        <v>6.3624392346192069</v>
      </c>
      <c r="AM105" s="99">
        <v>12712.153590769176</v>
      </c>
      <c r="AN105" s="99">
        <v>6.4644505273538488</v>
      </c>
      <c r="AO105" s="99">
        <v>12915.972153652991</v>
      </c>
      <c r="AP105" s="99">
        <v>5.5659392188039281</v>
      </c>
      <c r="AQ105" s="99">
        <v>11120.746559170248</v>
      </c>
      <c r="AR105" s="99">
        <v>7.9671632055601362</v>
      </c>
      <c r="AS105" s="99">
        <v>15918.392084709152</v>
      </c>
      <c r="AT105" s="99">
        <v>8.9261294966059364</v>
      </c>
      <c r="AU105" s="99">
        <v>17834.406734218661</v>
      </c>
      <c r="AV105" s="99">
        <v>13.165299990235109</v>
      </c>
      <c r="AW105" s="99">
        <v>26304.269380489746</v>
      </c>
      <c r="AX105" s="99">
        <v>2.2628418048815018</v>
      </c>
      <c r="AY105" s="99">
        <v>4521.1579261532406</v>
      </c>
      <c r="AZ105" s="99">
        <v>5.1656915784618782</v>
      </c>
      <c r="BA105" s="99">
        <v>10321.051773766832</v>
      </c>
      <c r="BB105" s="99">
        <v>8.6506273990063818</v>
      </c>
      <c r="BC105" s="99">
        <v>17283.95354321475</v>
      </c>
      <c r="BD105" s="99">
        <v>7.4172528688844759</v>
      </c>
      <c r="BE105" s="99">
        <v>14819.671232031184</v>
      </c>
      <c r="BF105" s="99">
        <v>6.6740625814196974</v>
      </c>
      <c r="BG105" s="99">
        <v>13334.777037676555</v>
      </c>
      <c r="BH105" s="99">
        <v>10.759576389987295</v>
      </c>
      <c r="BI105" s="99">
        <v>21497.633627194617</v>
      </c>
      <c r="BJ105" s="99">
        <v>8.0814356312463502</v>
      </c>
      <c r="BK105" s="99">
        <v>16146.708391230208</v>
      </c>
      <c r="BL105" s="99">
        <v>10.26907799762477</v>
      </c>
      <c r="BM105" s="99">
        <v>20517.61783925429</v>
      </c>
      <c r="BN105" s="99">
        <v>7.3260735754587056</v>
      </c>
      <c r="BO105" s="99">
        <v>14637.495003766493</v>
      </c>
      <c r="BP105" s="99">
        <v>7.5682951594849444</v>
      </c>
      <c r="BQ105" s="99">
        <v>15121.453728650918</v>
      </c>
      <c r="BR105" s="99">
        <v>6.8566473123624219</v>
      </c>
      <c r="BS105" s="99">
        <v>13699.581330100118</v>
      </c>
      <c r="BT105" s="99">
        <v>7.7136522642578056</v>
      </c>
      <c r="BU105" s="99">
        <v>15411.877223987096</v>
      </c>
      <c r="BV105" s="99">
        <v>7.8352164993357123</v>
      </c>
      <c r="BW105" s="99">
        <v>15654.762565672752</v>
      </c>
      <c r="BX105" s="99">
        <v>17.694889457179833</v>
      </c>
      <c r="BY105" s="99">
        <v>35354.389135445308</v>
      </c>
      <c r="BZ105" s="99">
        <v>10.616791593643198</v>
      </c>
      <c r="CA105" s="99">
        <v>21212.349604099109</v>
      </c>
      <c r="CB105" s="99">
        <v>9.1597324724647056</v>
      </c>
      <c r="CC105" s="99">
        <v>18301.145479984483</v>
      </c>
      <c r="CD105" s="99">
        <v>3.1994163277701424</v>
      </c>
      <c r="CE105" s="99">
        <v>6392.4338228847446</v>
      </c>
      <c r="CF105" s="99">
        <v>8.1928599144065277</v>
      </c>
      <c r="CG105" s="99">
        <v>16369.334108984242</v>
      </c>
      <c r="CH105" s="99">
        <v>7.6967703244894459</v>
      </c>
      <c r="CI105" s="99">
        <v>15378.147108329913</v>
      </c>
      <c r="CJ105" s="99">
        <v>7.9789682920229064</v>
      </c>
      <c r="CK105" s="99">
        <v>15941.978647461767</v>
      </c>
      <c r="CL105" s="99">
        <v>1.2196894981766715</v>
      </c>
      <c r="CM105" s="99">
        <v>2436.9396173569899</v>
      </c>
      <c r="CN105" s="99">
        <v>3.1948481157954749</v>
      </c>
      <c r="CO105" s="99">
        <v>6383.3065353593593</v>
      </c>
      <c r="CP105" s="99">
        <v>14.123641696393182</v>
      </c>
      <c r="CQ105" s="99">
        <v>28219.036109393579</v>
      </c>
      <c r="CR105" s="99">
        <v>10.000087323753828</v>
      </c>
      <c r="CS105" s="99">
        <v>19980.174472860148</v>
      </c>
      <c r="CT105" s="99">
        <v>11.987056098118478</v>
      </c>
      <c r="CU105" s="99">
        <v>23950.138084040718</v>
      </c>
    </row>
    <row r="107" spans="2:99">
      <c r="B107" s="103" t="s">
        <v>275</v>
      </c>
    </row>
    <row r="108" spans="2:99">
      <c r="C108" s="98" t="s">
        <v>276</v>
      </c>
      <c r="D108" s="98" t="s">
        <v>92</v>
      </c>
      <c r="E108" s="98" t="s">
        <v>93</v>
      </c>
      <c r="F108" s="98" t="s">
        <v>94</v>
      </c>
      <c r="G108" s="98" t="s">
        <v>95</v>
      </c>
      <c r="H108" s="98" t="s">
        <v>96</v>
      </c>
      <c r="I108" s="98" t="s">
        <v>97</v>
      </c>
      <c r="J108" s="98" t="s">
        <v>98</v>
      </c>
      <c r="K108" s="98" t="s">
        <v>99</v>
      </c>
      <c r="L108" s="98" t="s">
        <v>100</v>
      </c>
      <c r="M108" s="98" t="s">
        <v>101</v>
      </c>
      <c r="N108" s="98" t="s">
        <v>102</v>
      </c>
      <c r="O108" s="98" t="s">
        <v>103</v>
      </c>
    </row>
    <row r="109" spans="2:99">
      <c r="C109" s="98" t="s">
        <v>126</v>
      </c>
      <c r="D109" s="99">
        <f>SUM(D$6:D$19)+SUM(F$6:F$19)+SUM(H$6:H$19)+SUM(J$6:J$19)</f>
        <v>69.642221145710096</v>
      </c>
      <c r="E109" s="99">
        <f>SUM(L$6:L$19)+SUM(N$6:N$19)+SUM(P$6:P$19)+SUM(R$6:R$19)</f>
        <v>83.885295798435592</v>
      </c>
      <c r="F109" s="99">
        <f>SUM(T$6:T$19)+SUM(V$6:V$19)+SUM(X$6:X$19)+SUM(Z$6:Z$19)</f>
        <v>253.98463922191871</v>
      </c>
      <c r="G109" s="99">
        <f>SUM(AB$6:AB$19)+SUM(AD$6:AD$19)+SUM(AF$6:AF$19)+SUM(AH$6:AH$19)</f>
        <v>74.995696416496742</v>
      </c>
      <c r="H109" s="99">
        <f>SUM(AJ$6:AJ$19)+SUM(AL$6:AL$19)+SUM(AN$6:AN$19)+SUM(AP$6:AP$19)</f>
        <v>282.57532696419105</v>
      </c>
      <c r="I109" s="99">
        <f>SUM(AR$6:AR$19)+SUM(AT$6:AT$19)+SUM(AV$6:AV$19)+SUM(AX$6:AX$19)</f>
        <v>102.83035754370489</v>
      </c>
      <c r="J109" s="99">
        <f>SUM(AZ$6:AZ$19)+SUM(BB$6:BB$19)+SUM(BD$6:BD$19)+SUM(BF$6:BF$19)</f>
        <v>266.5500250420838</v>
      </c>
      <c r="K109" s="99">
        <f>SUM(BH$6:BH$19)+SUM(BJ$6:BJ$19)+SUM(BL$6:BL$19)+SUM(BN$6:BN$19)</f>
        <v>74.745924474116904</v>
      </c>
      <c r="L109" s="99">
        <f>SUM(BP$6:BP$19)+SUM(BR$6:BR$19)+SUM(BT$6:BT$19)+SUM(BV$6:BV$19)</f>
        <v>249.87433950232457</v>
      </c>
      <c r="M109" s="99">
        <f>SUM(BX$6:BX$19)+SUM(BZ$6:BZ$19)+SUM(CB$6:CB$19)+SUM(CD$6:CD$19)</f>
        <v>108.45588861894598</v>
      </c>
      <c r="N109" s="99">
        <f>SUM(CF$6:CF$19)+SUM(CH$6:CH$19)+SUM(CJ$6:CJ$19)+SUM(CL$6:CL$19)</f>
        <v>116.51908329126583</v>
      </c>
      <c r="O109" s="99">
        <f>SUM(CN$6:CN$19)+SUM(CP$6:CP$19)+SUM(CR$6:CR$19)+SUM(CT$6:CT$19)</f>
        <v>84.301298948837385</v>
      </c>
    </row>
    <row r="110" spans="2:99">
      <c r="C110" s="98" t="s">
        <v>127</v>
      </c>
      <c r="D110" s="99">
        <f>SUM(D$20:D$36)+SUM(F$20:F$36)+SUM(H$20:H$36)+SUM(J$20:J$36)</f>
        <v>20.295253073397049</v>
      </c>
      <c r="E110" s="99">
        <f>SUM(L$20:L$36)+SUM(N$20:N$36)+SUM(P$20:P$36)+SUM(R$20:R$36)</f>
        <v>106.62177391566648</v>
      </c>
      <c r="F110" s="99">
        <f>SUM(T$20:T$36)+SUM(V$20:V$36)+SUM(X$20:X$36)+SUM(Z$20:Z$36)</f>
        <v>124.50385635679299</v>
      </c>
      <c r="G110" s="99">
        <f>SUM(AB$20:AB$36)+SUM(AD$20:AD$36)+SUM(AF$20:AF$36)+SUM(AH$20:AH$36)</f>
        <v>91.310840812063077</v>
      </c>
      <c r="H110" s="99">
        <f>SUM(AJ$20:AJ$36)+SUM(AL$20:AL$36)+SUM(AN$20:AN$36)+SUM(AP$20:AP$36)</f>
        <v>149.397086163349</v>
      </c>
      <c r="I110" s="99">
        <f>SUM(AR$20:AR$36)+SUM(AT$20:AT$36)+SUM(AV$20:AV$36)+SUM(AX$20:AX$36)</f>
        <v>107.11434427723862</v>
      </c>
      <c r="J110" s="99">
        <f>SUM(AZ$20:AZ$36)+SUM(BB$20:BB$36)+SUM(BD$20:BD$36)+SUM(BF$20:BF$36)</f>
        <v>99.3591528727884</v>
      </c>
      <c r="K110" s="99">
        <f>SUM(BH$20:BH$36)+SUM(BJ$20:BJ$36)+SUM(BL$20:BL$36)+SUM(BN$20:BN$36)</f>
        <v>73.260882024003649</v>
      </c>
      <c r="L110" s="99">
        <f>SUM(BP$20:BP$36)+SUM(BR$20:BR$36)+SUM(BT$20:BT$36)+SUM(BV$20:BV$36)</f>
        <v>102.7736646982131</v>
      </c>
      <c r="M110" s="99">
        <f>SUM(BX$20:BX$36)+SUM(BZ$20:BZ$36)+SUM(CB$20:CB$36)+SUM(CD$20:CD$36)</f>
        <v>127.98001847455467</v>
      </c>
      <c r="N110" s="99">
        <f>SUM(CF$20:CF$36)+SUM(CH$20:CH$36)+SUM(CJ$20:CJ$36)+SUM(CL$20:CL$36)</f>
        <v>47.067702443900316</v>
      </c>
      <c r="O110" s="99">
        <f>SUM(CN$20:CN$36)+SUM(CP$20:CP$36)+SUM(CR$20:CR$36)+SUM(CT$20:CT$36)</f>
        <v>112.78432162289874</v>
      </c>
    </row>
    <row r="111" spans="2:99">
      <c r="C111" s="98" t="s">
        <v>128</v>
      </c>
      <c r="D111" s="99">
        <f>SUM(D$37:D$48)+SUM(F$37:F$48)+SUM(H$37:H$48)+SUM(J$37:J$48)</f>
        <v>37.736495928952102</v>
      </c>
      <c r="E111" s="99">
        <f>SUM(L$37:L$48)+SUM(N$37:N$48)+SUM(P$37:P$48)+SUM(R$37:R$48)</f>
        <v>193.53675801406433</v>
      </c>
      <c r="F111" s="99">
        <f>SUM(T$37:T$48)+SUM(V$37:V$48)+SUM(X$37:X$48)+SUM(Z$37:Z$48)</f>
        <v>179.01162503999251</v>
      </c>
      <c r="G111" s="99">
        <f>SUM(AB$37:AB$48)+SUM(AD$37:AD$48)+SUM(AF$37:AF$48)+SUM(AH$37:AH$48)</f>
        <v>153.41223880410854</v>
      </c>
      <c r="H111" s="99">
        <f>SUM(AJ$37:AJ$48)+SUM(AL$37:AL$48)+SUM(AN$37:AN$48)+SUM(AP$37:AP$48)</f>
        <v>143.63573725926946</v>
      </c>
      <c r="I111" s="99">
        <f>SUM(AR$37:AR$48)+SUM(AT$37:AT$48)+SUM(AV$37:AV$48)+SUM(AX$37:AX$48)</f>
        <v>187.69791330335005</v>
      </c>
      <c r="J111" s="99">
        <f>SUM(AZ$37:AZ$48)+SUM(BB$37:BB$48)+SUM(BD$37:BD$48)+SUM(BF$37:BF$48)</f>
        <v>128.37225521507048</v>
      </c>
      <c r="K111" s="99">
        <f>SUM(BH$37:BH$48)+SUM(BJ$37:BJ$48)+SUM(BL$37:BL$48)+SUM(BN$37:BN$48)</f>
        <v>163.80722397715331</v>
      </c>
      <c r="L111" s="99">
        <f>SUM(BP$37:BP$48)+SUM(BR$37:BR$48)+SUM(BT$37:BT$48)+SUM(BV$37:BV$48)</f>
        <v>156.23206981066551</v>
      </c>
      <c r="M111" s="99">
        <f>SUM(BX$37:BX$48)+SUM(BZ$37:BZ$48)+SUM(CB$37:CB$48)+SUM(CD$37:CD$48)</f>
        <v>271.34493613544021</v>
      </c>
      <c r="N111" s="99">
        <f>SUM(CF$37:CF$48)+SUM(CH$37:CH$48)+SUM(CJ$37:CJ$48)+SUM(CL$37:CL$48)</f>
        <v>55.812519754699132</v>
      </c>
      <c r="O111" s="99">
        <f>SUM(CN$37:CN$48)+SUM(CP$37:CP$48)+SUM(CR$37:CR$48)+SUM(CT$37:CT$48)</f>
        <v>202.92941763660608</v>
      </c>
    </row>
    <row r="112" spans="2:99">
      <c r="C112" s="98" t="s">
        <v>129</v>
      </c>
      <c r="D112" s="99">
        <f>SUM(D$49:D$70)+SUM(F$49:F$70)+SUM(H$49:H$70)+SUM(J$49:J$70)</f>
        <v>59.356142767748146</v>
      </c>
      <c r="E112" s="99">
        <f>SUM(L$49:L$70)+SUM(N$49:N$70)+SUM(P$49:P$70)+SUM(R$49:R$70)</f>
        <v>312.85865558371376</v>
      </c>
      <c r="F112" s="99">
        <f>SUM(T$49:T$70)+SUM(V$49:V$70)+SUM(X$49:X$70)+SUM(Z$49:Z$70)</f>
        <v>223.71727018488775</v>
      </c>
      <c r="G112" s="99">
        <f>SUM(AB$49:AB$70)+SUM(AD$49:AD$70)+SUM(AF$49:AF$70)+SUM(AH$49:AH$70)</f>
        <v>274.9094093395488</v>
      </c>
      <c r="H112" s="99">
        <f>SUM(AJ$49:AJ$70)+SUM(AL$49:AL$70)+SUM(AN$49:AN$70)+SUM(AP$49:AP$70)</f>
        <v>222.98381305519919</v>
      </c>
      <c r="I112" s="99">
        <f>SUM(AR$49:AR$70)+SUM(AT$49:AT$70)+SUM(AV$49:AV$70)+SUM(AX$49:AX$70)</f>
        <v>306.41659185036798</v>
      </c>
      <c r="J112" s="99">
        <f>SUM(AZ$49:AZ$70)+SUM(BB$49:BB$70)+SUM(BD$49:BD$70)+SUM(BF$49:BF$70)</f>
        <v>190.23595834127261</v>
      </c>
      <c r="K112" s="99">
        <f>SUM(BH$49:BH$70)+SUM(BJ$49:BJ$70)+SUM(BL$49:BL$70)+SUM(BN$49:BN$70)</f>
        <v>223.5877954620635</v>
      </c>
      <c r="L112" s="99">
        <f>SUM(BP$49:BP$70)+SUM(BR$49:BR$70)+SUM(BT$49:BT$70)+SUM(BV$49:BV$70)</f>
        <v>169.44634335330014</v>
      </c>
      <c r="M112" s="99">
        <f>SUM(BX$49:BX$70)+SUM(BZ$49:BZ$70)+SUM(CB$49:CB$70)+SUM(CD$49:CD$70)</f>
        <v>282.02630314094745</v>
      </c>
      <c r="N112" s="99">
        <f>SUM(CF$49:CF$70)+SUM(CH$49:CH$70)+SUM(CJ$49:CJ$70)+SUM(CL$49:CL$70)</f>
        <v>93.763799903120344</v>
      </c>
      <c r="O112" s="99">
        <f>SUM(CN$49:CN$70)+SUM(CP$49:CP$70)+SUM(CR$49:CR$70)+SUM(CT$49:CT$70)</f>
        <v>301.56607918546734</v>
      </c>
    </row>
    <row r="113" spans="2:15">
      <c r="C113" s="98" t="s">
        <v>130</v>
      </c>
      <c r="D113" s="99">
        <f>SUM(D$71:D$86)+SUM(F$71:F$86)+SUM(H$71:H$86)+SUM(J$71:J$86)</f>
        <v>109.90854024407943</v>
      </c>
      <c r="E113" s="99">
        <f>SUM(L$71:L$86)+SUM(N$71:N$86)+SUM(P$71:P$86)+SUM(R$71:R$86)</f>
        <v>537.61556541754737</v>
      </c>
      <c r="F113" s="99">
        <f>SUM(T$71:T$86)+SUM(V$71:V$86)+SUM(X$71:X$86)+SUM(Z$71:Z$86)</f>
        <v>441.24208252409289</v>
      </c>
      <c r="G113" s="99">
        <f>SUM(AB$71:AB$86)+SUM(AD$71:AD$86)+SUM(AF$71:AF$86)+SUM(AH$71:AH$86)</f>
        <v>682.06679271915664</v>
      </c>
      <c r="H113" s="99">
        <f>SUM(AJ$71:AJ$86)+SUM(AL$71:AL$86)+SUM(AN$71:AN$86)+SUM(AP$71:AP$86)</f>
        <v>404.67649007645952</v>
      </c>
      <c r="I113" s="99">
        <f>SUM(AR$71:AR$86)+SUM(AT$71:AT$86)+SUM(AV$71:AV$86)+SUM(AX$71:AX$86)</f>
        <v>628.66128349029952</v>
      </c>
      <c r="J113" s="99">
        <f>SUM(AZ$71:AZ$86)+SUM(BB$71:BB$86)+SUM(BD$71:BD$86)+SUM(BF$71:BF$86)</f>
        <v>447.74080602025208</v>
      </c>
      <c r="K113" s="99">
        <f>SUM(BH$71:BH$86)+SUM(BJ$71:BJ$86)+SUM(BL$71:BL$86)+SUM(BN$71:BN$86)</f>
        <v>633.41748997975685</v>
      </c>
      <c r="L113" s="99">
        <f>SUM(BP$71:BP$86)+SUM(BR$71:BR$86)+SUM(BT$71:BT$86)+SUM(BV$71:BV$86)</f>
        <v>487.1488487627937</v>
      </c>
      <c r="M113" s="99">
        <f>SUM(BX$71:BX$86)+SUM(BZ$71:BZ$86)+SUM(CB$71:CB$86)+SUM(CD$71:CD$86)</f>
        <v>618.98469214566433</v>
      </c>
      <c r="N113" s="99">
        <f>SUM(CF$71:CF$86)+SUM(CH$71:CH$86)+SUM(CJ$71:CJ$86)+SUM(CL$71:CL$86)</f>
        <v>329.68045866726493</v>
      </c>
      <c r="O113" s="99">
        <f>SUM(CN$71:CN$86)+SUM(CP$71:CP$86)+SUM(CR$71:CR$86)+SUM(CT$71:CT$86)</f>
        <v>740.98640088663683</v>
      </c>
    </row>
    <row r="114" spans="2:15">
      <c r="C114" s="98" t="s">
        <v>131</v>
      </c>
      <c r="D114" s="99">
        <f>SUM(D$87:D$94)+SUM(F$87:F$94)+SUM(H$87:H$94)+SUM(J$87:J$94)</f>
        <v>61.772976364330098</v>
      </c>
      <c r="E114" s="99">
        <f>SUM(L$87:L$94)+SUM(N$87:N$94)+SUM(P$87:P$94)+SUM(R$87:R$94)</f>
        <v>234.6023006153936</v>
      </c>
      <c r="F114" s="99">
        <f>SUM(T$87:T$94)+SUM(V$87:V$94)+SUM(X$87:X$94)+SUM(Z$87:Z$94)</f>
        <v>184.21812605910358</v>
      </c>
      <c r="G114" s="99">
        <f>SUM(AB$87:AB$94)+SUM(AD$87:AD$94)+SUM(AF$87:AF$94)+SUM(AH$87:AH$94)</f>
        <v>346.68161764934018</v>
      </c>
      <c r="H114" s="99">
        <f>SUM(AJ$87:AJ$94)+SUM(AL$87:AL$94)+SUM(AN$87:AN$94)+SUM(AP$87:AP$94)</f>
        <v>218.54128392012123</v>
      </c>
      <c r="I114" s="99">
        <f>SUM(AR$87:AR$94)+SUM(AT$87:AT$94)+SUM(AV$87:AV$94)+SUM(AX$87:AX$94)</f>
        <v>242.17157419834029</v>
      </c>
      <c r="J114" s="99">
        <f>SUM(AZ$87:AZ$94)+SUM(BB$87:BB$94)+SUM(BD$87:BD$94)+SUM(BF$87:BF$94)</f>
        <v>237.6611418711899</v>
      </c>
      <c r="K114" s="99">
        <f>SUM(BH$87:BH$94)+SUM(BJ$87:BJ$94)+SUM(BL$87:BL$94)+SUM(BN$87:BN$94)</f>
        <v>314.35637937393699</v>
      </c>
      <c r="L114" s="99">
        <f>SUM(BP$87:BP$94)+SUM(BR$87:BR$94)+SUM(BT$87:BT$94)+SUM(BV$87:BV$94)</f>
        <v>248.45650917479477</v>
      </c>
      <c r="M114" s="99">
        <f>SUM(BX$87:BX$94)+SUM(BZ$87:BZ$94)+SUM(CB$87:CB$94)+SUM(CD$87:CD$94)</f>
        <v>212.9780346672369</v>
      </c>
      <c r="N114" s="99">
        <f>SUM(CF$87:CF$94)+SUM(CH$87:CH$94)+SUM(CJ$87:CJ$94)+SUM(CL$87:CL$94)</f>
        <v>177.58164504811856</v>
      </c>
      <c r="O114" s="99">
        <f>SUM(CN$87:CN$94)+SUM(CP$87:CP$94)+SUM(CR$87:CR$94)+SUM(CT$87:CT$94)</f>
        <v>295.36011891882185</v>
      </c>
    </row>
    <row r="115" spans="2:15">
      <c r="C115" s="98" t="s">
        <v>132</v>
      </c>
      <c r="D115" s="99">
        <f>SUM(D$95:D$105)+SUM(F$95:F$105)+SUM(H$95:H$105)+SUM(J$95:J$105)</f>
        <v>106.71635381231576</v>
      </c>
      <c r="E115" s="99">
        <f>SUM(L$95:L$105)+SUM(N$95:N$105)+SUM(P$95:P$105)+SUM(R$95:R$105)</f>
        <v>444.0152771289512</v>
      </c>
      <c r="F115" s="99">
        <f>SUM(T$95:T$105)+SUM(V$95:V$105)+SUM(X$95:X$105)+SUM(Z$95:Z$105)</f>
        <v>364.58377594131809</v>
      </c>
      <c r="G115" s="99">
        <f>SUM(AB$95:AB$105)+SUM(AD$95:AD$105)+SUM(AF$95:AF$105)+SUM(AH$95:AH$105)</f>
        <v>563.57250262716275</v>
      </c>
      <c r="H115" s="99">
        <f>SUM(AJ$95:AJ$105)+SUM(AL$95:AL$105)+SUM(AN$95:AN$105)+SUM(AP$95:AP$105)</f>
        <v>285.74580171170277</v>
      </c>
      <c r="I115" s="99">
        <f>SUM(AR$95:AR$105)+SUM(AT$95:AT$105)+SUM(AV$95:AV$105)+SUM(AX$95:AX$105)</f>
        <v>364.43269304210384</v>
      </c>
      <c r="J115" s="99">
        <f>SUM(AZ$95:AZ$105)+SUM(BB$95:BB$105)+SUM(BD$95:BD$105)+SUM(BF$95:BF$105)</f>
        <v>314.68112382701941</v>
      </c>
      <c r="K115" s="99">
        <f>SUM(BH$95:BH$105)+SUM(BJ$95:BJ$105)+SUM(BL$95:BL$105)+SUM(BN$95:BN$105)</f>
        <v>413.88443843257107</v>
      </c>
      <c r="L115" s="99">
        <f>SUM(BP$95:BP$105)+SUM(BR$95:BR$105)+SUM(BT$95:BT$105)+SUM(BV$95:BV$105)</f>
        <v>316.26432864544319</v>
      </c>
      <c r="M115" s="99">
        <f>SUM(BX$95:BX$105)+SUM(BZ$95:BZ$105)+SUM(CB$95:CB$105)+SUM(CD$95:CD$105)</f>
        <v>447.07436805843167</v>
      </c>
      <c r="N115" s="99">
        <f>SUM(CF$95:CF$105)+SUM(CH$95:CH$105)+SUM(CJ$95:CJ$105)+SUM(CL$95:CL$105)</f>
        <v>279.17428142497579</v>
      </c>
      <c r="O115" s="99">
        <f>SUM(CN$95:CN$105)+SUM(CP$95:CP$105)+SUM(CR$95:CR$105)+SUM(CT$95:CT$105)</f>
        <v>424.32749580465247</v>
      </c>
    </row>
    <row r="116" spans="2:15">
      <c r="C116" s="98" t="s">
        <v>277</v>
      </c>
      <c r="D116" s="99">
        <f t="shared" ref="D116:O116" si="0">SUM(D$109:D$115)</f>
        <v>465.42798333653263</v>
      </c>
      <c r="E116" s="99">
        <f t="shared" si="0"/>
        <v>1913.1356264737724</v>
      </c>
      <c r="F116" s="99">
        <f t="shared" si="0"/>
        <v>1771.2613753281066</v>
      </c>
      <c r="G116" s="99">
        <f t="shared" si="0"/>
        <v>2186.949098367877</v>
      </c>
      <c r="H116" s="99">
        <f t="shared" si="0"/>
        <v>1707.5555391502924</v>
      </c>
      <c r="I116" s="99">
        <f t="shared" si="0"/>
        <v>1939.3247577054053</v>
      </c>
      <c r="J116" s="99">
        <f t="shared" si="0"/>
        <v>1684.6004631896767</v>
      </c>
      <c r="K116" s="99">
        <f t="shared" si="0"/>
        <v>1897.0601337236021</v>
      </c>
      <c r="L116" s="99">
        <f t="shared" si="0"/>
        <v>1730.1961039475348</v>
      </c>
      <c r="M116" s="99">
        <f t="shared" si="0"/>
        <v>2068.8442412412214</v>
      </c>
      <c r="N116" s="99">
        <f t="shared" si="0"/>
        <v>1099.5994905333448</v>
      </c>
      <c r="O116" s="99">
        <f t="shared" si="0"/>
        <v>2162.2551330039205</v>
      </c>
    </row>
    <row r="118" spans="2:15">
      <c r="B118" s="102" t="s">
        <v>278</v>
      </c>
    </row>
    <row r="119" spans="2:15">
      <c r="C119" s="98" t="s">
        <v>276</v>
      </c>
      <c r="D119" s="98" t="s">
        <v>92</v>
      </c>
      <c r="E119" s="98" t="s">
        <v>93</v>
      </c>
      <c r="F119" s="98" t="s">
        <v>94</v>
      </c>
      <c r="G119" s="98" t="s">
        <v>95</v>
      </c>
      <c r="H119" s="98" t="s">
        <v>96</v>
      </c>
      <c r="I119" s="98" t="s">
        <v>97</v>
      </c>
      <c r="J119" s="98" t="s">
        <v>98</v>
      </c>
      <c r="K119" s="98" t="s">
        <v>99</v>
      </c>
      <c r="L119" s="98" t="s">
        <v>100</v>
      </c>
      <c r="M119" s="98" t="s">
        <v>101</v>
      </c>
      <c r="N119" s="98" t="s">
        <v>102</v>
      </c>
      <c r="O119" s="98" t="s">
        <v>103</v>
      </c>
    </row>
    <row r="120" spans="2:15">
      <c r="C120" s="98" t="s">
        <v>126</v>
      </c>
      <c r="D120" s="99">
        <f>D109*pricing!D33*2000</f>
        <v>278568.88458284037</v>
      </c>
      <c r="E120" s="99">
        <f>E109*pricing!E33*2000</f>
        <v>436203.53815186507</v>
      </c>
      <c r="F120" s="99">
        <f>F109*pricing!F33*2000</f>
        <v>1015938.5568876748</v>
      </c>
      <c r="G120" s="99">
        <f>G109*pricing!G33*2000</f>
        <v>389977.6213657831</v>
      </c>
      <c r="H120" s="99">
        <f>H109*pricing!H33*2000</f>
        <v>1130301.3078567642</v>
      </c>
      <c r="I120" s="99">
        <f>I109*pricing!I33*2000</f>
        <v>534717.85922726546</v>
      </c>
      <c r="J120" s="99">
        <f>J109*pricing!J33*2000</f>
        <v>1066200.1001683353</v>
      </c>
      <c r="K120" s="99">
        <f>K109*pricing!K33*2000</f>
        <v>388678.80726540787</v>
      </c>
      <c r="L120" s="99">
        <f>L109*pricing!L33*2000</f>
        <v>999497.35800929833</v>
      </c>
      <c r="M120" s="99">
        <f>M109*pricing!M33*2000</f>
        <v>563970.62081851915</v>
      </c>
      <c r="N120" s="99">
        <f>N109*pricing!N33*2000</f>
        <v>466076.33316506329</v>
      </c>
      <c r="O120" s="99">
        <f>O109*pricing!O33*2000</f>
        <v>438366.75453395443</v>
      </c>
    </row>
    <row r="121" spans="2:15">
      <c r="C121" s="98" t="s">
        <v>127</v>
      </c>
      <c r="D121" s="99">
        <f>D110*pricing!D34*2000</f>
        <v>121771.51844038229</v>
      </c>
      <c r="E121" s="99">
        <f>E110*pricing!E34*2000</f>
        <v>533108.86957833241</v>
      </c>
      <c r="F121" s="99">
        <f>F110*pricing!F34*2000</f>
        <v>747023.13814075792</v>
      </c>
      <c r="G121" s="99">
        <f>G110*pricing!G34*2000</f>
        <v>456554.20406031539</v>
      </c>
      <c r="H121" s="99">
        <f>H110*pricing!H34*2000</f>
        <v>896382.51698009402</v>
      </c>
      <c r="I121" s="99">
        <f>I110*pricing!I34*2000</f>
        <v>535571.72138619306</v>
      </c>
      <c r="J121" s="99">
        <f>J110*pricing!J34*2000</f>
        <v>596154.91723673046</v>
      </c>
      <c r="K121" s="99">
        <f>K110*pricing!K34*2000</f>
        <v>366304.41012001823</v>
      </c>
      <c r="L121" s="99">
        <f>L110*pricing!L34*2000</f>
        <v>616641.98818927852</v>
      </c>
      <c r="M121" s="99">
        <f>M110*pricing!M34*2000</f>
        <v>639900.09237277333</v>
      </c>
      <c r="N121" s="99">
        <f>N110*pricing!N34*2000</f>
        <v>282406.21466340189</v>
      </c>
      <c r="O121" s="99">
        <f>O110*pricing!O34*2000</f>
        <v>563921.60811449366</v>
      </c>
    </row>
    <row r="122" spans="2:15">
      <c r="C122" s="98" t="s">
        <v>128</v>
      </c>
      <c r="D122" s="99">
        <f>D111*pricing!D35*2000</f>
        <v>203777.07801634137</v>
      </c>
      <c r="E122" s="99">
        <f>E111*pricing!E35*2000</f>
        <v>774147.03205625736</v>
      </c>
      <c r="F122" s="99">
        <f>F111*pricing!F35*2000</f>
        <v>966662.77521595964</v>
      </c>
      <c r="G122" s="99">
        <f>G111*pricing!G35*2000</f>
        <v>613648.9552164342</v>
      </c>
      <c r="H122" s="99">
        <f>H111*pricing!H35*2000</f>
        <v>775632.9812000551</v>
      </c>
      <c r="I122" s="99">
        <f>I111*pricing!I35*2000</f>
        <v>750791.65321340016</v>
      </c>
      <c r="J122" s="99">
        <f>J111*pricing!J35*2000</f>
        <v>693210.1781613807</v>
      </c>
      <c r="K122" s="99">
        <f>K111*pricing!K35*2000</f>
        <v>655228.89590861322</v>
      </c>
      <c r="L122" s="99">
        <f>L111*pricing!L35*2000</f>
        <v>843653.1769775938</v>
      </c>
      <c r="M122" s="99">
        <f>M111*pricing!M35*2000</f>
        <v>1085379.7445417608</v>
      </c>
      <c r="N122" s="99">
        <f>N111*pricing!N35*2000</f>
        <v>301387.60667537531</v>
      </c>
      <c r="O122" s="99">
        <f>O111*pricing!O35*2000</f>
        <v>811717.67054642434</v>
      </c>
    </row>
    <row r="123" spans="2:15">
      <c r="C123" s="98" t="s">
        <v>129</v>
      </c>
      <c r="D123" s="99">
        <f>D112*pricing!D36*2000</f>
        <v>345556.30113931082</v>
      </c>
      <c r="E123" s="99">
        <f>E112*pricing!E36*2000</f>
        <v>1314006.3534515977</v>
      </c>
      <c r="F123" s="99">
        <f>F112*pricing!F36*2000</f>
        <v>1302424.8002193167</v>
      </c>
      <c r="G123" s="99">
        <f>G112*pricing!G36*2000</f>
        <v>1154619.519226105</v>
      </c>
      <c r="H123" s="99">
        <f>H112*pricing!H36*2000</f>
        <v>1298154.8001660595</v>
      </c>
      <c r="I123" s="99">
        <f>I112*pricing!I36*2000</f>
        <v>1286949.6857715456</v>
      </c>
      <c r="J123" s="99">
        <f>J112*pricing!J36*2000</f>
        <v>1107505.1552005711</v>
      </c>
      <c r="K123" s="99">
        <f>K112*pricing!K36*2000</f>
        <v>939068.74094066676</v>
      </c>
      <c r="L123" s="99">
        <f>L112*pricing!L36*2000</f>
        <v>986473.3272823724</v>
      </c>
      <c r="M123" s="99">
        <f>M112*pricing!M36*2000</f>
        <v>1184510.4731919793</v>
      </c>
      <c r="N123" s="99">
        <f>N112*pricing!N36*2000</f>
        <v>545868.89181912981</v>
      </c>
      <c r="O123" s="99">
        <f>O112*pricing!O36*2000</f>
        <v>1266577.5325789631</v>
      </c>
    </row>
    <row r="124" spans="2:15">
      <c r="C124" s="98" t="s">
        <v>130</v>
      </c>
      <c r="D124" s="99">
        <f>D113*pricing!D37*2000</f>
        <v>571524.40926921309</v>
      </c>
      <c r="E124" s="99">
        <f>E113*pricing!E37*2000</f>
        <v>2042939.1485866799</v>
      </c>
      <c r="F124" s="99">
        <f>F113*pricing!F37*2000</f>
        <v>2294458.8291252828</v>
      </c>
      <c r="G124" s="99">
        <f>G113*pricing!G37*2000</f>
        <v>2591853.8123327955</v>
      </c>
      <c r="H124" s="99">
        <f>H113*pricing!H37*2000</f>
        <v>2104317.7483975897</v>
      </c>
      <c r="I124" s="99">
        <f>I113*pricing!I37*2000</f>
        <v>2388912.8772631381</v>
      </c>
      <c r="J124" s="99">
        <f>J113*pricing!J37*2000</f>
        <v>2328252.1913053109</v>
      </c>
      <c r="K124" s="99">
        <f>K113*pricing!K37*2000</f>
        <v>2406986.4619230763</v>
      </c>
      <c r="L124" s="99">
        <f>L113*pricing!L37*2000</f>
        <v>2533174.013566527</v>
      </c>
      <c r="M124" s="99">
        <f>M113*pricing!M37*2000</f>
        <v>2352141.8301535244</v>
      </c>
      <c r="N124" s="99">
        <f>N113*pricing!N37*2000</f>
        <v>1714338.3850697775</v>
      </c>
      <c r="O124" s="99">
        <f>O113*pricing!O37*2000</f>
        <v>2815748.3233692194</v>
      </c>
    </row>
    <row r="125" spans="2:15">
      <c r="C125" s="98" t="s">
        <v>131</v>
      </c>
      <c r="D125" s="99">
        <f>D114*pricing!D38*2000</f>
        <v>321219.47709451657</v>
      </c>
      <c r="E125" s="99">
        <f>E114*pricing!E38*2000</f>
        <v>938409.20246157446</v>
      </c>
      <c r="F125" s="99">
        <f>F114*pricing!F38*2000</f>
        <v>957934.25550733868</v>
      </c>
      <c r="G125" s="99">
        <f>G114*pricing!G38*2000</f>
        <v>1386726.4705973607</v>
      </c>
      <c r="H125" s="99">
        <f>H114*pricing!H38*2000</f>
        <v>1136414.6763846304</v>
      </c>
      <c r="I125" s="99">
        <f>I114*pricing!I38*2000</f>
        <v>968686.29679336119</v>
      </c>
      <c r="J125" s="99">
        <f>J114*pricing!J38*2000</f>
        <v>1235837.9377301876</v>
      </c>
      <c r="K125" s="99">
        <f>K114*pricing!K38*2000</f>
        <v>1257425.5174957479</v>
      </c>
      <c r="L125" s="99">
        <f>L114*pricing!L38*2000</f>
        <v>1291973.8477089328</v>
      </c>
      <c r="M125" s="99">
        <f>M114*pricing!M38*2000</f>
        <v>851912.13866894762</v>
      </c>
      <c r="N125" s="99">
        <f>N114*pricing!N38*2000</f>
        <v>923424.55425021646</v>
      </c>
      <c r="O125" s="99">
        <f>O114*pricing!O38*2000</f>
        <v>1181440.4756752874</v>
      </c>
    </row>
    <row r="126" spans="2:15">
      <c r="C126" s="98" t="s">
        <v>132</v>
      </c>
      <c r="D126" s="99">
        <f>D115*pricing!D39*2000</f>
        <v>597611.5813489682</v>
      </c>
      <c r="E126" s="99">
        <f>E115*pricing!E39*2000</f>
        <v>1864864.163941595</v>
      </c>
      <c r="F126" s="99">
        <f>F115*pricing!F39*2000</f>
        <v>2041669.1452713811</v>
      </c>
      <c r="G126" s="99">
        <f>G115*pricing!G39*2000</f>
        <v>2367004.511034084</v>
      </c>
      <c r="H126" s="99">
        <f>H115*pricing!H39*2000</f>
        <v>1600176.4895855354</v>
      </c>
      <c r="I126" s="99">
        <f>I115*pricing!I39*2000</f>
        <v>1530617.310776836</v>
      </c>
      <c r="J126" s="99">
        <f>J115*pricing!J39*2000</f>
        <v>1762214.2934313086</v>
      </c>
      <c r="K126" s="99">
        <f>K115*pricing!K39*2000</f>
        <v>1738314.6414167986</v>
      </c>
      <c r="L126" s="99">
        <f>L115*pricing!L39*2000</f>
        <v>1771080.2404144818</v>
      </c>
      <c r="M126" s="99">
        <f>M115*pricing!M39*2000</f>
        <v>1877712.3458454132</v>
      </c>
      <c r="N126" s="99">
        <f>N115*pricing!N39*2000</f>
        <v>1563375.9759798644</v>
      </c>
      <c r="O126" s="99">
        <f>O115*pricing!O39*2000</f>
        <v>1782175.4823795403</v>
      </c>
    </row>
    <row r="127" spans="2:15">
      <c r="C127" s="98" t="s">
        <v>277</v>
      </c>
      <c r="D127" s="99">
        <f>SUM(D$120:D$126)</f>
        <v>2440029.2498915726</v>
      </c>
      <c r="E127" s="99">
        <f t="shared" ref="E127:O127" si="1">SUM(E$120:E$126)</f>
        <v>7903678.3082279013</v>
      </c>
      <c r="F127" s="99">
        <f t="shared" si="1"/>
        <v>9326111.5003677122</v>
      </c>
      <c r="G127" s="99">
        <f t="shared" si="1"/>
        <v>8960385.0938328784</v>
      </c>
      <c r="H127" s="99">
        <f t="shared" si="1"/>
        <v>8941380.5205707289</v>
      </c>
      <c r="I127" s="99">
        <f t="shared" si="1"/>
        <v>7996247.4044317398</v>
      </c>
      <c r="J127" s="99">
        <f t="shared" si="1"/>
        <v>8789374.7732338235</v>
      </c>
      <c r="K127" s="99">
        <f t="shared" si="1"/>
        <v>7752007.4750703285</v>
      </c>
      <c r="L127" s="99">
        <f t="shared" si="1"/>
        <v>9042493.9521484859</v>
      </c>
      <c r="M127" s="99">
        <f t="shared" si="1"/>
        <v>8555527.2455929182</v>
      </c>
      <c r="N127" s="99">
        <f t="shared" si="1"/>
        <v>5796877.9616228286</v>
      </c>
      <c r="O127" s="99">
        <f t="shared" si="1"/>
        <v>8859947.8471978828</v>
      </c>
    </row>
    <row r="129" spans="2:15">
      <c r="B129" s="102" t="s">
        <v>279</v>
      </c>
    </row>
    <row r="130" spans="2:15">
      <c r="C130" s="104" t="s">
        <v>276</v>
      </c>
      <c r="D130" s="104" t="s">
        <v>92</v>
      </c>
      <c r="E130" s="104" t="s">
        <v>93</v>
      </c>
      <c r="F130" s="104" t="s">
        <v>94</v>
      </c>
      <c r="G130" s="104" t="s">
        <v>95</v>
      </c>
      <c r="H130" s="104" t="s">
        <v>96</v>
      </c>
      <c r="I130" s="104" t="s">
        <v>97</v>
      </c>
      <c r="J130" s="104" t="s">
        <v>98</v>
      </c>
      <c r="K130" s="104" t="s">
        <v>99</v>
      </c>
      <c r="L130" s="104" t="s">
        <v>100</v>
      </c>
      <c r="M130" s="104" t="s">
        <v>101</v>
      </c>
      <c r="N130" s="104" t="s">
        <v>102</v>
      </c>
      <c r="O130" s="104" t="s">
        <v>103</v>
      </c>
    </row>
    <row r="131" spans="2:15">
      <c r="C131" s="104" t="s">
        <v>126</v>
      </c>
      <c r="D131" s="105">
        <f>SUM(E$6:E$19)+SUM(G$6:G$19)+SUM(I$6:I$19)+SUM(K$6:K$19)</f>
        <v>35122.527051740137</v>
      </c>
      <c r="E131" s="105">
        <f>SUM(M$6:M$19)+SUM(O$6:O$19)+SUM(Q$6:Q$19)+SUM(S$6:S$19)</f>
        <v>42294.603008710284</v>
      </c>
      <c r="F131" s="105">
        <f>SUM(U$6:U$19)+SUM(W$6:W$19)+SUM(Y$6:Y$19)+SUM(AA$6:AA$19)</f>
        <v>127628.52043807089</v>
      </c>
      <c r="G131" s="105">
        <f>SUM(AC$6:AC$19)+SUM(AE$6:AE$19)+SUM(AG$6:AG$19)+SUM(AI$6:AI$19)</f>
        <v>37630.484656539978</v>
      </c>
      <c r="H131" s="105">
        <f>SUM(AK$6:AK$19)+SUM(AM$6:AM$19)+SUM(AO$6:AO$19)+SUM(AQ$6:AQ$19)</f>
        <v>142325.40277412135</v>
      </c>
      <c r="I131" s="105">
        <f>SUM(AS$6:AS$19)+SUM(AU$6:AU$19)+SUM(AW$6:AW$19)+SUM(AY$6:AY$19)</f>
        <v>51766.173846431047</v>
      </c>
      <c r="J131" s="105">
        <f>SUM(BA$6:BA$19)+SUM(BC$6:BC$19)+SUM(BE$6:BE$19)+SUM(BG$6:BG$19)</f>
        <v>134485.40919535901</v>
      </c>
      <c r="K131" s="105">
        <f>SUM(BI$6:BI$19)+SUM(BK$6:BK$19)+SUM(BM$6:BM$19)+SUM(BO$6:BO$19)</f>
        <v>37554.810648995161</v>
      </c>
      <c r="L131" s="105">
        <f>SUM(BQ$6:BQ$19)+SUM(BS$6:BS$19)+SUM(BU$6:BU$19)+SUM(BW$6:BW$19)</f>
        <v>125474.50731669868</v>
      </c>
      <c r="M131" s="105">
        <f>SUM(BY$6:BY$19)+SUM(CA$6:CA$19)+SUM(CC$6:CC$19)+SUM(CE$6:CE$19)</f>
        <v>54193.228385097711</v>
      </c>
      <c r="N131" s="105">
        <f>SUM(CG$6:CG$19)+SUM(CI$6:CI$19)+SUM(CK$6:CK$19)+SUM(CM$6:CM$19)</f>
        <v>58880.264850480802</v>
      </c>
      <c r="O131" s="105">
        <f>SUM(CO$6:CO$19)+SUM(CQ$6:CQ$19)+SUM(CS$6:CS$19)+SUM(CU$6:CU$19)</f>
        <v>42472.965802212835</v>
      </c>
    </row>
    <row r="132" spans="2:15">
      <c r="C132" s="104" t="s">
        <v>127</v>
      </c>
      <c r="D132" s="105">
        <f>SUM(E$20:E$36)+SUM(G$20:G$36)+SUM(I$20:I$36)+SUM(K$20:K$36)</f>
        <v>8526.1689743784045</v>
      </c>
      <c r="E132" s="105">
        <f>SUM(M$20:M$36)+SUM(O$20:O$36)+SUM(Q$20:Q$36)+SUM(S$20:S$36)</f>
        <v>45341.320467012716</v>
      </c>
      <c r="F132" s="105">
        <f>SUM(U$20:U$36)+SUM(W$20:W$36)+SUM(Y$20:Y$36)+SUM(AA$20:AA$36)</f>
        <v>53101.128168463038</v>
      </c>
      <c r="G132" s="105">
        <f>SUM(AC$20:AC$36)+SUM(AE$20:AE$36)+SUM(AG$20:AG$36)+SUM(AI$20:AI$36)</f>
        <v>38998.237117070872</v>
      </c>
      <c r="H132" s="105">
        <f>SUM(AK$20:AK$36)+SUM(AM$20:AM$36)+SUM(AO$20:AO$36)+SUM(AQ$20:AQ$36)</f>
        <v>63577.127601039181</v>
      </c>
      <c r="I132" s="105">
        <f>SUM(AS$20:AS$36)+SUM(AU$20:AU$36)+SUM(AW$20:AW$36)+SUM(AY$20:AY$36)</f>
        <v>45849.667592523525</v>
      </c>
      <c r="J132" s="105">
        <f>SUM(BA$20:BA$36)+SUM(BC$20:BC$36)+SUM(BE$20:BE$36)+SUM(BG$20:BG$36)</f>
        <v>42274.792294759463</v>
      </c>
      <c r="K132" s="105">
        <f>SUM(BI$20:BI$36)+SUM(BK$20:BK$36)+SUM(BM$20:BM$36)+SUM(BO$20:BO$36)</f>
        <v>31213.283382607602</v>
      </c>
      <c r="L132" s="105">
        <f>SUM(BQ$20:BQ$36)+SUM(BS$20:BS$36)+SUM(BU$20:BU$36)+SUM(BW$20:BW$36)</f>
        <v>43480.226088337149</v>
      </c>
      <c r="M132" s="105">
        <f>SUM(BY$20:BY$36)+SUM(CA$20:CA$36)+SUM(CC$20:CC$36)+SUM(CE$20:CE$36)</f>
        <v>54357.956681460288</v>
      </c>
      <c r="N132" s="105">
        <f>SUM(CG$20:CG$36)+SUM(CI$20:CI$36)+SUM(CK$20:CK$36)+SUM(CM$20:CM$36)</f>
        <v>20200.295318709286</v>
      </c>
      <c r="O132" s="105">
        <f>SUM(CO$20:CO$36)+SUM(CQ$20:CQ$36)+SUM(CS$20:CS$36)+SUM(CU$20:CU$36)</f>
        <v>48314.576320454442</v>
      </c>
    </row>
    <row r="133" spans="2:15">
      <c r="C133" s="104" t="s">
        <v>128</v>
      </c>
      <c r="D133" s="105">
        <f>SUM(E$37:E$48)+SUM(G$37:G$48)+SUM(I$37:I$48)+SUM(K$37:K$48)</f>
        <v>39546.709618526394</v>
      </c>
      <c r="E133" s="105">
        <f>SUM(M$37:M$48)+SUM(O$37:O$48)+SUM(Q$37:Q$48)+SUM(S$37:S$48)</f>
        <v>203038.23411688203</v>
      </c>
      <c r="F133" s="105">
        <f>SUM(U$37:U$48)+SUM(W$37:W$48)+SUM(Y$37:Y$48)+SUM(AA$37:AA$48)</f>
        <v>187978.71603816832</v>
      </c>
      <c r="G133" s="105">
        <f>SUM(AC$37:AC$48)+SUM(AE$37:AE$48)+SUM(AG$37:AG$48)+SUM(AI$37:AI$48)</f>
        <v>160202.91201078525</v>
      </c>
      <c r="H133" s="105">
        <f>SUM(AK$37:AK$48)+SUM(AM$37:AM$48)+SUM(AO$37:AO$48)+SUM(AQ$37:AQ$48)</f>
        <v>150144.53329761044</v>
      </c>
      <c r="I133" s="105">
        <f>SUM(AS$37:AS$48)+SUM(AU$37:AU$48)+SUM(AW$37:AW$48)+SUM(AY$37:AY$48)</f>
        <v>196212.10335788334</v>
      </c>
      <c r="J133" s="105">
        <f>SUM(BA$37:BA$48)+SUM(BC$37:BC$48)+SUM(BE$37:BE$48)+SUM(BG$37:BG$48)</f>
        <v>134425.54360371968</v>
      </c>
      <c r="K133" s="105">
        <f>SUM(BI$37:BI$48)+SUM(BK$37:BK$48)+SUM(BM$37:BM$48)+SUM(BO$37:BO$48)</f>
        <v>170865.16608455448</v>
      </c>
      <c r="L133" s="105">
        <f>SUM(BQ$37:BQ$48)+SUM(BS$37:BS$48)+SUM(BU$37:BU$48)+SUM(BW$37:BW$48)</f>
        <v>164231.37988119392</v>
      </c>
      <c r="M133" s="105">
        <f>SUM(BY$37:BY$48)+SUM(CA$37:CA$48)+SUM(CC$37:CC$48)+SUM(CE$37:CE$48)</f>
        <v>282874.52643455996</v>
      </c>
      <c r="N133" s="105">
        <f>SUM(CG$37:CG$48)+SUM(CI$37:CI$48)+SUM(CK$37:CK$48)+SUM(CM$37:CM$48)</f>
        <v>58199.381981224309</v>
      </c>
      <c r="O133" s="105">
        <f>SUM(CO$37:CO$48)+SUM(CQ$37:CQ$48)+SUM(CS$37:CS$48)+SUM(CU$37:CU$48)</f>
        <v>211357.70012911406</v>
      </c>
    </row>
    <row r="134" spans="2:15">
      <c r="C134" s="104" t="s">
        <v>129</v>
      </c>
      <c r="D134" s="105">
        <f>SUM(E$49:E$70)+SUM(G$49:G$70)+SUM(I$49:I$70)+SUM(K$49:K$70)</f>
        <v>54296.718344702764</v>
      </c>
      <c r="E134" s="105">
        <f>SUM(M$49:M$70)+SUM(O$49:O$70)+SUM(Q$49:Q$70)+SUM(S$49:S$70)</f>
        <v>281940.64696873049</v>
      </c>
      <c r="F134" s="105">
        <f>SUM(U$49:U$70)+SUM(W$49:W$70)+SUM(Y$49:Y$70)+SUM(AA$49:AA$70)</f>
        <v>203425.89697174204</v>
      </c>
      <c r="G134" s="105">
        <f>SUM(AC$49:AC$70)+SUM(AE$49:AE$70)+SUM(AG$49:AG$70)+SUM(AI$49:AI$70)</f>
        <v>257251.66147432727</v>
      </c>
      <c r="H134" s="105">
        <f>SUM(AK$49:AK$70)+SUM(AM$49:AM$70)+SUM(AO$49:AO$70)+SUM(AQ$49:AQ$70)</f>
        <v>201156.48974312015</v>
      </c>
      <c r="I134" s="105">
        <f>SUM(AS$49:AS$70)+SUM(AU$49:AU$70)+SUM(AW$49:AW$70)+SUM(AY$49:AY$70)</f>
        <v>274033.50176991243</v>
      </c>
      <c r="J134" s="105">
        <f>SUM(BA$49:BA$70)+SUM(BC$49:BC$70)+SUM(BE$49:BE$70)+SUM(BG$49:BG$70)</f>
        <v>174736.78298972314</v>
      </c>
      <c r="K134" s="105">
        <f>SUM(BI$49:BI$70)+SUM(BK$49:BK$70)+SUM(BM$49:BM$70)+SUM(BO$49:BO$70)</f>
        <v>209412.88597039436</v>
      </c>
      <c r="L134" s="105">
        <f>SUM(BQ$49:BQ$70)+SUM(BS$49:BS$70)+SUM(BU$49:BU$70)+SUM(BW$49:BW$70)</f>
        <v>156049.34131347691</v>
      </c>
      <c r="M134" s="105">
        <f>SUM(BY$49:BY$70)+SUM(CA$49:CA$70)+SUM(CC$49:CC$70)+SUM(CE$49:CE$70)</f>
        <v>251843.16360831045</v>
      </c>
      <c r="N134" s="105">
        <f>SUM(CG$49:CG$70)+SUM(CI$49:CI$70)+SUM(CK$49:CK$70)+SUM(CM$49:CM$70)</f>
        <v>89469.183554190735</v>
      </c>
      <c r="O134" s="105">
        <f>SUM(CO$49:CO$70)+SUM(CQ$49:CQ$70)+SUM(CS$49:CS$70)+SUM(CU$49:CU$70)</f>
        <v>273544.77051367122</v>
      </c>
    </row>
    <row r="135" spans="2:15">
      <c r="C135" s="104" t="s">
        <v>130</v>
      </c>
      <c r="D135" s="105">
        <f>SUM(E$71:E$86)+SUM(G$71:G$86)+SUM(I$71:I$86)+SUM(K$71:K$86)</f>
        <v>61490.532906579116</v>
      </c>
      <c r="E135" s="105">
        <f>SUM(M$71:M$86)+SUM(O$71:O$86)+SUM(Q$71:Q$86)+SUM(S$71:S$86)</f>
        <v>301739.77276973135</v>
      </c>
      <c r="F135" s="105">
        <f>SUM(U$71:U$86)+SUM(W$71:W$86)+SUM(Y$71:Y$86)+SUM(AA$71:AA$86)</f>
        <v>246640.99204596266</v>
      </c>
      <c r="G135" s="105">
        <f>SUM(AC$71:AC$86)+SUM(AE$71:AE$86)+SUM(AG$71:AG$86)+SUM(AI$71:AI$86)</f>
        <v>380391.05835624982</v>
      </c>
      <c r="H135" s="105">
        <f>SUM(AK$71:AK$86)+SUM(AM$71:AM$86)+SUM(AO$71:AO$86)+SUM(AQ$71:AQ$86)</f>
        <v>225411.34517092945</v>
      </c>
      <c r="I135" s="105">
        <f>SUM(AS$71:AS$86)+SUM(AU$71:AU$86)+SUM(AW$71:AW$86)+SUM(AY$71:AY$86)</f>
        <v>350821.72581214446</v>
      </c>
      <c r="J135" s="105">
        <f>SUM(BA$71:BA$86)+SUM(BC$71:BC$86)+SUM(BE$71:BE$86)+SUM(BG$71:BG$86)</f>
        <v>251037.1307807891</v>
      </c>
      <c r="K135" s="105">
        <f>SUM(BI$71:BI$86)+SUM(BK$71:BK$86)+SUM(BM$71:BM$86)+SUM(BO$71:BO$86)</f>
        <v>353487.12760920788</v>
      </c>
      <c r="L135" s="105">
        <f>SUM(BQ$71:BQ$86)+SUM(BS$71:BS$86)+SUM(BU$71:BU$86)+SUM(BW$71:BW$86)</f>
        <v>271709.77109699522</v>
      </c>
      <c r="M135" s="105">
        <f>SUM(BY$71:BY$86)+SUM(CA$71:CA$86)+SUM(CC$71:CC$86)+SUM(CE$71:CE$86)</f>
        <v>346667.02665038616</v>
      </c>
      <c r="N135" s="105">
        <f>SUM(CG$71:CG$86)+SUM(CI$71:CI$86)+SUM(CK$71:CK$86)+SUM(CM$71:CM$86)</f>
        <v>184752.53403893294</v>
      </c>
      <c r="O135" s="105">
        <f>SUM(CO$71:CO$86)+SUM(CQ$71:CQ$86)+SUM(CS$71:CS$86)+SUM(CU$71:CU$86)</f>
        <v>412057.76133157604</v>
      </c>
    </row>
    <row r="136" spans="2:15">
      <c r="C136" s="104" t="s">
        <v>131</v>
      </c>
      <c r="D136" s="105">
        <f>SUM(E$87:E$94)+SUM(G$87:G$94)+SUM(I$87:I$94)+SUM(K$87:K$94)</f>
        <v>124731.79158069496</v>
      </c>
      <c r="E136" s="105">
        <f>SUM(M$87:M$94)+SUM(O$87:O$94)+SUM(Q$87:Q$94)+SUM(S$87:S$94)</f>
        <v>476408.04084142501</v>
      </c>
      <c r="F136" s="105">
        <f>SUM(U$87:U$94)+SUM(W$87:W$94)+SUM(Y$87:Y$94)+SUM(AA$87:AA$94)</f>
        <v>374040.68921779125</v>
      </c>
      <c r="G136" s="105">
        <f>SUM(AC$87:AC$94)+SUM(AE$87:AE$94)+SUM(AG$87:AG$94)+SUM(AI$87:AI$94)</f>
        <v>704751.70839515131</v>
      </c>
      <c r="H136" s="105">
        <f>SUM(AK$87:AK$94)+SUM(AM$87:AM$94)+SUM(AO$87:AO$94)+SUM(AQ$87:AQ$94)</f>
        <v>443643.87924687803</v>
      </c>
      <c r="I136" s="105">
        <f>SUM(AS$87:AS$94)+SUM(AU$87:AU$94)+SUM(AW$87:AW$94)+SUM(AY$87:AY$94)</f>
        <v>492704.06376435899</v>
      </c>
      <c r="J136" s="105">
        <f>SUM(BA$87:BA$94)+SUM(BC$87:BC$94)+SUM(BE$87:BE$94)+SUM(BG$87:BG$94)</f>
        <v>482875.59540188347</v>
      </c>
      <c r="K136" s="105">
        <f>SUM(BI$87:BI$94)+SUM(BK$87:BK$94)+SUM(BM$87:BM$94)+SUM(BO$87:BO$94)</f>
        <v>638226.88774936087</v>
      </c>
      <c r="L136" s="105">
        <f>SUM(BQ$87:BQ$94)+SUM(BS$87:BS$94)+SUM(BU$87:BU$94)+SUM(BW$87:BW$94)</f>
        <v>505506.7933388403</v>
      </c>
      <c r="M136" s="105">
        <f>SUM(BY$87:BY$94)+SUM(CA$87:CA$94)+SUM(CC$87:CC$94)+SUM(CE$87:CE$94)</f>
        <v>433067.39595027431</v>
      </c>
      <c r="N136" s="105">
        <f>SUM(CG$87:CG$94)+SUM(CI$87:CI$94)+SUM(CK$87:CK$94)+SUM(CM$87:CM$94)</f>
        <v>361547.57150563452</v>
      </c>
      <c r="O136" s="105">
        <f>SUM(CO$87:CO$94)+SUM(CQ$87:CQ$94)+SUM(CS$87:CS$94)+SUM(CU$87:CU$94)</f>
        <v>598450.63669852645</v>
      </c>
    </row>
    <row r="137" spans="2:15">
      <c r="C137" s="104" t="s">
        <v>132</v>
      </c>
      <c r="D137" s="105">
        <f>SUM(E$95:E$105)+SUM(G$95:G$105)+SUM(I$95:I$105)+SUM(K$95:K$105)</f>
        <v>205828.95676853025</v>
      </c>
      <c r="E137" s="105">
        <f>SUM(M$95:M$105)+SUM(O$95:O$105)+SUM(Q$95:Q$105)+SUM(S$95:S$105)</f>
        <v>830270.5533421929</v>
      </c>
      <c r="F137" s="105">
        <f>SUM(U$95:U$105)+SUM(W$95:W$105)+SUM(Y$95:Y$105)+SUM(AA$95:AA$105)</f>
        <v>687971.94768081675</v>
      </c>
      <c r="G137" s="105">
        <f>SUM(AC$95:AC$105)+SUM(AE$95:AE$105)+SUM(AG$95:AG$105)+SUM(AI$95:AI$105)</f>
        <v>1060095.4398459811</v>
      </c>
      <c r="H137" s="105">
        <f>SUM(AK$95:AK$105)+SUM(AM$95:AM$105)+SUM(AO$95:AO$105)+SUM(AQ$95:AQ$105)</f>
        <v>547176.57340942172</v>
      </c>
      <c r="I137" s="105">
        <f>SUM(AS$95:AS$105)+SUM(AU$95:AU$105)+SUM(AW$95:AW$105)+SUM(AY$95:AY$105)</f>
        <v>683920.21847194398</v>
      </c>
      <c r="J137" s="105">
        <f>SUM(BA$95:BA$105)+SUM(BC$95:BC$105)+SUM(BE$95:BE$105)+SUM(BG$95:BG$105)</f>
        <v>597262.72729895171</v>
      </c>
      <c r="K137" s="105">
        <f>SUM(BI$95:BI$105)+SUM(BK$95:BK$105)+SUM(BM$95:BM$105)+SUM(BO$95:BO$105)</f>
        <v>771232.44431536074</v>
      </c>
      <c r="L137" s="105">
        <f>SUM(BQ$95:BQ$105)+SUM(BS$95:BS$105)+SUM(BU$95:BU$105)+SUM(BW$95:BW$105)</f>
        <v>603238.25183982402</v>
      </c>
      <c r="M137" s="105">
        <f>SUM(BY$95:BY$105)+SUM(CA$95:CA$105)+SUM(CC$95:CC$105)+SUM(CE$95:CE$105)</f>
        <v>841959.82375130663</v>
      </c>
      <c r="N137" s="105">
        <f>SUM(CG$95:CG$105)+SUM(CI$95:CI$105)+SUM(CK$95:CK$105)+SUM(CM$95:CM$105)</f>
        <v>530736.00487134722</v>
      </c>
      <c r="O137" s="105">
        <f>SUM(CO$95:CO$105)+SUM(CQ$95:CQ$105)+SUM(CS$95:CS$105)+SUM(CU$95:CU$105)</f>
        <v>798170.29235382995</v>
      </c>
    </row>
    <row r="138" spans="2:15">
      <c r="C138" s="104" t="s">
        <v>277</v>
      </c>
      <c r="D138" s="99">
        <f t="shared" ref="D138:O138" si="2">SUM(D$131:D$137)</f>
        <v>529543.40524515207</v>
      </c>
      <c r="E138" s="99">
        <f t="shared" si="2"/>
        <v>2181033.1715146848</v>
      </c>
      <c r="F138" s="99">
        <f t="shared" si="2"/>
        <v>1880787.8905610149</v>
      </c>
      <c r="G138" s="99">
        <f t="shared" si="2"/>
        <v>2639321.5018561054</v>
      </c>
      <c r="H138" s="99">
        <f t="shared" si="2"/>
        <v>1773435.3512431202</v>
      </c>
      <c r="I138" s="99">
        <f t="shared" si="2"/>
        <v>2095307.4546151976</v>
      </c>
      <c r="J138" s="99">
        <f t="shared" si="2"/>
        <v>1817097.9815651856</v>
      </c>
      <c r="K138" s="99">
        <f t="shared" si="2"/>
        <v>2211992.6057604812</v>
      </c>
      <c r="L138" s="99">
        <f t="shared" si="2"/>
        <v>1869690.2708753662</v>
      </c>
      <c r="M138" s="99">
        <f t="shared" si="2"/>
        <v>2264963.1214613956</v>
      </c>
      <c r="N138" s="99">
        <f t="shared" si="2"/>
        <v>1303785.2361205197</v>
      </c>
      <c r="O138" s="99">
        <f t="shared" si="2"/>
        <v>2384368.7031493848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99"/>
    <col min="3" max="3" width="14.5" style="99" bestFit="1" customWidth="1"/>
    <col min="4" max="4" width="16.83203125" style="99" bestFit="1" customWidth="1"/>
    <col min="5" max="5" width="22.83203125" style="99" bestFit="1" customWidth="1"/>
    <col min="6" max="16384" width="8.83203125" style="99"/>
  </cols>
  <sheetData>
    <row r="1" spans="1:5">
      <c r="A1" s="98" t="s">
        <v>166</v>
      </c>
      <c r="B1" s="98" t="s">
        <v>167</v>
      </c>
      <c r="C1" s="98" t="s">
        <v>168</v>
      </c>
      <c r="D1" s="98" t="s">
        <v>169</v>
      </c>
      <c r="E1" s="98" t="s">
        <v>170</v>
      </c>
    </row>
    <row r="2" spans="1:5">
      <c r="A2" s="98" t="s">
        <v>126</v>
      </c>
      <c r="B2" s="98" t="s">
        <v>171</v>
      </c>
      <c r="C2" s="99" t="s">
        <v>59</v>
      </c>
      <c r="D2" s="99">
        <v>482</v>
      </c>
      <c r="E2" s="99">
        <v>578.4</v>
      </c>
    </row>
    <row r="3" spans="1:5">
      <c r="B3" s="98" t="s">
        <v>172</v>
      </c>
      <c r="C3" s="99" t="s">
        <v>59</v>
      </c>
      <c r="D3" s="99">
        <v>657</v>
      </c>
      <c r="E3" s="99">
        <v>788.4</v>
      </c>
    </row>
    <row r="4" spans="1:5">
      <c r="B4" s="98" t="s">
        <v>173</v>
      </c>
      <c r="C4" s="99" t="s">
        <v>59</v>
      </c>
      <c r="D4" s="99">
        <v>258</v>
      </c>
      <c r="E4" s="99">
        <v>309.59999999999997</v>
      </c>
    </row>
    <row r="5" spans="1:5">
      <c r="B5" s="98" t="s">
        <v>174</v>
      </c>
      <c r="C5" s="99" t="s">
        <v>59</v>
      </c>
      <c r="D5" s="99">
        <v>585</v>
      </c>
      <c r="E5" s="99">
        <v>702</v>
      </c>
    </row>
    <row r="6" spans="1:5">
      <c r="B6" s="98" t="s">
        <v>175</v>
      </c>
      <c r="C6" s="99" t="s">
        <v>59</v>
      </c>
      <c r="D6" s="99">
        <v>454</v>
      </c>
      <c r="E6" s="99">
        <v>544.79999999999995</v>
      </c>
    </row>
    <row r="7" spans="1:5">
      <c r="B7" s="98" t="s">
        <v>176</v>
      </c>
      <c r="C7" s="99" t="s">
        <v>59</v>
      </c>
      <c r="D7" s="99">
        <v>444</v>
      </c>
      <c r="E7" s="99">
        <v>532.79999999999995</v>
      </c>
    </row>
    <row r="8" spans="1:5">
      <c r="B8" s="98" t="s">
        <v>177</v>
      </c>
      <c r="C8" s="99" t="s">
        <v>59</v>
      </c>
      <c r="D8" s="99">
        <v>469</v>
      </c>
      <c r="E8" s="99">
        <v>562.79999999999995</v>
      </c>
    </row>
    <row r="9" spans="1:5">
      <c r="B9" s="98" t="s">
        <v>178</v>
      </c>
      <c r="C9" s="99" t="s">
        <v>59</v>
      </c>
      <c r="D9" s="99">
        <v>71</v>
      </c>
      <c r="E9" s="99">
        <v>85.2</v>
      </c>
    </row>
    <row r="10" spans="1:5">
      <c r="B10" s="98" t="s">
        <v>179</v>
      </c>
      <c r="C10" s="99" t="s">
        <v>59</v>
      </c>
      <c r="D10" s="99">
        <v>407</v>
      </c>
      <c r="E10" s="99">
        <v>488.4</v>
      </c>
    </row>
    <row r="11" spans="1:5">
      <c r="B11" s="98" t="s">
        <v>180</v>
      </c>
      <c r="C11" s="99" t="s">
        <v>59</v>
      </c>
      <c r="D11" s="99">
        <v>636</v>
      </c>
      <c r="E11" s="99">
        <v>763.19999999999993</v>
      </c>
    </row>
    <row r="12" spans="1:5">
      <c r="B12" s="98" t="s">
        <v>181</v>
      </c>
      <c r="C12" s="99" t="s">
        <v>59</v>
      </c>
      <c r="D12" s="99">
        <v>284</v>
      </c>
      <c r="E12" s="99">
        <v>340.8</v>
      </c>
    </row>
    <row r="13" spans="1:5">
      <c r="B13" s="98" t="s">
        <v>182</v>
      </c>
      <c r="C13" s="99" t="s">
        <v>59</v>
      </c>
      <c r="D13" s="99">
        <v>352</v>
      </c>
      <c r="E13" s="99">
        <v>422.4</v>
      </c>
    </row>
    <row r="14" spans="1:5">
      <c r="B14" s="98" t="s">
        <v>183</v>
      </c>
      <c r="C14" s="99" t="s">
        <v>59</v>
      </c>
      <c r="D14" s="99">
        <v>544</v>
      </c>
      <c r="E14" s="99">
        <v>652.79999999999995</v>
      </c>
    </row>
    <row r="15" spans="1:5">
      <c r="B15" s="98" t="s">
        <v>184</v>
      </c>
      <c r="C15" s="99" t="s">
        <v>59</v>
      </c>
      <c r="D15" s="99">
        <v>275</v>
      </c>
      <c r="E15" s="99">
        <v>330</v>
      </c>
    </row>
    <row r="16" spans="1:5">
      <c r="A16" s="98" t="s">
        <v>127</v>
      </c>
      <c r="B16" s="98" t="s">
        <v>185</v>
      </c>
      <c r="C16" s="99" t="s">
        <v>59</v>
      </c>
      <c r="D16" s="99">
        <v>239</v>
      </c>
      <c r="E16" s="99">
        <v>286.8</v>
      </c>
    </row>
    <row r="17" spans="2:5">
      <c r="B17" s="98" t="s">
        <v>186</v>
      </c>
      <c r="C17" s="99" t="s">
        <v>59</v>
      </c>
      <c r="D17" s="99">
        <v>52</v>
      </c>
      <c r="E17" s="99">
        <v>62.4</v>
      </c>
    </row>
    <row r="18" spans="2:5">
      <c r="B18" s="98" t="s">
        <v>187</v>
      </c>
      <c r="C18" s="99" t="s">
        <v>59</v>
      </c>
      <c r="D18" s="99">
        <v>156</v>
      </c>
      <c r="E18" s="99">
        <v>187.2</v>
      </c>
    </row>
    <row r="19" spans="2:5">
      <c r="B19" s="98" t="s">
        <v>188</v>
      </c>
      <c r="C19" s="99" t="s">
        <v>59</v>
      </c>
      <c r="D19" s="99">
        <v>245</v>
      </c>
      <c r="E19" s="99">
        <v>294</v>
      </c>
    </row>
    <row r="20" spans="2:5">
      <c r="B20" s="98" t="s">
        <v>189</v>
      </c>
      <c r="C20" s="99" t="s">
        <v>59</v>
      </c>
      <c r="D20" s="99">
        <v>306</v>
      </c>
      <c r="E20" s="99">
        <v>367.2</v>
      </c>
    </row>
    <row r="21" spans="2:5">
      <c r="B21" s="98" t="s">
        <v>190</v>
      </c>
      <c r="C21" s="99" t="s">
        <v>59</v>
      </c>
      <c r="D21" s="99">
        <v>442</v>
      </c>
      <c r="E21" s="99">
        <v>530.4</v>
      </c>
    </row>
    <row r="22" spans="2:5">
      <c r="B22" s="98" t="s">
        <v>191</v>
      </c>
      <c r="C22" s="99" t="s">
        <v>59</v>
      </c>
      <c r="D22" s="99">
        <v>405</v>
      </c>
      <c r="E22" s="99">
        <v>486</v>
      </c>
    </row>
    <row r="23" spans="2:5">
      <c r="B23" s="98" t="s">
        <v>192</v>
      </c>
      <c r="C23" s="99" t="s">
        <v>59</v>
      </c>
      <c r="D23" s="99">
        <v>356</v>
      </c>
      <c r="E23" s="99">
        <v>427.2</v>
      </c>
    </row>
    <row r="24" spans="2:5">
      <c r="B24" s="98" t="s">
        <v>193</v>
      </c>
      <c r="C24" s="99" t="s">
        <v>59</v>
      </c>
      <c r="D24" s="99">
        <v>615</v>
      </c>
      <c r="E24" s="99">
        <v>738</v>
      </c>
    </row>
    <row r="25" spans="2:5">
      <c r="B25" s="98" t="s">
        <v>194</v>
      </c>
      <c r="C25" s="99" t="s">
        <v>59</v>
      </c>
      <c r="D25" s="99">
        <v>282</v>
      </c>
      <c r="E25" s="99">
        <v>338.4</v>
      </c>
    </row>
    <row r="26" spans="2:5">
      <c r="B26" s="98" t="s">
        <v>195</v>
      </c>
      <c r="C26" s="99" t="s">
        <v>59</v>
      </c>
      <c r="D26" s="99">
        <v>116</v>
      </c>
      <c r="E26" s="99">
        <v>139.19999999999999</v>
      </c>
    </row>
    <row r="27" spans="2:5">
      <c r="B27" s="98" t="s">
        <v>196</v>
      </c>
      <c r="C27" s="99" t="s">
        <v>59</v>
      </c>
      <c r="D27" s="99">
        <v>284</v>
      </c>
      <c r="E27" s="99">
        <v>340.8</v>
      </c>
    </row>
    <row r="28" spans="2:5">
      <c r="B28" s="98" t="s">
        <v>197</v>
      </c>
      <c r="C28" s="99" t="s">
        <v>59</v>
      </c>
      <c r="D28" s="99">
        <v>700</v>
      </c>
      <c r="E28" s="99">
        <v>840</v>
      </c>
    </row>
    <row r="29" spans="2:5">
      <c r="B29" s="98" t="s">
        <v>198</v>
      </c>
      <c r="C29" s="99" t="s">
        <v>59</v>
      </c>
      <c r="D29" s="99">
        <v>395</v>
      </c>
      <c r="E29" s="99">
        <v>474</v>
      </c>
    </row>
    <row r="30" spans="2:5">
      <c r="B30" s="98" t="s">
        <v>199</v>
      </c>
      <c r="C30" s="99" t="s">
        <v>59</v>
      </c>
      <c r="D30" s="99">
        <v>457</v>
      </c>
      <c r="E30" s="99">
        <v>548.4</v>
      </c>
    </row>
    <row r="31" spans="2:5">
      <c r="B31" s="98" t="s">
        <v>200</v>
      </c>
      <c r="C31" s="99" t="s">
        <v>59</v>
      </c>
      <c r="D31" s="99">
        <v>419</v>
      </c>
      <c r="E31" s="99">
        <v>502.7999999999999</v>
      </c>
    </row>
    <row r="32" spans="2:5">
      <c r="B32" s="98" t="s">
        <v>201</v>
      </c>
      <c r="C32" s="99" t="s">
        <v>59</v>
      </c>
      <c r="D32" s="99">
        <v>634</v>
      </c>
      <c r="E32" s="99">
        <v>760.8</v>
      </c>
    </row>
    <row r="33" spans="1:5">
      <c r="A33" s="98" t="s">
        <v>128</v>
      </c>
      <c r="B33" s="98" t="s">
        <v>202</v>
      </c>
      <c r="C33" s="99" t="s">
        <v>59</v>
      </c>
      <c r="D33" s="99">
        <v>717</v>
      </c>
      <c r="E33" s="99">
        <v>860.4</v>
      </c>
    </row>
    <row r="34" spans="1:5">
      <c r="B34" s="98" t="s">
        <v>203</v>
      </c>
      <c r="C34" s="99" t="s">
        <v>59</v>
      </c>
      <c r="D34" s="99">
        <v>1035</v>
      </c>
      <c r="E34" s="99">
        <v>1242</v>
      </c>
    </row>
    <row r="35" spans="1:5">
      <c r="B35" s="98" t="s">
        <v>204</v>
      </c>
      <c r="C35" s="99" t="s">
        <v>59</v>
      </c>
      <c r="D35" s="99">
        <v>1186</v>
      </c>
      <c r="E35" s="99">
        <v>1423.2</v>
      </c>
    </row>
    <row r="36" spans="1:5">
      <c r="B36" s="98" t="s">
        <v>205</v>
      </c>
      <c r="C36" s="99" t="s">
        <v>59</v>
      </c>
      <c r="D36" s="99">
        <v>604</v>
      </c>
      <c r="E36" s="99">
        <v>724.8</v>
      </c>
    </row>
    <row r="37" spans="1:5">
      <c r="B37" s="98" t="s">
        <v>206</v>
      </c>
      <c r="C37" s="99" t="s">
        <v>59</v>
      </c>
      <c r="D37" s="99">
        <v>550</v>
      </c>
      <c r="E37" s="99">
        <v>660</v>
      </c>
    </row>
    <row r="38" spans="1:5">
      <c r="B38" s="98" t="s">
        <v>207</v>
      </c>
      <c r="C38" s="99" t="s">
        <v>59</v>
      </c>
      <c r="D38" s="99">
        <v>705</v>
      </c>
      <c r="E38" s="99">
        <v>846</v>
      </c>
    </row>
    <row r="39" spans="1:5">
      <c r="B39" s="98" t="s">
        <v>208</v>
      </c>
      <c r="C39" s="99" t="s">
        <v>59</v>
      </c>
      <c r="D39" s="99">
        <v>852</v>
      </c>
      <c r="E39" s="99">
        <v>1022.4</v>
      </c>
    </row>
    <row r="40" spans="1:5">
      <c r="B40" s="98" t="s">
        <v>209</v>
      </c>
      <c r="C40" s="99" t="s">
        <v>59</v>
      </c>
      <c r="D40" s="99">
        <v>852</v>
      </c>
      <c r="E40" s="99">
        <v>1022.4</v>
      </c>
    </row>
    <row r="41" spans="1:5">
      <c r="B41" s="98" t="s">
        <v>210</v>
      </c>
      <c r="C41" s="99" t="s">
        <v>59</v>
      </c>
      <c r="D41" s="99">
        <v>1041</v>
      </c>
      <c r="E41" s="99">
        <v>1249.2</v>
      </c>
    </row>
    <row r="42" spans="1:5">
      <c r="B42" s="98" t="s">
        <v>211</v>
      </c>
      <c r="C42" s="99" t="s">
        <v>59</v>
      </c>
      <c r="D42" s="99">
        <v>1010</v>
      </c>
      <c r="E42" s="99">
        <v>1212</v>
      </c>
    </row>
    <row r="43" spans="1:5">
      <c r="B43" s="98" t="s">
        <v>212</v>
      </c>
      <c r="C43" s="99" t="s">
        <v>59</v>
      </c>
      <c r="D43" s="99">
        <v>1273</v>
      </c>
      <c r="E43" s="99">
        <v>1527.6</v>
      </c>
    </row>
    <row r="44" spans="1:5">
      <c r="B44" s="98" t="s">
        <v>213</v>
      </c>
      <c r="C44" s="99" t="s">
        <v>59</v>
      </c>
      <c r="D44" s="99">
        <v>723</v>
      </c>
      <c r="E44" s="99">
        <v>867.6</v>
      </c>
    </row>
    <row r="45" spans="1:5">
      <c r="A45" s="98" t="s">
        <v>129</v>
      </c>
      <c r="B45" s="98" t="s">
        <v>214</v>
      </c>
      <c r="C45" s="99" t="s">
        <v>22</v>
      </c>
      <c r="D45" s="99">
        <v>821</v>
      </c>
      <c r="E45" s="99">
        <v>985.19999999999993</v>
      </c>
    </row>
    <row r="46" spans="1:5">
      <c r="B46" s="98" t="s">
        <v>215</v>
      </c>
      <c r="C46" s="99" t="s">
        <v>59</v>
      </c>
      <c r="D46" s="99">
        <v>235</v>
      </c>
      <c r="E46" s="99">
        <v>282</v>
      </c>
    </row>
    <row r="47" spans="1:5">
      <c r="B47" s="98" t="s">
        <v>216</v>
      </c>
      <c r="C47" s="99" t="s">
        <v>59</v>
      </c>
      <c r="D47" s="99">
        <v>712</v>
      </c>
      <c r="E47" s="99">
        <v>854.4</v>
      </c>
    </row>
    <row r="48" spans="1:5">
      <c r="B48" s="98" t="s">
        <v>217</v>
      </c>
      <c r="C48" s="99" t="s">
        <v>59</v>
      </c>
      <c r="D48" s="99">
        <v>450</v>
      </c>
      <c r="E48" s="99">
        <v>540</v>
      </c>
    </row>
    <row r="49" spans="2:5">
      <c r="B49" s="98" t="s">
        <v>218</v>
      </c>
      <c r="C49" s="99" t="s">
        <v>59</v>
      </c>
      <c r="D49" s="99">
        <v>339</v>
      </c>
      <c r="E49" s="99">
        <v>406.8</v>
      </c>
    </row>
    <row r="50" spans="2:5">
      <c r="B50" s="98" t="s">
        <v>219</v>
      </c>
      <c r="C50" s="99" t="s">
        <v>59</v>
      </c>
      <c r="D50" s="99">
        <v>279</v>
      </c>
      <c r="E50" s="99">
        <v>334.8</v>
      </c>
    </row>
    <row r="51" spans="2:5">
      <c r="B51" s="98" t="s">
        <v>220</v>
      </c>
      <c r="C51" s="99" t="s">
        <v>59</v>
      </c>
      <c r="D51" s="99">
        <v>553</v>
      </c>
      <c r="E51" s="99">
        <v>663.6</v>
      </c>
    </row>
    <row r="52" spans="2:5">
      <c r="B52" s="98" t="s">
        <v>221</v>
      </c>
      <c r="C52" s="99" t="s">
        <v>22</v>
      </c>
      <c r="D52" s="99">
        <v>959</v>
      </c>
      <c r="E52" s="99">
        <v>1150.8</v>
      </c>
    </row>
    <row r="53" spans="2:5">
      <c r="B53" s="98" t="s">
        <v>222</v>
      </c>
      <c r="C53" s="99" t="s">
        <v>59</v>
      </c>
      <c r="D53" s="99">
        <v>1176</v>
      </c>
      <c r="E53" s="99">
        <v>1411.2</v>
      </c>
    </row>
    <row r="54" spans="2:5">
      <c r="B54" s="98" t="s">
        <v>223</v>
      </c>
      <c r="C54" s="99" t="s">
        <v>22</v>
      </c>
      <c r="D54" s="99">
        <v>981</v>
      </c>
      <c r="E54" s="99">
        <v>1177.2</v>
      </c>
    </row>
    <row r="55" spans="2:5">
      <c r="B55" s="98" t="s">
        <v>224</v>
      </c>
      <c r="C55" s="99" t="s">
        <v>59</v>
      </c>
      <c r="D55" s="99">
        <v>253</v>
      </c>
      <c r="E55" s="99">
        <v>303.59999999999997</v>
      </c>
    </row>
    <row r="56" spans="2:5">
      <c r="B56" s="98" t="s">
        <v>225</v>
      </c>
      <c r="C56" s="99" t="s">
        <v>59</v>
      </c>
      <c r="D56" s="99">
        <v>543</v>
      </c>
      <c r="E56" s="99">
        <v>651.6</v>
      </c>
    </row>
    <row r="57" spans="2:5">
      <c r="B57" s="98" t="s">
        <v>226</v>
      </c>
      <c r="C57" s="99" t="s">
        <v>59</v>
      </c>
      <c r="D57" s="99">
        <v>793</v>
      </c>
      <c r="E57" s="99">
        <v>951.59999999999991</v>
      </c>
    </row>
    <row r="58" spans="2:5">
      <c r="B58" s="98" t="s">
        <v>227</v>
      </c>
      <c r="C58" s="99" t="s">
        <v>59</v>
      </c>
      <c r="D58" s="99">
        <v>1421</v>
      </c>
      <c r="E58" s="99">
        <v>1705.2</v>
      </c>
    </row>
    <row r="59" spans="2:5">
      <c r="B59" s="98" t="s">
        <v>228</v>
      </c>
      <c r="C59" s="99" t="s">
        <v>59</v>
      </c>
      <c r="D59" s="99">
        <v>663</v>
      </c>
      <c r="E59" s="99">
        <v>795.6</v>
      </c>
    </row>
    <row r="60" spans="2:5">
      <c r="B60" s="98" t="s">
        <v>229</v>
      </c>
      <c r="C60" s="99" t="s">
        <v>59</v>
      </c>
      <c r="D60" s="99">
        <v>841</v>
      </c>
      <c r="E60" s="99">
        <v>1009.1999999999998</v>
      </c>
    </row>
    <row r="61" spans="2:5">
      <c r="B61" s="98" t="s">
        <v>230</v>
      </c>
      <c r="C61" s="99" t="s">
        <v>59</v>
      </c>
      <c r="D61" s="99">
        <v>855</v>
      </c>
      <c r="E61" s="99">
        <v>1026</v>
      </c>
    </row>
    <row r="62" spans="2:5">
      <c r="B62" s="98" t="s">
        <v>231</v>
      </c>
      <c r="C62" s="99" t="s">
        <v>59</v>
      </c>
      <c r="D62" s="99">
        <v>992</v>
      </c>
      <c r="E62" s="99">
        <v>1190.3999999999999</v>
      </c>
    </row>
    <row r="63" spans="2:5">
      <c r="B63" s="98" t="s">
        <v>232</v>
      </c>
      <c r="C63" s="99" t="s">
        <v>59</v>
      </c>
      <c r="D63" s="99">
        <v>936</v>
      </c>
      <c r="E63" s="99">
        <v>1123.2</v>
      </c>
    </row>
    <row r="64" spans="2:5">
      <c r="B64" s="98" t="s">
        <v>233</v>
      </c>
      <c r="C64" s="99" t="s">
        <v>59</v>
      </c>
      <c r="D64" s="99">
        <v>861</v>
      </c>
      <c r="E64" s="99">
        <v>1033.2</v>
      </c>
    </row>
    <row r="65" spans="1:5">
      <c r="B65" s="98" t="s">
        <v>234</v>
      </c>
      <c r="C65" s="99" t="s">
        <v>59</v>
      </c>
      <c r="D65" s="99">
        <v>632</v>
      </c>
      <c r="E65" s="99">
        <v>758.4</v>
      </c>
    </row>
    <row r="66" spans="1:5">
      <c r="B66" s="98" t="s">
        <v>235</v>
      </c>
      <c r="C66" s="99" t="s">
        <v>59</v>
      </c>
      <c r="D66" s="99">
        <v>446</v>
      </c>
      <c r="E66" s="99">
        <v>535.19999999999993</v>
      </c>
    </row>
    <row r="67" spans="1:5">
      <c r="A67" s="98" t="s">
        <v>130</v>
      </c>
      <c r="B67" s="98" t="s">
        <v>236</v>
      </c>
      <c r="C67" s="99" t="s">
        <v>22</v>
      </c>
      <c r="D67" s="99">
        <v>470</v>
      </c>
      <c r="E67" s="99">
        <v>564</v>
      </c>
    </row>
    <row r="68" spans="1:5">
      <c r="B68" s="98" t="s">
        <v>237</v>
      </c>
      <c r="C68" s="99" t="s">
        <v>22</v>
      </c>
      <c r="D68" s="99">
        <v>62</v>
      </c>
      <c r="E68" s="99">
        <v>74.399999999999991</v>
      </c>
    </row>
    <row r="69" spans="1:5">
      <c r="B69" s="98" t="s">
        <v>238</v>
      </c>
      <c r="C69" s="99" t="s">
        <v>22</v>
      </c>
      <c r="D69" s="99">
        <v>466</v>
      </c>
      <c r="E69" s="99">
        <v>559.19999999999993</v>
      </c>
    </row>
    <row r="70" spans="1:5">
      <c r="B70" s="98" t="s">
        <v>239</v>
      </c>
      <c r="C70" s="99" t="s">
        <v>22</v>
      </c>
      <c r="D70" s="99">
        <v>336</v>
      </c>
      <c r="E70" s="99">
        <v>403.2</v>
      </c>
    </row>
    <row r="71" spans="1:5">
      <c r="B71" s="98" t="s">
        <v>240</v>
      </c>
      <c r="C71" s="99" t="s">
        <v>22</v>
      </c>
      <c r="D71" s="99">
        <v>536</v>
      </c>
      <c r="E71" s="99">
        <v>643.19999999999993</v>
      </c>
    </row>
    <row r="72" spans="1:5">
      <c r="B72" s="98" t="s">
        <v>241</v>
      </c>
      <c r="C72" s="99" t="s">
        <v>22</v>
      </c>
      <c r="D72" s="99">
        <v>649</v>
      </c>
      <c r="E72" s="99">
        <v>778.8</v>
      </c>
    </row>
    <row r="73" spans="1:5">
      <c r="B73" s="98" t="s">
        <v>242</v>
      </c>
      <c r="C73" s="99" t="s">
        <v>22</v>
      </c>
      <c r="D73" s="99">
        <v>232</v>
      </c>
      <c r="E73" s="99">
        <v>278.39999999999998</v>
      </c>
    </row>
    <row r="74" spans="1:5">
      <c r="B74" s="98" t="s">
        <v>243</v>
      </c>
      <c r="C74" s="99" t="s">
        <v>22</v>
      </c>
      <c r="D74" s="99">
        <v>460</v>
      </c>
      <c r="E74" s="99">
        <v>552</v>
      </c>
    </row>
    <row r="75" spans="1:5">
      <c r="B75" s="98" t="s">
        <v>244</v>
      </c>
      <c r="C75" s="99" t="s">
        <v>22</v>
      </c>
      <c r="D75" s="99">
        <v>631</v>
      </c>
      <c r="E75" s="99">
        <v>757.19999999999993</v>
      </c>
    </row>
    <row r="76" spans="1:5">
      <c r="B76" s="98" t="s">
        <v>245</v>
      </c>
      <c r="C76" s="99" t="s">
        <v>22</v>
      </c>
      <c r="D76" s="99">
        <v>671</v>
      </c>
      <c r="E76" s="99">
        <v>805.19999999999993</v>
      </c>
    </row>
    <row r="77" spans="1:5">
      <c r="B77" s="98" t="s">
        <v>246</v>
      </c>
      <c r="C77" s="99" t="s">
        <v>22</v>
      </c>
      <c r="D77" s="99">
        <v>628</v>
      </c>
      <c r="E77" s="99">
        <v>753.6</v>
      </c>
    </row>
    <row r="78" spans="1:5">
      <c r="B78" s="98" t="s">
        <v>247</v>
      </c>
      <c r="C78" s="99" t="s">
        <v>22</v>
      </c>
      <c r="D78" s="99">
        <v>424</v>
      </c>
      <c r="E78" s="99">
        <v>508.7999999999999</v>
      </c>
    </row>
    <row r="79" spans="1:5">
      <c r="B79" s="98" t="s">
        <v>248</v>
      </c>
      <c r="C79" s="99" t="s">
        <v>22</v>
      </c>
      <c r="D79" s="99">
        <v>717</v>
      </c>
      <c r="E79" s="99">
        <v>860.4</v>
      </c>
    </row>
    <row r="80" spans="1:5">
      <c r="B80" s="98" t="s">
        <v>249</v>
      </c>
      <c r="C80" s="99" t="s">
        <v>22</v>
      </c>
      <c r="D80" s="99">
        <v>651</v>
      </c>
      <c r="E80" s="99">
        <v>781.19999999999993</v>
      </c>
    </row>
    <row r="81" spans="1:5">
      <c r="B81" s="98" t="s">
        <v>250</v>
      </c>
      <c r="C81" s="99" t="s">
        <v>22</v>
      </c>
      <c r="D81" s="99">
        <v>125</v>
      </c>
      <c r="E81" s="99">
        <v>150</v>
      </c>
    </row>
    <row r="82" spans="1:5">
      <c r="B82" s="98" t="s">
        <v>251</v>
      </c>
      <c r="C82" s="99" t="s">
        <v>22</v>
      </c>
      <c r="D82" s="99">
        <v>450</v>
      </c>
      <c r="E82" s="99">
        <v>540</v>
      </c>
    </row>
    <row r="83" spans="1:5">
      <c r="A83" s="98" t="s">
        <v>131</v>
      </c>
      <c r="B83" s="98" t="s">
        <v>252</v>
      </c>
      <c r="C83" s="99" t="s">
        <v>22</v>
      </c>
      <c r="D83" s="99">
        <v>1629</v>
      </c>
      <c r="E83" s="99">
        <v>1954.8</v>
      </c>
    </row>
    <row r="84" spans="1:5">
      <c r="B84" s="98" t="s">
        <v>253</v>
      </c>
      <c r="C84" s="99" t="s">
        <v>22</v>
      </c>
      <c r="D84" s="99">
        <v>1577</v>
      </c>
      <c r="E84" s="99">
        <v>1892.3999999999999</v>
      </c>
    </row>
    <row r="85" spans="1:5">
      <c r="B85" s="98" t="s">
        <v>254</v>
      </c>
      <c r="C85" s="99" t="s">
        <v>22</v>
      </c>
      <c r="D85" s="99">
        <v>1998</v>
      </c>
      <c r="E85" s="99">
        <v>2397.6</v>
      </c>
    </row>
    <row r="86" spans="1:5">
      <c r="B86" s="98" t="s">
        <v>255</v>
      </c>
      <c r="C86" s="99" t="s">
        <v>22</v>
      </c>
      <c r="D86" s="99">
        <v>1831</v>
      </c>
      <c r="E86" s="99">
        <v>2197.1999999999998</v>
      </c>
    </row>
    <row r="87" spans="1:5">
      <c r="B87" s="98" t="s">
        <v>256</v>
      </c>
      <c r="C87" s="99" t="s">
        <v>22</v>
      </c>
      <c r="D87" s="99">
        <v>1914</v>
      </c>
      <c r="E87" s="99">
        <v>2296.7999999999997</v>
      </c>
    </row>
    <row r="88" spans="1:5">
      <c r="B88" s="98" t="s">
        <v>257</v>
      </c>
      <c r="C88" s="99" t="s">
        <v>22</v>
      </c>
      <c r="D88" s="99">
        <v>1184</v>
      </c>
      <c r="E88" s="99">
        <v>1420.8</v>
      </c>
    </row>
    <row r="89" spans="1:5">
      <c r="B89" s="98" t="s">
        <v>258</v>
      </c>
      <c r="C89" s="99" t="s">
        <v>22</v>
      </c>
      <c r="D89" s="99">
        <v>1477</v>
      </c>
      <c r="E89" s="99">
        <v>1772.3999999999999</v>
      </c>
    </row>
    <row r="90" spans="1:5">
      <c r="B90" s="98" t="s">
        <v>259</v>
      </c>
      <c r="C90" s="99" t="s">
        <v>22</v>
      </c>
      <c r="D90" s="99">
        <v>1996</v>
      </c>
      <c r="E90" s="99">
        <v>2395.1999999999998</v>
      </c>
    </row>
    <row r="91" spans="1:5">
      <c r="A91" s="98" t="s">
        <v>132</v>
      </c>
      <c r="B91" s="98" t="s">
        <v>260</v>
      </c>
      <c r="C91" s="99" t="s">
        <v>22</v>
      </c>
      <c r="D91" s="99">
        <v>1444</v>
      </c>
      <c r="E91" s="99">
        <v>1732.8</v>
      </c>
    </row>
    <row r="92" spans="1:5">
      <c r="B92" s="98" t="s">
        <v>261</v>
      </c>
      <c r="C92" s="99" t="s">
        <v>22</v>
      </c>
      <c r="D92" s="99">
        <v>686</v>
      </c>
      <c r="E92" s="99">
        <v>823.19999999999993</v>
      </c>
    </row>
    <row r="93" spans="1:5">
      <c r="B93" s="98" t="s">
        <v>262</v>
      </c>
      <c r="C93" s="99" t="s">
        <v>22</v>
      </c>
      <c r="D93" s="99">
        <v>1524</v>
      </c>
      <c r="E93" s="99">
        <v>1828.8</v>
      </c>
    </row>
    <row r="94" spans="1:5">
      <c r="B94" s="98" t="s">
        <v>263</v>
      </c>
      <c r="C94" s="99" t="s">
        <v>22</v>
      </c>
      <c r="D94" s="99">
        <v>1053</v>
      </c>
      <c r="E94" s="99">
        <v>1263.5999999999999</v>
      </c>
    </row>
    <row r="95" spans="1:5">
      <c r="B95" s="98" t="s">
        <v>264</v>
      </c>
      <c r="C95" s="99" t="s">
        <v>22</v>
      </c>
      <c r="D95" s="99">
        <v>4568</v>
      </c>
      <c r="E95" s="99">
        <v>5481.5999999999995</v>
      </c>
    </row>
    <row r="96" spans="1:5">
      <c r="B96" s="98" t="s">
        <v>265</v>
      </c>
      <c r="C96" s="99" t="s">
        <v>22</v>
      </c>
      <c r="D96" s="99">
        <v>1352</v>
      </c>
      <c r="E96" s="99">
        <v>1622.3999999999999</v>
      </c>
    </row>
    <row r="97" spans="2:5">
      <c r="B97" s="98" t="s">
        <v>266</v>
      </c>
      <c r="C97" s="99" t="s">
        <v>22</v>
      </c>
      <c r="D97" s="99">
        <v>992</v>
      </c>
      <c r="E97" s="99">
        <v>1190.3999999999999</v>
      </c>
    </row>
    <row r="98" spans="2:5">
      <c r="B98" s="98" t="s">
        <v>267</v>
      </c>
      <c r="C98" s="99" t="s">
        <v>22</v>
      </c>
      <c r="D98" s="99">
        <v>1616</v>
      </c>
      <c r="E98" s="99">
        <v>1939.1999999999998</v>
      </c>
    </row>
    <row r="99" spans="2:5">
      <c r="B99" s="98" t="s">
        <v>268</v>
      </c>
      <c r="C99" s="99" t="s">
        <v>22</v>
      </c>
      <c r="D99" s="99">
        <v>1690</v>
      </c>
      <c r="E99" s="99">
        <v>2028</v>
      </c>
    </row>
    <row r="100" spans="2:5">
      <c r="B100" s="98" t="s">
        <v>269</v>
      </c>
      <c r="C100" s="99" t="s">
        <v>22</v>
      </c>
      <c r="D100" s="99">
        <v>1727</v>
      </c>
      <c r="E100" s="99">
        <v>2072.4</v>
      </c>
    </row>
    <row r="101" spans="2:5">
      <c r="B101" s="98" t="s">
        <v>270</v>
      </c>
      <c r="C101" s="99" t="s">
        <v>22</v>
      </c>
      <c r="D101" s="99">
        <v>1665</v>
      </c>
      <c r="E101" s="99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>
      <selection activeCell="C35" sqref="C35"/>
    </sheetView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0</v>
      </c>
      <c r="D6" s="15">
        <v>345</v>
      </c>
      <c r="E6" s="15"/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>
        <v>0</v>
      </c>
      <c r="D7" s="15">
        <v>0</v>
      </c>
      <c r="E7" s="15"/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>
        <v>0</v>
      </c>
      <c r="D8" s="15">
        <v>0</v>
      </c>
      <c r="E8" s="15"/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>
        <v>0</v>
      </c>
      <c r="D9" s="15">
        <v>0</v>
      </c>
      <c r="E9" s="15"/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0</v>
      </c>
      <c r="D10" s="15">
        <v>500</v>
      </c>
      <c r="E10" s="15"/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>
        <v>0</v>
      </c>
      <c r="D11" s="15">
        <v>0</v>
      </c>
      <c r="E11" s="15"/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0</v>
      </c>
      <c r="D12" s="15">
        <v>3589</v>
      </c>
      <c r="E12" s="15"/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>
        <v>0</v>
      </c>
      <c r="D13" s="15">
        <v>0</v>
      </c>
      <c r="E13" s="15"/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>
        <v>0</v>
      </c>
      <c r="D14" s="15">
        <v>0</v>
      </c>
      <c r="E14" s="15"/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>
        <v>0</v>
      </c>
      <c r="D15" s="15">
        <v>0</v>
      </c>
      <c r="E15" s="15"/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>
        <v>0</v>
      </c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5">
        <v>0</v>
      </c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>
        <v>0</v>
      </c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>
        <v>0</v>
      </c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>
        <v>0</v>
      </c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>
        <v>0</v>
      </c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>
        <v>0</v>
      </c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5">
        <v>0</v>
      </c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>
        <v>0</v>
      </c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>
        <v>0</v>
      </c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5">
        <v>0</v>
      </c>
      <c r="D36" s="25">
        <v>0</v>
      </c>
      <c r="E36" s="26"/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5">
        <v>0</v>
      </c>
      <c r="D37" s="14">
        <v>0</v>
      </c>
      <c r="E37" s="15"/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5">
        <v>0</v>
      </c>
      <c r="D38" s="14">
        <v>0</v>
      </c>
      <c r="E38" s="15"/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5">
        <v>0</v>
      </c>
      <c r="D39" s="14">
        <v>50000</v>
      </c>
      <c r="E39" s="15"/>
      <c r="F39" s="15" t="s">
        <v>6</v>
      </c>
      <c r="G39" s="15">
        <f t="shared" si="3"/>
        <v>50000</v>
      </c>
      <c r="H39" s="17" t="str">
        <f t="shared" si="4"/>
        <v/>
      </c>
    </row>
    <row r="40" spans="2:8">
      <c r="B40" s="14" t="s">
        <v>23</v>
      </c>
      <c r="C40" s="85">
        <v>0</v>
      </c>
      <c r="D40" s="14">
        <v>0</v>
      </c>
      <c r="E40" s="15"/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5">
        <v>0</v>
      </c>
      <c r="D41" s="14">
        <v>0</v>
      </c>
      <c r="E41" s="15"/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5">
        <v>0</v>
      </c>
      <c r="D42" s="14">
        <v>0</v>
      </c>
      <c r="E42" s="15"/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5">
        <v>0</v>
      </c>
      <c r="D43" s="14">
        <v>0</v>
      </c>
      <c r="E43" s="15"/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5">
        <v>0</v>
      </c>
      <c r="D44" s="14">
        <v>0</v>
      </c>
      <c r="E44" s="15"/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5">
        <v>0</v>
      </c>
      <c r="D45" s="14">
        <v>0</v>
      </c>
      <c r="E45" s="15"/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5">
        <v>0</v>
      </c>
      <c r="D46" s="14">
        <v>0</v>
      </c>
      <c r="E46" s="15"/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5">
        <v>0</v>
      </c>
      <c r="D47" s="14">
        <v>0</v>
      </c>
      <c r="E47" s="15"/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5">
        <v>0</v>
      </c>
      <c r="D48" s="14">
        <v>0</v>
      </c>
      <c r="E48" s="15"/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5">
        <v>0</v>
      </c>
      <c r="D49" s="14">
        <v>0</v>
      </c>
      <c r="E49" s="15"/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5">
        <v>0</v>
      </c>
      <c r="D50" s="14">
        <v>0</v>
      </c>
      <c r="E50" s="15"/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5">
        <v>0</v>
      </c>
      <c r="D51" s="14">
        <v>0</v>
      </c>
      <c r="E51" s="15"/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5">
        <v>0</v>
      </c>
      <c r="D52" s="14">
        <v>0</v>
      </c>
      <c r="E52" s="15"/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5">
        <v>0</v>
      </c>
      <c r="D53" s="14">
        <v>0</v>
      </c>
      <c r="E53" s="15"/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5">
        <v>0</v>
      </c>
      <c r="D54" s="14">
        <v>0</v>
      </c>
      <c r="E54" s="15"/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5">
        <v>0</v>
      </c>
      <c r="D55" s="14">
        <v>0</v>
      </c>
      <c r="E55" s="15"/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5">
        <v>0</v>
      </c>
      <c r="D56" s="14">
        <v>0</v>
      </c>
      <c r="E56" s="15"/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5">
        <v>0</v>
      </c>
      <c r="D57" s="14">
        <v>0</v>
      </c>
      <c r="E57" s="15"/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5">
        <v>0</v>
      </c>
      <c r="D58" s="14">
        <v>0</v>
      </c>
      <c r="E58" s="15"/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5">
        <v>0</v>
      </c>
      <c r="D59" s="14">
        <v>0</v>
      </c>
      <c r="E59" s="15"/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5">
        <v>0</v>
      </c>
      <c r="D60" s="15">
        <v>0</v>
      </c>
      <c r="E60" s="15"/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>
        <v>0</v>
      </c>
      <c r="D61" s="15">
        <v>0</v>
      </c>
      <c r="E61" s="15"/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>
        <v>0</v>
      </c>
      <c r="D62" s="15">
        <v>0</v>
      </c>
      <c r="E62" s="15"/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>
        <v>0</v>
      </c>
      <c r="D63" s="15">
        <v>0</v>
      </c>
      <c r="E63" s="15"/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>
        <v>0</v>
      </c>
      <c r="D64" s="15">
        <v>0</v>
      </c>
      <c r="E64" s="15"/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>
        <v>0</v>
      </c>
      <c r="D65" s="15">
        <v>0</v>
      </c>
      <c r="E65" s="15"/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>
        <v>0</v>
      </c>
      <c r="D66" s="15">
        <v>0</v>
      </c>
      <c r="E66" s="15"/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>
        <v>0</v>
      </c>
      <c r="D67" s="15">
        <v>0</v>
      </c>
      <c r="E67" s="15"/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>
        <v>0</v>
      </c>
      <c r="D68" s="15">
        <v>0</v>
      </c>
      <c r="E68" s="15"/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>
        <v>0</v>
      </c>
      <c r="D69" s="15">
        <v>0</v>
      </c>
      <c r="E69" s="15"/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>
        <v>0</v>
      </c>
      <c r="D70" s="15">
        <v>0</v>
      </c>
      <c r="E70" s="15"/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>
        <v>0</v>
      </c>
      <c r="D71" s="15">
        <v>0</v>
      </c>
      <c r="E71" s="15"/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>
        <v>0</v>
      </c>
      <c r="D72" s="15">
        <v>0</v>
      </c>
      <c r="E72" s="15"/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>
        <v>0</v>
      </c>
      <c r="D73" s="15">
        <v>0</v>
      </c>
      <c r="E73" s="15"/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>
        <v>0</v>
      </c>
      <c r="D74" s="15">
        <v>0</v>
      </c>
      <c r="E74" s="15"/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>
        <v>0</v>
      </c>
      <c r="D75" s="15">
        <v>0</v>
      </c>
      <c r="E75" s="15"/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>
        <v>0</v>
      </c>
      <c r="D76" s="15">
        <v>51000</v>
      </c>
      <c r="E76" s="15"/>
      <c r="F76" s="15" t="s">
        <v>6</v>
      </c>
      <c r="G76" s="15">
        <f t="shared" si="5"/>
        <v>51000</v>
      </c>
      <c r="H76" s="17" t="str">
        <f t="shared" si="6"/>
        <v/>
      </c>
    </row>
    <row r="77" spans="2:8">
      <c r="B77" s="14" t="s">
        <v>60</v>
      </c>
      <c r="C77" s="85">
        <v>0</v>
      </c>
      <c r="D77" s="15">
        <v>0</v>
      </c>
      <c r="E77" s="15"/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>
        <v>0</v>
      </c>
      <c r="D78" s="15">
        <v>0</v>
      </c>
      <c r="E78" s="15"/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>
        <v>0</v>
      </c>
      <c r="D79" s="15">
        <v>0</v>
      </c>
      <c r="E79" s="15"/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>
        <v>0</v>
      </c>
      <c r="D80" s="15">
        <v>0</v>
      </c>
      <c r="E80" s="15"/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>
        <v>0</v>
      </c>
      <c r="D81" s="15">
        <v>0</v>
      </c>
      <c r="E81" s="15"/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>
        <v>0</v>
      </c>
      <c r="D82" s="15">
        <v>0</v>
      </c>
      <c r="E82" s="15"/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>
        <v>0</v>
      </c>
      <c r="D83" s="14">
        <v>0</v>
      </c>
      <c r="E83" s="15"/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>
        <v>0</v>
      </c>
      <c r="D84" s="15">
        <v>0</v>
      </c>
      <c r="E84" s="15"/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>
        <v>0</v>
      </c>
      <c r="D85" s="15">
        <v>0</v>
      </c>
      <c r="E85" s="15"/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>
        <v>0</v>
      </c>
      <c r="D86" s="15">
        <v>0</v>
      </c>
      <c r="E86" s="15"/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>
        <v>0</v>
      </c>
      <c r="D87" s="15">
        <v>0</v>
      </c>
      <c r="E87" s="15"/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>
        <v>0</v>
      </c>
      <c r="D88" s="15">
        <v>0</v>
      </c>
      <c r="E88" s="15"/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>
        <v>0</v>
      </c>
      <c r="D89" s="15">
        <v>0</v>
      </c>
      <c r="E89" s="15"/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>
        <v>0</v>
      </c>
      <c r="D90" s="15">
        <v>0</v>
      </c>
      <c r="E90" s="15"/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>
        <v>0</v>
      </c>
      <c r="D91" s="15">
        <v>0</v>
      </c>
      <c r="E91" s="15"/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>
        <v>0</v>
      </c>
      <c r="D92" s="15">
        <v>0</v>
      </c>
      <c r="E92" s="15"/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>
        <v>0</v>
      </c>
      <c r="D93" s="15">
        <v>0</v>
      </c>
      <c r="E93" s="15"/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>
        <v>0</v>
      </c>
      <c r="D94" s="15">
        <v>0</v>
      </c>
      <c r="E94" s="15"/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>
        <v>0</v>
      </c>
      <c r="D95" s="15">
        <v>0</v>
      </c>
      <c r="E95" s="15"/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>
        <v>0</v>
      </c>
      <c r="D96" s="15">
        <v>0</v>
      </c>
      <c r="E96" s="15"/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>
        <v>0</v>
      </c>
      <c r="D97" s="15">
        <v>0</v>
      </c>
      <c r="E97" s="15"/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>
        <v>0</v>
      </c>
      <c r="D98" s="15">
        <v>0</v>
      </c>
      <c r="E98" s="15"/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>
        <v>0</v>
      </c>
      <c r="D99" s="15">
        <v>0</v>
      </c>
      <c r="E99" s="15"/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>
        <v>0</v>
      </c>
      <c r="D100" s="15">
        <v>0</v>
      </c>
      <c r="E100" s="15"/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>
        <v>0</v>
      </c>
      <c r="D101" s="15">
        <v>0</v>
      </c>
      <c r="E101" s="15"/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>
        <v>0</v>
      </c>
      <c r="D102" s="15">
        <v>0</v>
      </c>
      <c r="E102" s="15"/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>
        <v>0</v>
      </c>
      <c r="D103" s="15">
        <v>0</v>
      </c>
      <c r="E103" s="15"/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>
        <v>0</v>
      </c>
      <c r="D104" s="15">
        <v>0</v>
      </c>
      <c r="E104" s="15"/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>
        <v>0</v>
      </c>
      <c r="D105" s="15">
        <v>0</v>
      </c>
      <c r="E105" s="15"/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>
        <v>0</v>
      </c>
      <c r="D106" s="19">
        <v>0</v>
      </c>
      <c r="E106" s="19"/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>
      <selection activeCell="B43" sqref="B43"/>
    </sheetView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1683.0132126095332</v>
      </c>
      <c r="D6" s="87">
        <v>1683.0132126095332</v>
      </c>
      <c r="E6" s="87">
        <v>1683.0132126095332</v>
      </c>
      <c r="F6" s="87">
        <v>1683.0132126095332</v>
      </c>
      <c r="G6" s="87">
        <v>1683.0132126095332</v>
      </c>
      <c r="H6" s="87">
        <v>1683.0132126095332</v>
      </c>
      <c r="I6" s="87">
        <v>1683.0132126095332</v>
      </c>
      <c r="J6" s="87">
        <v>1683.0132126095332</v>
      </c>
      <c r="K6" s="87">
        <v>1683.0132126095332</v>
      </c>
      <c r="L6" s="87">
        <v>1683.0132126095332</v>
      </c>
      <c r="M6" s="87">
        <v>1683.0132126095332</v>
      </c>
      <c r="N6" s="87">
        <v>1683.0132126095332</v>
      </c>
    </row>
    <row r="7" spans="2:14">
      <c r="B7" s="36" t="s">
        <v>105</v>
      </c>
      <c r="C7" s="88">
        <v>1923.4978209017493</v>
      </c>
      <c r="D7" s="89">
        <v>1923.4978209017493</v>
      </c>
      <c r="E7" s="89">
        <v>1923.4978209017493</v>
      </c>
      <c r="F7" s="89">
        <v>1923.4978209017493</v>
      </c>
      <c r="G7" s="89">
        <v>1923.4978209017493</v>
      </c>
      <c r="H7" s="89">
        <v>1923.4978209017493</v>
      </c>
      <c r="I7" s="89">
        <v>1923.4978209017493</v>
      </c>
      <c r="J7" s="89">
        <v>1923.4978209017493</v>
      </c>
      <c r="K7" s="89">
        <v>1923.4978209017493</v>
      </c>
      <c r="L7" s="89">
        <v>1923.4978209017493</v>
      </c>
      <c r="M7" s="89">
        <v>1923.4978209017493</v>
      </c>
      <c r="N7" s="89">
        <v>1923.4978209017493</v>
      </c>
    </row>
    <row r="8" spans="2:14">
      <c r="B8" s="36" t="s">
        <v>106</v>
      </c>
      <c r="C8" s="88">
        <v>1642.7924366725895</v>
      </c>
      <c r="D8" s="89">
        <v>1642.7924366725895</v>
      </c>
      <c r="E8" s="89">
        <v>1642.7924366725895</v>
      </c>
      <c r="F8" s="89">
        <v>1642.7924366725895</v>
      </c>
      <c r="G8" s="89">
        <v>1642.7924366725895</v>
      </c>
      <c r="H8" s="89">
        <v>1642.7924366725895</v>
      </c>
      <c r="I8" s="89">
        <v>1642.7924366725895</v>
      </c>
      <c r="J8" s="89">
        <v>1642.7924366725895</v>
      </c>
      <c r="K8" s="89">
        <v>1642.7924366725895</v>
      </c>
      <c r="L8" s="89">
        <v>1642.7924366725895</v>
      </c>
      <c r="M8" s="89">
        <v>1642.7924366725895</v>
      </c>
      <c r="N8" s="89">
        <v>1642.7924366725895</v>
      </c>
    </row>
    <row r="9" spans="2:14">
      <c r="B9" s="36" t="s">
        <v>107</v>
      </c>
      <c r="C9" s="88">
        <v>1683.0132126095332</v>
      </c>
      <c r="D9" s="89">
        <v>1683.0132126095332</v>
      </c>
      <c r="E9" s="89">
        <v>1683.0132126095332</v>
      </c>
      <c r="F9" s="89">
        <v>1683.0132126095332</v>
      </c>
      <c r="G9" s="89">
        <v>1683.0132126095332</v>
      </c>
      <c r="H9" s="89">
        <v>1683.0132126095332</v>
      </c>
      <c r="I9" s="89">
        <v>1683.0132126095332</v>
      </c>
      <c r="J9" s="89">
        <v>1683.0132126095332</v>
      </c>
      <c r="K9" s="89">
        <v>1683.0132126095332</v>
      </c>
      <c r="L9" s="89">
        <v>1683.0132126095332</v>
      </c>
      <c r="M9" s="89">
        <v>1683.0132126095332</v>
      </c>
      <c r="N9" s="89">
        <v>1683.0132126095332</v>
      </c>
    </row>
    <row r="10" spans="2:14">
      <c r="B10" s="36" t="s">
        <v>108</v>
      </c>
      <c r="C10" s="88">
        <v>1923.4978209017493</v>
      </c>
      <c r="D10" s="89">
        <v>1923.4978209017493</v>
      </c>
      <c r="E10" s="89">
        <v>1923.4978209017493</v>
      </c>
      <c r="F10" s="89">
        <v>1923.4978209017493</v>
      </c>
      <c r="G10" s="89">
        <v>1923.4978209017493</v>
      </c>
      <c r="H10" s="89">
        <v>1923.4978209017493</v>
      </c>
      <c r="I10" s="89">
        <v>1923.4978209017493</v>
      </c>
      <c r="J10" s="89">
        <v>1923.4978209017493</v>
      </c>
      <c r="K10" s="89">
        <v>1923.4978209017493</v>
      </c>
      <c r="L10" s="89">
        <v>1923.4978209017493</v>
      </c>
      <c r="M10" s="89">
        <v>1923.4978209017493</v>
      </c>
      <c r="N10" s="89">
        <v>1923.4978209017493</v>
      </c>
    </row>
    <row r="11" spans="2:14">
      <c r="B11" s="37" t="s">
        <v>109</v>
      </c>
      <c r="C11" s="88">
        <v>1642.7924366725895</v>
      </c>
      <c r="D11" s="89">
        <v>1642.7924366725895</v>
      </c>
      <c r="E11" s="89">
        <v>1642.7924366725895</v>
      </c>
      <c r="F11" s="89">
        <v>1642.7924366725895</v>
      </c>
      <c r="G11" s="89">
        <v>1642.7924366725895</v>
      </c>
      <c r="H11" s="89">
        <v>1642.7924366725895</v>
      </c>
      <c r="I11" s="89">
        <v>1642.7924366725895</v>
      </c>
      <c r="J11" s="89">
        <v>1642.7924366725895</v>
      </c>
      <c r="K11" s="89">
        <v>1642.7924366725895</v>
      </c>
      <c r="L11" s="89">
        <v>1642.7924366725895</v>
      </c>
      <c r="M11" s="89">
        <v>1642.7924366725895</v>
      </c>
      <c r="N11" s="89">
        <v>1642.7924366725895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2009</v>
      </c>
      <c r="E28" s="49"/>
      <c r="F28" s="45">
        <f>basic_info!$D$5-4</f>
        <v>2010</v>
      </c>
      <c r="G28" s="49"/>
      <c r="H28" s="45">
        <f>basic_info!$D$5-3</f>
        <v>2011</v>
      </c>
      <c r="I28" s="49"/>
      <c r="J28" s="45">
        <f>basic_info!$D$5-2</f>
        <v>2012</v>
      </c>
      <c r="K28" s="49"/>
      <c r="L28" s="45">
        <f>basic_info!$D$5-1</f>
        <v>2013</v>
      </c>
      <c r="N28" s="45">
        <f>basic_info!$D$5</f>
        <v>2014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2014</v>
      </c>
      <c r="D30" s="44">
        <v>0.84053761279682415</v>
      </c>
      <c r="E30" s="35">
        <v>0</v>
      </c>
      <c r="F30" s="47">
        <v>0.85425481207726239</v>
      </c>
      <c r="G30" s="46">
        <v>0</v>
      </c>
      <c r="H30" s="47">
        <v>0.81931972485317484</v>
      </c>
      <c r="I30" s="46">
        <v>0</v>
      </c>
      <c r="J30" s="47">
        <v>1.0310724306991876</v>
      </c>
      <c r="K30" s="46">
        <v>0</v>
      </c>
      <c r="L30" s="47">
        <v>0.94479954883347961</v>
      </c>
      <c r="M30" s="46">
        <v>0</v>
      </c>
      <c r="N30" s="60"/>
      <c r="O30" s="71" t="s">
        <v>162</v>
      </c>
      <c r="P30" s="41">
        <f>M30+K30+I30+E30+G30</f>
        <v>0</v>
      </c>
      <c r="Q30" s="70"/>
    </row>
    <row r="31" spans="2:33">
      <c r="B31" s="36"/>
      <c r="C31" s="47">
        <f>basic_info!$D$5+1</f>
        <v>2015</v>
      </c>
      <c r="D31" s="76"/>
      <c r="E31" s="75"/>
      <c r="F31" s="69">
        <v>0.79134866785137714</v>
      </c>
      <c r="G31" s="79">
        <v>0</v>
      </c>
      <c r="H31" s="61">
        <v>0.78025454004669703</v>
      </c>
      <c r="I31" s="62">
        <v>0</v>
      </c>
      <c r="J31" s="61">
        <v>0.94329895279397902</v>
      </c>
      <c r="K31" s="62">
        <v>0</v>
      </c>
      <c r="L31" s="61">
        <v>0.87493995418983028</v>
      </c>
      <c r="M31" s="62">
        <v>0</v>
      </c>
      <c r="N31" s="63">
        <v>0.78439515503861812</v>
      </c>
      <c r="O31" s="89">
        <v>0</v>
      </c>
      <c r="P31" s="63">
        <f>O31+M31+K31+I31+G31</f>
        <v>0</v>
      </c>
    </row>
    <row r="32" spans="2:33">
      <c r="B32" s="36"/>
      <c r="C32" s="47">
        <f>basic_info!$D$5+2</f>
        <v>2016</v>
      </c>
      <c r="D32" s="76"/>
      <c r="E32" s="75"/>
      <c r="F32" s="75"/>
      <c r="G32" s="75"/>
      <c r="H32" s="69">
        <v>0.76975257071765368</v>
      </c>
      <c r="I32" s="79">
        <v>0</v>
      </c>
      <c r="J32" s="61">
        <v>0.86235916043001337</v>
      </c>
      <c r="K32" s="62">
        <v>0</v>
      </c>
      <c r="L32" s="61">
        <v>0.83860677402910089</v>
      </c>
      <c r="M32" s="62">
        <v>0</v>
      </c>
      <c r="N32" s="63">
        <v>0.7848152178006883</v>
      </c>
      <c r="O32" s="89">
        <v>0</v>
      </c>
      <c r="P32" s="63">
        <f>O32+M32+K32+I32</f>
        <v>0</v>
      </c>
    </row>
    <row r="33" spans="2:17">
      <c r="B33" s="36"/>
      <c r="C33" s="47">
        <f>basic_info!$D$5+3</f>
        <v>2017</v>
      </c>
      <c r="D33" s="76"/>
      <c r="E33" s="75"/>
      <c r="F33" s="75"/>
      <c r="G33" s="75"/>
      <c r="H33" s="75"/>
      <c r="I33" s="75"/>
      <c r="J33" s="69">
        <v>0.82723927824938992</v>
      </c>
      <c r="K33" s="79">
        <v>0</v>
      </c>
      <c r="L33" s="61">
        <v>0.78982841454849262</v>
      </c>
      <c r="M33" s="62">
        <v>0</v>
      </c>
      <c r="N33" s="63">
        <v>0.73764396117770215</v>
      </c>
      <c r="O33" s="89">
        <v>0</v>
      </c>
      <c r="P33" s="63">
        <f>O33+M33+K33</f>
        <v>0</v>
      </c>
    </row>
    <row r="34" spans="2:17">
      <c r="B34" s="36"/>
      <c r="C34" s="47">
        <f>basic_info!$D$5+4</f>
        <v>2018</v>
      </c>
      <c r="D34" s="76"/>
      <c r="E34" s="75"/>
      <c r="F34" s="75"/>
      <c r="G34" s="75"/>
      <c r="H34" s="75"/>
      <c r="I34" s="75"/>
      <c r="J34" s="75"/>
      <c r="K34" s="75"/>
      <c r="L34" s="69">
        <v>0.72411525202691562</v>
      </c>
      <c r="M34" s="79">
        <v>0</v>
      </c>
      <c r="N34" s="63">
        <v>0.71135030767163665</v>
      </c>
      <c r="O34" s="89">
        <v>0</v>
      </c>
      <c r="P34" s="63">
        <f>O34+M34</f>
        <v>0</v>
      </c>
    </row>
    <row r="35" spans="2:17">
      <c r="B35" s="37"/>
      <c r="C35" s="72">
        <f>basic_info!$D$5+5</f>
        <v>2019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0.67168145499527454</v>
      </c>
      <c r="O35" s="89">
        <v>0</v>
      </c>
      <c r="P35" s="65">
        <f>O35</f>
        <v>0</v>
      </c>
    </row>
    <row r="36" spans="2:17">
      <c r="B36" s="41" t="s">
        <v>113</v>
      </c>
      <c r="C36" s="36">
        <f>basic_info!$D$5</f>
        <v>2014</v>
      </c>
      <c r="D36" s="44">
        <v>1.0649106070555612</v>
      </c>
      <c r="E36" s="35">
        <v>0</v>
      </c>
      <c r="F36" s="73">
        <v>1.0642519806916397</v>
      </c>
      <c r="G36" s="74">
        <v>0</v>
      </c>
      <c r="H36" s="73">
        <v>1.054583558512546</v>
      </c>
      <c r="I36" s="74">
        <v>0</v>
      </c>
      <c r="J36" s="73">
        <v>0.9156909597001206</v>
      </c>
      <c r="K36" s="74">
        <v>0</v>
      </c>
      <c r="L36" s="66">
        <v>1.2616250665284479</v>
      </c>
      <c r="M36" s="67">
        <v>0</v>
      </c>
      <c r="N36" s="68"/>
      <c r="O36" s="71" t="s">
        <v>162</v>
      </c>
      <c r="P36" s="41">
        <f>M36+K36+I36+E36+G36</f>
        <v>0</v>
      </c>
      <c r="Q36" s="70"/>
    </row>
    <row r="37" spans="2:17">
      <c r="B37" s="36"/>
      <c r="C37" s="47">
        <f>basic_info!$D$5+1</f>
        <v>2015</v>
      </c>
      <c r="D37" s="76"/>
      <c r="E37" s="75"/>
      <c r="F37" s="69">
        <v>1.0762337405940841</v>
      </c>
      <c r="G37" s="79">
        <v>0</v>
      </c>
      <c r="H37" s="61">
        <v>1.0404514613486917</v>
      </c>
      <c r="I37" s="62">
        <v>0</v>
      </c>
      <c r="J37" s="61">
        <v>0.89286179766970553</v>
      </c>
      <c r="K37" s="62">
        <v>0</v>
      </c>
      <c r="L37" s="61">
        <v>1.2305005066511776</v>
      </c>
      <c r="M37" s="62">
        <v>0</v>
      </c>
      <c r="N37" s="61">
        <v>1.0549979141770345</v>
      </c>
      <c r="O37" s="89">
        <v>0</v>
      </c>
      <c r="P37" s="63">
        <f>O37+M37+K37+I37+G37</f>
        <v>0</v>
      </c>
    </row>
    <row r="38" spans="2:17">
      <c r="B38" s="36"/>
      <c r="C38" s="47">
        <f>basic_info!$D$5+2</f>
        <v>2016</v>
      </c>
      <c r="D38" s="76"/>
      <c r="E38" s="75"/>
      <c r="F38" s="75"/>
      <c r="G38" s="75"/>
      <c r="H38" s="69">
        <v>1.0296840787328012</v>
      </c>
      <c r="I38" s="79">
        <v>0</v>
      </c>
      <c r="J38" s="61">
        <v>0.89692452423078717</v>
      </c>
      <c r="K38" s="62">
        <v>0</v>
      </c>
      <c r="L38" s="61">
        <v>1.1330883338899427</v>
      </c>
      <c r="M38" s="62">
        <v>0</v>
      </c>
      <c r="N38" s="61">
        <v>0.96974342417907566</v>
      </c>
      <c r="O38" s="89">
        <v>0</v>
      </c>
      <c r="P38" s="63">
        <f>O38+M38+K38+I38</f>
        <v>0</v>
      </c>
    </row>
    <row r="39" spans="2:17">
      <c r="B39" s="36"/>
      <c r="C39" s="47">
        <f>basic_info!$D$5+3</f>
        <v>2017</v>
      </c>
      <c r="D39" s="76"/>
      <c r="E39" s="75"/>
      <c r="F39" s="75"/>
      <c r="G39" s="75"/>
      <c r="H39" s="75"/>
      <c r="I39" s="75"/>
      <c r="J39" s="69">
        <v>0.90603754280275017</v>
      </c>
      <c r="K39" s="79">
        <v>0</v>
      </c>
      <c r="L39" s="61">
        <v>1.0875125598816084</v>
      </c>
      <c r="M39" s="62">
        <v>0</v>
      </c>
      <c r="N39" s="61">
        <v>0.93160995934739854</v>
      </c>
      <c r="O39" s="89">
        <v>0</v>
      </c>
      <c r="P39" s="63">
        <f>O39+M39+K39</f>
        <v>0</v>
      </c>
    </row>
    <row r="40" spans="2:17">
      <c r="B40" s="36"/>
      <c r="C40" s="47">
        <f>basic_info!$D$5+4</f>
        <v>2018</v>
      </c>
      <c r="D40" s="76"/>
      <c r="E40" s="75"/>
      <c r="F40" s="75"/>
      <c r="G40" s="75"/>
      <c r="H40" s="75"/>
      <c r="I40" s="75"/>
      <c r="J40" s="75"/>
      <c r="K40" s="75"/>
      <c r="L40" s="69">
        <v>0.99511689269542691</v>
      </c>
      <c r="M40" s="79">
        <v>0</v>
      </c>
      <c r="N40" s="61">
        <v>0.88880183448123806</v>
      </c>
      <c r="O40" s="89">
        <v>0</v>
      </c>
      <c r="P40" s="63">
        <f>O40+M40</f>
        <v>0</v>
      </c>
    </row>
    <row r="41" spans="2:17">
      <c r="B41" s="37"/>
      <c r="C41" s="72">
        <f>basic_info!$D$5+5</f>
        <v>2019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0.87392979428172113</v>
      </c>
      <c r="O41" s="89">
        <v>0</v>
      </c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33">
        <f>SUM(C47:N47)</f>
        <v>0</v>
      </c>
    </row>
    <row r="48" spans="2:17">
      <c r="B48" s="37" t="s">
        <v>113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33">
        <f>SUM(C48:N48)</f>
        <v>0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15</v>
      </c>
      <c r="D6" s="93">
        <v>15</v>
      </c>
      <c r="E6" s="93">
        <v>15</v>
      </c>
      <c r="F6" s="93">
        <v>30</v>
      </c>
      <c r="G6" s="93">
        <f>100-SUM(C6:F6)</f>
        <v>25</v>
      </c>
      <c r="H6" s="96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25</v>
      </c>
      <c r="E7" s="93">
        <v>30</v>
      </c>
      <c r="F7" s="93">
        <v>5</v>
      </c>
      <c r="G7" s="93">
        <v>40</v>
      </c>
      <c r="H7" s="96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10</v>
      </c>
      <c r="D8" s="93">
        <v>10</v>
      </c>
      <c r="E8" s="93">
        <v>15</v>
      </c>
      <c r="F8" s="93">
        <v>15</v>
      </c>
      <c r="G8" s="93">
        <v>50</v>
      </c>
      <c r="H8" s="96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</v>
      </c>
      <c r="D9" s="93">
        <v>10</v>
      </c>
      <c r="E9" s="93">
        <v>20</v>
      </c>
      <c r="F9" s="93">
        <v>30</v>
      </c>
      <c r="G9" s="93">
        <v>30</v>
      </c>
      <c r="H9" s="96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17.567191269429212</v>
      </c>
      <c r="D10" s="93">
        <v>0</v>
      </c>
      <c r="E10" s="93">
        <v>14.465284923847877</v>
      </c>
      <c r="F10" s="93">
        <v>18.26761938425242</v>
      </c>
      <c r="G10" s="93">
        <v>49.699904422470489</v>
      </c>
      <c r="H10" s="96">
        <f>SUM($C$10:$G$10)</f>
        <v>100</v>
      </c>
      <c r="I10" s="55" t="s">
        <v>338</v>
      </c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17.567191269429212</v>
      </c>
      <c r="D11" s="94">
        <v>0</v>
      </c>
      <c r="E11" s="94">
        <v>14.465284923847877</v>
      </c>
      <c r="F11" s="94">
        <v>18.26761938425242</v>
      </c>
      <c r="G11" s="94">
        <v>49.699904422470489</v>
      </c>
      <c r="H11" s="95">
        <f>SUM($C$11:$G$11)</f>
        <v>100</v>
      </c>
      <c r="I11" s="55" t="s">
        <v>338</v>
      </c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80</v>
      </c>
      <c r="D19" s="44">
        <f>100-$C$19</f>
        <v>20</v>
      </c>
      <c r="E19" s="94">
        <v>80</v>
      </c>
      <c r="F19" s="44">
        <f>100-$E$19</f>
        <v>20</v>
      </c>
      <c r="G19" s="94">
        <v>80</v>
      </c>
      <c r="H19" s="33">
        <f>100-$G$19</f>
        <v>20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0</v>
      </c>
      <c r="D27" s="93">
        <v>20</v>
      </c>
      <c r="E27" s="93">
        <v>100</v>
      </c>
      <c r="F27" s="93">
        <v>20</v>
      </c>
      <c r="G27" s="93">
        <v>50</v>
      </c>
      <c r="H27" s="93">
        <v>20</v>
      </c>
      <c r="I27" s="93">
        <v>60</v>
      </c>
      <c r="P27" s="50"/>
      <c r="Q27" s="50"/>
      <c r="R27" s="50"/>
    </row>
    <row r="28" spans="2:18">
      <c r="B28" s="45" t="s">
        <v>59</v>
      </c>
      <c r="C28" s="93">
        <v>0</v>
      </c>
      <c r="D28" s="93">
        <v>80</v>
      </c>
      <c r="E28" s="93">
        <v>0</v>
      </c>
      <c r="F28" s="93">
        <v>80</v>
      </c>
      <c r="G28" s="93">
        <v>50</v>
      </c>
      <c r="H28" s="93">
        <v>80</v>
      </c>
      <c r="I28" s="93">
        <v>40</v>
      </c>
      <c r="P28" s="50"/>
      <c r="Q28" s="50"/>
      <c r="R28" s="50"/>
    </row>
    <row r="29" spans="2:18">
      <c r="B29" s="45" t="s">
        <v>150</v>
      </c>
      <c r="C29" s="97">
        <f>SUM($C$27:$C$28)</f>
        <v>0</v>
      </c>
      <c r="D29" s="97">
        <f>SUM($D$27:$D$28)</f>
        <v>100</v>
      </c>
      <c r="E29" s="97">
        <f>SUM($E$27:$E$28)</f>
        <v>100</v>
      </c>
      <c r="F29" s="97">
        <f>SUM($F$27:$F$28)</f>
        <v>100</v>
      </c>
      <c r="G29" s="97">
        <f>SUM($G$27:$G$28)</f>
        <v>100</v>
      </c>
      <c r="H29" s="97">
        <f>SUM($H$27:$H$28)</f>
        <v>100</v>
      </c>
      <c r="I29" s="95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10</v>
      </c>
      <c r="D36" s="93">
        <v>5</v>
      </c>
      <c r="E36" s="93">
        <v>5</v>
      </c>
      <c r="F36" s="93">
        <v>5</v>
      </c>
      <c r="G36" s="93">
        <v>5</v>
      </c>
      <c r="H36" s="93">
        <v>5</v>
      </c>
      <c r="I36" s="93">
        <v>5</v>
      </c>
      <c r="J36" s="93">
        <v>5</v>
      </c>
      <c r="K36" s="93">
        <v>5</v>
      </c>
      <c r="L36" s="93">
        <v>5</v>
      </c>
      <c r="M36" s="93">
        <v>5</v>
      </c>
      <c r="N36" s="93">
        <v>5</v>
      </c>
    </row>
    <row r="37" spans="2:14">
      <c r="B37" s="45" t="s">
        <v>59</v>
      </c>
      <c r="C37" s="94">
        <v>25</v>
      </c>
      <c r="D37" s="94">
        <v>25</v>
      </c>
      <c r="E37" s="94">
        <v>25</v>
      </c>
      <c r="F37" s="94">
        <v>25</v>
      </c>
      <c r="G37" s="94">
        <v>25</v>
      </c>
      <c r="H37" s="94">
        <v>25</v>
      </c>
      <c r="I37" s="94">
        <v>25</v>
      </c>
      <c r="J37" s="94">
        <v>25</v>
      </c>
      <c r="K37" s="94">
        <v>25</v>
      </c>
      <c r="L37" s="94">
        <v>25</v>
      </c>
      <c r="M37" s="94">
        <v>25</v>
      </c>
      <c r="N37" s="94">
        <v>25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tabSelected="1" workbookViewId="0">
      <selection activeCell="N6" sqref="N6:O6"/>
    </sheetView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3</v>
      </c>
      <c r="E6" s="89">
        <v>2.1</v>
      </c>
      <c r="F6" s="89">
        <v>3</v>
      </c>
      <c r="G6" s="89">
        <v>2.1</v>
      </c>
      <c r="H6" s="89">
        <v>3</v>
      </c>
      <c r="I6" s="89">
        <v>2.1</v>
      </c>
      <c r="J6" s="89">
        <v>3</v>
      </c>
      <c r="K6" s="89">
        <v>2.1</v>
      </c>
      <c r="L6" s="89">
        <v>3</v>
      </c>
      <c r="M6" s="89">
        <v>2.1</v>
      </c>
      <c r="N6" s="89">
        <v>3</v>
      </c>
      <c r="O6" s="89">
        <v>2.1</v>
      </c>
    </row>
    <row r="7" spans="2:15">
      <c r="C7" s="36" t="s">
        <v>127</v>
      </c>
      <c r="D7" s="89">
        <v>2.7</v>
      </c>
      <c r="E7" s="89">
        <v>2.2999999999999998</v>
      </c>
      <c r="F7" s="89">
        <v>2.7</v>
      </c>
      <c r="G7" s="89">
        <v>2.2999999999999998</v>
      </c>
      <c r="H7" s="89">
        <v>2.7</v>
      </c>
      <c r="I7" s="89">
        <v>2.2999999999999998</v>
      </c>
      <c r="J7" s="89">
        <v>2.7</v>
      </c>
      <c r="K7" s="89">
        <v>2.2999999999999998</v>
      </c>
      <c r="L7" s="89">
        <v>2.7</v>
      </c>
      <c r="M7" s="89">
        <v>2.2999999999999998</v>
      </c>
      <c r="N7" s="89">
        <v>2.7</v>
      </c>
      <c r="O7" s="89">
        <v>2.2999999999999998</v>
      </c>
    </row>
    <row r="8" spans="2:15">
      <c r="C8" s="36" t="s">
        <v>128</v>
      </c>
      <c r="D8" s="89">
        <v>2.2999999999999998</v>
      </c>
      <c r="E8" s="89">
        <v>2.9</v>
      </c>
      <c r="F8" s="89">
        <v>2.2999999999999998</v>
      </c>
      <c r="G8" s="89">
        <v>2.9</v>
      </c>
      <c r="H8" s="89">
        <v>2.2999999999999998</v>
      </c>
      <c r="I8" s="89">
        <v>2.9</v>
      </c>
      <c r="J8" s="89">
        <v>2.2999999999999998</v>
      </c>
      <c r="K8" s="89">
        <v>2.9</v>
      </c>
      <c r="L8" s="89">
        <v>2.2999999999999998</v>
      </c>
      <c r="M8" s="89">
        <v>2.9</v>
      </c>
      <c r="N8" s="89">
        <v>2.2999999999999998</v>
      </c>
      <c r="O8" s="89">
        <v>2.9</v>
      </c>
    </row>
    <row r="9" spans="2:15">
      <c r="C9" s="36" t="s">
        <v>129</v>
      </c>
      <c r="D9" s="89">
        <v>2.8</v>
      </c>
      <c r="E9" s="89">
        <v>2.2000000000000002</v>
      </c>
      <c r="F9" s="89">
        <v>2.8</v>
      </c>
      <c r="G9" s="89">
        <v>2.2000000000000002</v>
      </c>
      <c r="H9" s="89">
        <v>2.8</v>
      </c>
      <c r="I9" s="89">
        <v>2.2000000000000002</v>
      </c>
      <c r="J9" s="89">
        <v>2.8</v>
      </c>
      <c r="K9" s="89">
        <v>2.2000000000000002</v>
      </c>
      <c r="L9" s="89">
        <v>2.8</v>
      </c>
      <c r="M9" s="89">
        <v>2.2000000000000002</v>
      </c>
      <c r="N9" s="89">
        <v>2.8</v>
      </c>
      <c r="O9" s="89">
        <v>2.2000000000000002</v>
      </c>
    </row>
    <row r="10" spans="2:15">
      <c r="C10" s="36" t="s">
        <v>130</v>
      </c>
      <c r="D10" s="89">
        <v>2.6</v>
      </c>
      <c r="E10" s="89">
        <v>2.2999999999999998</v>
      </c>
      <c r="F10" s="89">
        <v>2.6</v>
      </c>
      <c r="G10" s="89">
        <v>2.2999999999999998</v>
      </c>
      <c r="H10" s="89">
        <v>2.6</v>
      </c>
      <c r="I10" s="89">
        <v>2.2999999999999998</v>
      </c>
      <c r="J10" s="89">
        <v>2.6</v>
      </c>
      <c r="K10" s="89">
        <v>2.2999999999999998</v>
      </c>
      <c r="L10" s="89">
        <v>2.6</v>
      </c>
      <c r="M10" s="89">
        <v>2.2999999999999998</v>
      </c>
      <c r="N10" s="89">
        <v>2.6</v>
      </c>
      <c r="O10" s="89">
        <v>2.2999999999999998</v>
      </c>
    </row>
    <row r="11" spans="2:15">
      <c r="C11" s="36" t="s">
        <v>131</v>
      </c>
      <c r="D11" s="89">
        <v>2.1</v>
      </c>
      <c r="E11" s="89">
        <v>2.8</v>
      </c>
      <c r="F11" s="89">
        <v>2.1</v>
      </c>
      <c r="G11" s="89">
        <v>2.8</v>
      </c>
      <c r="H11" s="89">
        <v>2.1</v>
      </c>
      <c r="I11" s="89">
        <v>2.8</v>
      </c>
      <c r="J11" s="89">
        <v>2.1</v>
      </c>
      <c r="K11" s="89">
        <v>2.8</v>
      </c>
      <c r="L11" s="89">
        <v>2.1</v>
      </c>
      <c r="M11" s="89">
        <v>2.8</v>
      </c>
      <c r="N11" s="89">
        <v>2.1</v>
      </c>
      <c r="O11" s="89">
        <v>2.8</v>
      </c>
    </row>
    <row r="12" spans="2:15">
      <c r="C12" s="37" t="s">
        <v>132</v>
      </c>
      <c r="D12" s="89">
        <v>2.5</v>
      </c>
      <c r="E12" s="89">
        <v>3.1</v>
      </c>
      <c r="F12" s="89">
        <v>2.5</v>
      </c>
      <c r="G12" s="89">
        <v>3.1</v>
      </c>
      <c r="H12" s="89">
        <v>2.5</v>
      </c>
      <c r="I12" s="89">
        <v>3.1</v>
      </c>
      <c r="J12" s="89">
        <v>2.5</v>
      </c>
      <c r="K12" s="89">
        <v>3.1</v>
      </c>
      <c r="L12" s="89">
        <v>2.5</v>
      </c>
      <c r="M12" s="89">
        <v>3.1</v>
      </c>
      <c r="N12" s="89">
        <v>2.5</v>
      </c>
      <c r="O12" s="89">
        <v>3.1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2.4</v>
      </c>
      <c r="E15" s="89">
        <v>3.6</v>
      </c>
      <c r="F15" s="89">
        <v>2.4</v>
      </c>
      <c r="G15" s="89">
        <v>3.6</v>
      </c>
      <c r="H15" s="89">
        <v>2.4</v>
      </c>
      <c r="I15" s="89">
        <v>3.6</v>
      </c>
      <c r="J15" s="89">
        <v>2.4</v>
      </c>
      <c r="K15" s="89">
        <v>3.6</v>
      </c>
      <c r="L15" s="89">
        <v>2.4</v>
      </c>
      <c r="M15" s="89">
        <v>3.6</v>
      </c>
      <c r="N15" s="89">
        <v>2.4</v>
      </c>
      <c r="O15" s="89">
        <v>3.6</v>
      </c>
    </row>
    <row r="16" spans="2:15">
      <c r="C16" s="36" t="s">
        <v>127</v>
      </c>
      <c r="D16" s="89">
        <v>3.3</v>
      </c>
      <c r="E16" s="89">
        <v>2.2999999999999998</v>
      </c>
      <c r="F16" s="89">
        <v>3.3</v>
      </c>
      <c r="G16" s="89">
        <v>2.2999999999999998</v>
      </c>
      <c r="H16" s="89">
        <v>3.3</v>
      </c>
      <c r="I16" s="89">
        <v>2.2999999999999998</v>
      </c>
      <c r="J16" s="89">
        <v>3.3</v>
      </c>
      <c r="K16" s="89">
        <v>2.2999999999999998</v>
      </c>
      <c r="L16" s="89">
        <v>3.3</v>
      </c>
      <c r="M16" s="89">
        <v>2.2999999999999998</v>
      </c>
      <c r="N16" s="89">
        <v>3.3</v>
      </c>
      <c r="O16" s="89">
        <v>2.2999999999999998</v>
      </c>
    </row>
    <row r="17" spans="2:15">
      <c r="C17" s="36" t="s">
        <v>128</v>
      </c>
      <c r="D17" s="89">
        <v>3.0022604778535729</v>
      </c>
      <c r="E17" s="89">
        <v>2.2000000000000002</v>
      </c>
      <c r="F17" s="89">
        <v>3.0022604778535729</v>
      </c>
      <c r="G17" s="89">
        <v>2.2000000000000002</v>
      </c>
      <c r="H17" s="89">
        <v>3.0022604778535729</v>
      </c>
      <c r="I17" s="89">
        <v>2.2000000000000002</v>
      </c>
      <c r="J17" s="89">
        <v>3.0022604778535729</v>
      </c>
      <c r="K17" s="89">
        <v>2.2000000000000002</v>
      </c>
      <c r="L17" s="89">
        <v>3.0022604778535729</v>
      </c>
      <c r="M17" s="89">
        <v>2.2000000000000002</v>
      </c>
      <c r="N17" s="89">
        <v>3.0022604778535729</v>
      </c>
      <c r="O17" s="89">
        <v>2.2000000000000002</v>
      </c>
    </row>
    <row r="18" spans="2:15">
      <c r="C18" s="36" t="s">
        <v>129</v>
      </c>
      <c r="D18" s="89">
        <v>2.9</v>
      </c>
      <c r="E18" s="89">
        <v>2.2999999999999998</v>
      </c>
      <c r="F18" s="89">
        <v>2.9</v>
      </c>
      <c r="G18" s="89">
        <v>2.2999999999999998</v>
      </c>
      <c r="H18" s="89">
        <v>2.9</v>
      </c>
      <c r="I18" s="89">
        <v>2.2999999999999998</v>
      </c>
      <c r="J18" s="89">
        <v>2.9</v>
      </c>
      <c r="K18" s="89">
        <v>2.2999999999999998</v>
      </c>
      <c r="L18" s="89">
        <v>2.9</v>
      </c>
      <c r="M18" s="89">
        <v>2.2999999999999998</v>
      </c>
      <c r="N18" s="89">
        <v>2.9</v>
      </c>
      <c r="O18" s="89">
        <v>2.2999999999999998</v>
      </c>
    </row>
    <row r="19" spans="2:15">
      <c r="C19" s="36" t="s">
        <v>130</v>
      </c>
      <c r="D19" s="89">
        <v>2.4</v>
      </c>
      <c r="E19" s="89">
        <v>3</v>
      </c>
      <c r="F19" s="89">
        <v>2.4</v>
      </c>
      <c r="G19" s="89">
        <v>3</v>
      </c>
      <c r="H19" s="89">
        <v>2.4</v>
      </c>
      <c r="I19" s="89">
        <v>3</v>
      </c>
      <c r="J19" s="89">
        <v>2.4</v>
      </c>
      <c r="K19" s="89">
        <v>3</v>
      </c>
      <c r="L19" s="89">
        <v>2.4</v>
      </c>
      <c r="M19" s="89">
        <v>3</v>
      </c>
      <c r="N19" s="89">
        <v>2.4</v>
      </c>
      <c r="O19" s="89">
        <v>3</v>
      </c>
    </row>
    <row r="20" spans="2:15">
      <c r="C20" s="36" t="s">
        <v>131</v>
      </c>
      <c r="D20" s="89">
        <v>2</v>
      </c>
      <c r="E20" s="89">
        <v>2.9</v>
      </c>
      <c r="F20" s="89">
        <v>2</v>
      </c>
      <c r="G20" s="89">
        <v>2.9</v>
      </c>
      <c r="H20" s="89">
        <v>2</v>
      </c>
      <c r="I20" s="89">
        <v>2.9</v>
      </c>
      <c r="J20" s="89">
        <v>2</v>
      </c>
      <c r="K20" s="89">
        <v>2.9</v>
      </c>
      <c r="L20" s="89">
        <v>2</v>
      </c>
      <c r="M20" s="89">
        <v>2.9</v>
      </c>
      <c r="N20" s="89">
        <v>2</v>
      </c>
      <c r="O20" s="89">
        <v>2.9</v>
      </c>
    </row>
    <row r="21" spans="2:15">
      <c r="C21" s="37" t="s">
        <v>132</v>
      </c>
      <c r="D21" s="89">
        <v>2.5</v>
      </c>
      <c r="E21" s="89">
        <v>3</v>
      </c>
      <c r="F21" s="89">
        <v>2.5</v>
      </c>
      <c r="G21" s="89">
        <v>3</v>
      </c>
      <c r="H21" s="89">
        <v>2.5</v>
      </c>
      <c r="I21" s="89">
        <v>3</v>
      </c>
      <c r="J21" s="89">
        <v>2.5</v>
      </c>
      <c r="K21" s="89">
        <v>3</v>
      </c>
      <c r="L21" s="89">
        <v>2.5</v>
      </c>
      <c r="M21" s="89">
        <v>3</v>
      </c>
      <c r="N21" s="89">
        <v>2.5</v>
      </c>
      <c r="O21" s="89">
        <v>3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1.8</v>
      </c>
      <c r="E24" s="89">
        <v>3</v>
      </c>
      <c r="F24" s="89">
        <v>1.8</v>
      </c>
      <c r="G24" s="89">
        <v>3</v>
      </c>
      <c r="H24" s="89">
        <v>1.8</v>
      </c>
      <c r="I24" s="89">
        <v>3</v>
      </c>
      <c r="J24" s="89">
        <v>1.8</v>
      </c>
      <c r="K24" s="89">
        <v>3</v>
      </c>
      <c r="L24" s="89">
        <v>1.8</v>
      </c>
      <c r="M24" s="89">
        <v>3</v>
      </c>
      <c r="N24" s="89">
        <v>1.8</v>
      </c>
      <c r="O24" s="89">
        <v>3</v>
      </c>
    </row>
    <row r="25" spans="2:15">
      <c r="C25" s="36" t="s">
        <v>127</v>
      </c>
      <c r="D25" s="89">
        <v>2</v>
      </c>
      <c r="E25" s="89">
        <v>2.5</v>
      </c>
      <c r="F25" s="89">
        <v>2</v>
      </c>
      <c r="G25" s="89">
        <v>2.5</v>
      </c>
      <c r="H25" s="89">
        <v>2</v>
      </c>
      <c r="I25" s="89">
        <v>2.5</v>
      </c>
      <c r="J25" s="89">
        <v>2</v>
      </c>
      <c r="K25" s="89">
        <v>2.5</v>
      </c>
      <c r="L25" s="89">
        <v>2</v>
      </c>
      <c r="M25" s="89">
        <v>2.5</v>
      </c>
      <c r="N25" s="89">
        <v>2</v>
      </c>
      <c r="O25" s="89">
        <v>2.5</v>
      </c>
    </row>
    <row r="26" spans="2:15">
      <c r="C26" s="36" t="s">
        <v>128</v>
      </c>
      <c r="D26" s="89">
        <v>2</v>
      </c>
      <c r="E26" s="89">
        <v>2.7637499999999999</v>
      </c>
      <c r="F26" s="89">
        <v>2</v>
      </c>
      <c r="G26" s="89">
        <v>2.7637499999999999</v>
      </c>
      <c r="H26" s="89">
        <v>2</v>
      </c>
      <c r="I26" s="89">
        <v>2.7637499999999999</v>
      </c>
      <c r="J26" s="89">
        <v>2</v>
      </c>
      <c r="K26" s="89">
        <v>2.7637499999999999</v>
      </c>
      <c r="L26" s="89">
        <v>2</v>
      </c>
      <c r="M26" s="89">
        <v>2.7637499999999999</v>
      </c>
      <c r="N26" s="89">
        <v>2</v>
      </c>
      <c r="O26" s="89">
        <v>2.7637499999999999</v>
      </c>
    </row>
    <row r="27" spans="2:15">
      <c r="C27" s="36" t="s">
        <v>129</v>
      </c>
      <c r="D27" s="89">
        <v>2.1</v>
      </c>
      <c r="E27" s="89">
        <v>2.9</v>
      </c>
      <c r="F27" s="89">
        <v>2.1</v>
      </c>
      <c r="G27" s="89">
        <v>2.9</v>
      </c>
      <c r="H27" s="89">
        <v>2.1</v>
      </c>
      <c r="I27" s="89">
        <v>2.9</v>
      </c>
      <c r="J27" s="89">
        <v>2.1</v>
      </c>
      <c r="K27" s="89">
        <v>2.9</v>
      </c>
      <c r="L27" s="89">
        <v>2.1</v>
      </c>
      <c r="M27" s="89">
        <v>2.9</v>
      </c>
      <c r="N27" s="89">
        <v>2.1</v>
      </c>
      <c r="O27" s="89">
        <v>2.9</v>
      </c>
    </row>
    <row r="28" spans="2:15">
      <c r="C28" s="36" t="s">
        <v>130</v>
      </c>
      <c r="D28" s="89">
        <v>2</v>
      </c>
      <c r="E28" s="89">
        <v>2.9</v>
      </c>
      <c r="F28" s="89">
        <v>2</v>
      </c>
      <c r="G28" s="89">
        <v>2.9</v>
      </c>
      <c r="H28" s="89">
        <v>2</v>
      </c>
      <c r="I28" s="89">
        <v>2.9</v>
      </c>
      <c r="J28" s="89">
        <v>2</v>
      </c>
      <c r="K28" s="89">
        <v>2.9</v>
      </c>
      <c r="L28" s="89">
        <v>2</v>
      </c>
      <c r="M28" s="89">
        <v>2.9</v>
      </c>
      <c r="N28" s="89">
        <v>2</v>
      </c>
      <c r="O28" s="89">
        <v>2.9</v>
      </c>
    </row>
    <row r="29" spans="2:15">
      <c r="C29" s="36" t="s">
        <v>131</v>
      </c>
      <c r="D29" s="89">
        <v>3.2</v>
      </c>
      <c r="E29" s="89">
        <v>2.2999999999999998</v>
      </c>
      <c r="F29" s="89">
        <v>3.2</v>
      </c>
      <c r="G29" s="89">
        <v>2.2999999999999998</v>
      </c>
      <c r="H29" s="89">
        <v>3.2</v>
      </c>
      <c r="I29" s="89">
        <v>2.2999999999999998</v>
      </c>
      <c r="J29" s="89">
        <v>3.2</v>
      </c>
      <c r="K29" s="89">
        <v>2.2999999999999998</v>
      </c>
      <c r="L29" s="89">
        <v>3.2</v>
      </c>
      <c r="M29" s="89">
        <v>2.2999999999999998</v>
      </c>
      <c r="N29" s="89">
        <v>3.2</v>
      </c>
      <c r="O29" s="89">
        <v>2.2999999999999998</v>
      </c>
    </row>
    <row r="30" spans="2:15">
      <c r="C30" s="37" t="s">
        <v>132</v>
      </c>
      <c r="D30" s="89">
        <v>1.9</v>
      </c>
      <c r="E30" s="89">
        <v>2.7</v>
      </c>
      <c r="F30" s="89">
        <v>1.9</v>
      </c>
      <c r="G30" s="89">
        <v>2.7</v>
      </c>
      <c r="H30" s="89">
        <v>1.9</v>
      </c>
      <c r="I30" s="89">
        <v>2.7</v>
      </c>
      <c r="J30" s="89">
        <v>1.9</v>
      </c>
      <c r="K30" s="89">
        <v>2.7</v>
      </c>
      <c r="L30" s="89">
        <v>1.9</v>
      </c>
      <c r="M30" s="89">
        <v>2.7</v>
      </c>
      <c r="N30" s="89">
        <v>1.9</v>
      </c>
      <c r="O30" s="89">
        <v>2.7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2</v>
      </c>
      <c r="E33" s="89">
        <v>2.6</v>
      </c>
      <c r="F33" s="89">
        <v>2</v>
      </c>
      <c r="G33" s="89">
        <v>2.6</v>
      </c>
      <c r="H33" s="89">
        <v>2</v>
      </c>
      <c r="I33" s="89">
        <v>2.6</v>
      </c>
      <c r="J33" s="89">
        <v>2</v>
      </c>
      <c r="K33" s="89">
        <v>2.6</v>
      </c>
      <c r="L33" s="89">
        <v>2</v>
      </c>
      <c r="M33" s="89">
        <v>2.6</v>
      </c>
      <c r="N33" s="89">
        <v>2</v>
      </c>
      <c r="O33" s="89">
        <v>2.6</v>
      </c>
    </row>
    <row r="34" spans="3:15">
      <c r="C34" s="36" t="s">
        <v>127</v>
      </c>
      <c r="D34" s="89">
        <v>3</v>
      </c>
      <c r="E34" s="89">
        <v>2.5</v>
      </c>
      <c r="F34" s="89">
        <v>3</v>
      </c>
      <c r="G34" s="89">
        <v>2.5</v>
      </c>
      <c r="H34" s="89">
        <v>3</v>
      </c>
      <c r="I34" s="89">
        <v>2.5</v>
      </c>
      <c r="J34" s="89">
        <v>3</v>
      </c>
      <c r="K34" s="89">
        <v>2.5</v>
      </c>
      <c r="L34" s="89">
        <v>3</v>
      </c>
      <c r="M34" s="89">
        <v>2.5</v>
      </c>
      <c r="N34" s="89">
        <v>3</v>
      </c>
      <c r="O34" s="89">
        <v>2.5</v>
      </c>
    </row>
    <row r="35" spans="3:15">
      <c r="C35" s="36" t="s">
        <v>128</v>
      </c>
      <c r="D35" s="89">
        <v>2.7</v>
      </c>
      <c r="E35" s="89">
        <v>2</v>
      </c>
      <c r="F35" s="89">
        <v>2.7</v>
      </c>
      <c r="G35" s="89">
        <v>2</v>
      </c>
      <c r="H35" s="89">
        <v>2.7</v>
      </c>
      <c r="I35" s="89">
        <v>2</v>
      </c>
      <c r="J35" s="89">
        <v>2.7</v>
      </c>
      <c r="K35" s="89">
        <v>2</v>
      </c>
      <c r="L35" s="89">
        <v>2.7</v>
      </c>
      <c r="M35" s="89">
        <v>2</v>
      </c>
      <c r="N35" s="89">
        <v>2.7</v>
      </c>
      <c r="O35" s="89">
        <v>2</v>
      </c>
    </row>
    <row r="36" spans="3:15">
      <c r="C36" s="36" t="s">
        <v>129</v>
      </c>
      <c r="D36" s="89">
        <v>2.9108722789772723</v>
      </c>
      <c r="E36" s="89">
        <v>2.1</v>
      </c>
      <c r="F36" s="89">
        <v>2.9108722789772723</v>
      </c>
      <c r="G36" s="89">
        <v>2.1</v>
      </c>
      <c r="H36" s="89">
        <v>2.9108722789772723</v>
      </c>
      <c r="I36" s="89">
        <v>2.1</v>
      </c>
      <c r="J36" s="89">
        <v>2.9108722789772723</v>
      </c>
      <c r="K36" s="89">
        <v>2.1</v>
      </c>
      <c r="L36" s="89">
        <v>2.9108722789772723</v>
      </c>
      <c r="M36" s="89">
        <v>2.1</v>
      </c>
      <c r="N36" s="89">
        <v>2.9108722789772723</v>
      </c>
      <c r="O36" s="89">
        <v>2.1</v>
      </c>
    </row>
    <row r="37" spans="3:15">
      <c r="C37" s="36" t="s">
        <v>130</v>
      </c>
      <c r="D37" s="89">
        <v>2.6</v>
      </c>
      <c r="E37" s="89">
        <v>1.9</v>
      </c>
      <c r="F37" s="89">
        <v>2.6</v>
      </c>
      <c r="G37" s="89">
        <v>1.9</v>
      </c>
      <c r="H37" s="89">
        <v>2.6</v>
      </c>
      <c r="I37" s="89">
        <v>1.9</v>
      </c>
      <c r="J37" s="89">
        <v>2.6</v>
      </c>
      <c r="K37" s="89">
        <v>1.9</v>
      </c>
      <c r="L37" s="89">
        <v>2.6</v>
      </c>
      <c r="M37" s="89">
        <v>1.9</v>
      </c>
      <c r="N37" s="89">
        <v>2.6</v>
      </c>
      <c r="O37" s="89">
        <v>1.9</v>
      </c>
    </row>
    <row r="38" spans="3:15">
      <c r="C38" s="36" t="s">
        <v>131</v>
      </c>
      <c r="D38" s="89">
        <v>2.6</v>
      </c>
      <c r="E38" s="89">
        <v>2</v>
      </c>
      <c r="F38" s="89">
        <v>2.6</v>
      </c>
      <c r="G38" s="89">
        <v>2</v>
      </c>
      <c r="H38" s="89">
        <v>2.6</v>
      </c>
      <c r="I38" s="89">
        <v>2</v>
      </c>
      <c r="J38" s="89">
        <v>2.6</v>
      </c>
      <c r="K38" s="89">
        <v>2</v>
      </c>
      <c r="L38" s="89">
        <v>2.6</v>
      </c>
      <c r="M38" s="89">
        <v>2</v>
      </c>
      <c r="N38" s="89">
        <v>2.6</v>
      </c>
      <c r="O38" s="89">
        <v>2</v>
      </c>
    </row>
    <row r="39" spans="3:15">
      <c r="C39" s="37" t="s">
        <v>132</v>
      </c>
      <c r="D39" s="89">
        <v>2.8</v>
      </c>
      <c r="E39" s="89">
        <v>2.1</v>
      </c>
      <c r="F39" s="89">
        <v>2.8</v>
      </c>
      <c r="G39" s="89">
        <v>2.1</v>
      </c>
      <c r="H39" s="89">
        <v>2.8</v>
      </c>
      <c r="I39" s="89">
        <v>2.1</v>
      </c>
      <c r="J39" s="89">
        <v>2.8</v>
      </c>
      <c r="K39" s="89">
        <v>2.1</v>
      </c>
      <c r="L39" s="89">
        <v>2.8</v>
      </c>
      <c r="M39" s="89">
        <v>2.1</v>
      </c>
      <c r="N39" s="89">
        <v>2.8</v>
      </c>
      <c r="O39" s="89">
        <v>2.1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workbookViewId="0"/>
  </sheetViews>
  <sheetFormatPr baseColWidth="10" defaultColWidth="8.83203125" defaultRowHeight="12" x14ac:dyDescent="0"/>
  <cols>
    <col min="1" max="1" width="4.6640625" style="99" customWidth="1"/>
    <col min="2" max="6" width="8.83203125" style="99"/>
    <col min="7" max="7" width="2.6640625" style="99" customWidth="1"/>
    <col min="8" max="8" width="11.1640625" style="99" customWidth="1"/>
    <col min="9" max="10" width="8.83203125" style="99"/>
    <col min="11" max="12" width="4.6640625" style="99" customWidth="1"/>
    <col min="13" max="17" width="8.83203125" style="99"/>
    <col min="18" max="18" width="2.6640625" style="99" customWidth="1"/>
    <col min="19" max="19" width="14.6640625" style="99" customWidth="1"/>
    <col min="20" max="20" width="16.6640625" style="99" customWidth="1"/>
    <col min="21" max="21" width="4.6640625" style="99" customWidth="1"/>
    <col min="22" max="16384" width="8.83203125" style="99"/>
  </cols>
  <sheetData>
    <row r="1" spans="1:20">
      <c r="A1" s="178"/>
    </row>
    <row r="2" spans="1:20" ht="15">
      <c r="C2" s="206" t="s">
        <v>165</v>
      </c>
      <c r="D2" s="206"/>
      <c r="E2" s="206"/>
      <c r="F2" s="206"/>
      <c r="G2" s="206"/>
      <c r="H2" s="206"/>
    </row>
    <row r="3" spans="1:20" ht="15">
      <c r="C3" s="179" t="s">
        <v>413</v>
      </c>
      <c r="D3" s="179"/>
      <c r="E3" s="179"/>
      <c r="F3" s="179"/>
      <c r="G3" s="179"/>
    </row>
    <row r="5" spans="1:20" ht="15">
      <c r="A5" s="180" t="s">
        <v>352</v>
      </c>
      <c r="B5" s="181"/>
      <c r="G5" s="182"/>
      <c r="L5" s="180" t="s">
        <v>353</v>
      </c>
      <c r="M5" s="181"/>
      <c r="R5" s="182"/>
    </row>
    <row r="6" spans="1:20">
      <c r="A6" s="183" t="s">
        <v>354</v>
      </c>
      <c r="B6" s="181"/>
      <c r="G6" s="184"/>
      <c r="H6" s="109"/>
      <c r="L6" s="183" t="s">
        <v>355</v>
      </c>
      <c r="M6" s="181"/>
      <c r="S6" s="124"/>
    </row>
    <row r="7" spans="1:20">
      <c r="A7" s="181"/>
      <c r="B7" s="181" t="s">
        <v>356</v>
      </c>
      <c r="G7" s="184"/>
      <c r="H7" s="185">
        <f>SUM(ORA!$D$116:$O$116)</f>
        <v>48519</v>
      </c>
      <c r="L7" s="181"/>
      <c r="M7" s="181" t="s">
        <v>356</v>
      </c>
      <c r="S7" s="186">
        <f>SUM(ORA!$D$127:$O$127)</f>
        <v>238494000</v>
      </c>
    </row>
    <row r="8" spans="1:20">
      <c r="A8" s="181"/>
      <c r="B8" s="181" t="s">
        <v>357</v>
      </c>
      <c r="G8" s="184"/>
      <c r="H8" s="187">
        <f>SUM(POJ!$D$116:$O$116)</f>
        <v>75568.304210288785</v>
      </c>
      <c r="L8" s="181"/>
      <c r="M8" s="181" t="s">
        <v>357</v>
      </c>
      <c r="S8" s="188">
        <f>SUM(POJ!$D$127:$O$127)</f>
        <v>393686405.99003762</v>
      </c>
    </row>
    <row r="9" spans="1:20">
      <c r="A9" s="181"/>
      <c r="B9" s="181" t="s">
        <v>358</v>
      </c>
      <c r="G9" s="184"/>
      <c r="H9" s="187">
        <f>SUM(ROJ!$D$116:$O$116)</f>
        <v>3119.2906085779623</v>
      </c>
      <c r="L9" s="181"/>
      <c r="M9" s="181" t="s">
        <v>358</v>
      </c>
      <c r="S9" s="188">
        <f>SUM(ROJ!$D$127:$O$127)</f>
        <v>14881366.777043713</v>
      </c>
    </row>
    <row r="10" spans="1:20">
      <c r="A10" s="181"/>
      <c r="B10" s="181" t="s">
        <v>359</v>
      </c>
      <c r="G10" s="184"/>
      <c r="H10" s="189">
        <f>SUM(FCOJ!$D$116:$O$116)</f>
        <v>20626.209946001287</v>
      </c>
      <c r="L10" s="181"/>
      <c r="M10" s="181" t="s">
        <v>359</v>
      </c>
      <c r="S10" s="190">
        <f>SUM(FCOJ!$D$127:$O$127)</f>
        <v>94364061.332188815</v>
      </c>
    </row>
    <row r="11" spans="1:20">
      <c r="A11" s="181"/>
      <c r="B11" s="181"/>
      <c r="G11" s="184"/>
      <c r="M11" s="181" t="s">
        <v>360</v>
      </c>
      <c r="T11" s="191">
        <f>SUM($S$7:$S$10)</f>
        <v>741425834.09927022</v>
      </c>
    </row>
    <row r="12" spans="1:20">
      <c r="A12" s="183" t="s">
        <v>361</v>
      </c>
      <c r="B12" s="181"/>
      <c r="G12" s="184"/>
    </row>
    <row r="13" spans="1:20">
      <c r="A13" s="181"/>
      <c r="B13" s="181" t="s">
        <v>362</v>
      </c>
      <c r="G13" s="184"/>
      <c r="H13" s="192">
        <f>SUM(grove!$C$48:$AX$53)</f>
        <v>501944.84816209011</v>
      </c>
      <c r="L13" s="183" t="s">
        <v>363</v>
      </c>
      <c r="M13" s="181"/>
    </row>
    <row r="14" spans="1:20">
      <c r="A14" s="181"/>
      <c r="B14" s="181" t="s">
        <v>364</v>
      </c>
      <c r="G14" s="184"/>
      <c r="H14" s="185">
        <f>raw_materials!$P$30</f>
        <v>0</v>
      </c>
      <c r="L14" s="181"/>
      <c r="M14" s="181" t="s">
        <v>365</v>
      </c>
      <c r="S14" s="186">
        <f>SUM(grove!$C$58:$AX$63)</f>
        <v>745520559.04526746</v>
      </c>
    </row>
    <row r="15" spans="1:20">
      <c r="A15" s="181"/>
      <c r="B15" s="181" t="s">
        <v>366</v>
      </c>
      <c r="G15" s="184"/>
      <c r="H15" s="189">
        <f>raw_materials!$P$36</f>
        <v>0</v>
      </c>
      <c r="L15" s="181"/>
      <c r="M15" s="181" t="s">
        <v>367</v>
      </c>
      <c r="S15" s="188">
        <f>(raw_materials!D30*raw_materials!E30+raw_materials!F30*raw_materials!G30+raw_materials!H30*raw_materials!I30+raw_materials!J30*raw_materials!K30+raw_materials!L30*raw_materials!M30)*2000</f>
        <v>0</v>
      </c>
    </row>
    <row r="16" spans="1:20">
      <c r="A16" s="181"/>
      <c r="B16" s="181" t="s">
        <v>368</v>
      </c>
      <c r="G16" s="184"/>
      <c r="H16" s="193">
        <v>98912.591077537771</v>
      </c>
      <c r="L16" s="181"/>
      <c r="M16" s="181" t="s">
        <v>369</v>
      </c>
      <c r="S16" s="188">
        <f>(raw_materials!D36*raw_materials!E36+raw_materials!F36*raw_materials!G36+raw_materials!H36*raw_materials!I36+raw_materials!J36*raw_materials!K36+raw_materials!L36*raw_materials!M36)*2000</f>
        <v>0</v>
      </c>
    </row>
    <row r="17" spans="1:21">
      <c r="A17" s="181"/>
      <c r="B17" s="181" t="s">
        <v>370</v>
      </c>
      <c r="G17" s="184"/>
      <c r="H17" s="194">
        <v>24728.147769384443</v>
      </c>
      <c r="L17" s="181"/>
      <c r="M17" s="181" t="s">
        <v>371</v>
      </c>
      <c r="S17" s="188">
        <v>154052584.40535331</v>
      </c>
    </row>
    <row r="18" spans="1:21">
      <c r="A18" s="181"/>
      <c r="B18" s="181" t="s">
        <v>372</v>
      </c>
      <c r="G18" s="184"/>
      <c r="H18" s="195">
        <v>3159.7789275399737</v>
      </c>
      <c r="L18" s="181"/>
      <c r="M18" s="181" t="s">
        <v>373</v>
      </c>
      <c r="S18" s="190">
        <v>0</v>
      </c>
    </row>
    <row r="19" spans="1:21">
      <c r="A19" s="181"/>
      <c r="B19" s="181" t="s">
        <v>374</v>
      </c>
      <c r="G19" s="184"/>
      <c r="H19" s="194">
        <v>74559.741942687222</v>
      </c>
      <c r="L19" s="181"/>
      <c r="M19" s="181" t="s">
        <v>375</v>
      </c>
      <c r="S19" s="196" t="s">
        <v>376</v>
      </c>
      <c r="T19" s="197">
        <f>SUM($S$14:$S$18)</f>
        <v>899573143.45062077</v>
      </c>
      <c r="U19" s="99" t="s">
        <v>377</v>
      </c>
    </row>
    <row r="20" spans="1:21">
      <c r="A20" s="181"/>
      <c r="B20" s="181" t="s">
        <v>378</v>
      </c>
      <c r="G20" s="184"/>
      <c r="H20" s="189">
        <v>239097.91941495339</v>
      </c>
      <c r="L20" s="181"/>
      <c r="M20" s="181"/>
    </row>
    <row r="21" spans="1:21">
      <c r="A21" s="181"/>
      <c r="B21" s="181"/>
      <c r="G21" s="184"/>
      <c r="L21" s="183" t="s">
        <v>379</v>
      </c>
      <c r="M21" s="181"/>
      <c r="S21" s="124"/>
    </row>
    <row r="22" spans="1:21">
      <c r="A22" s="183" t="s">
        <v>380</v>
      </c>
      <c r="B22" s="181"/>
      <c r="G22" s="184"/>
      <c r="L22" s="181"/>
      <c r="M22" s="181" t="s">
        <v>381</v>
      </c>
      <c r="S22" s="188">
        <v>197825182.15507552</v>
      </c>
    </row>
    <row r="23" spans="1:21">
      <c r="A23" s="181"/>
      <c r="B23" s="181" t="s">
        <v>382</v>
      </c>
      <c r="G23" s="184"/>
      <c r="H23" s="185">
        <f>SUM(raw_materials!$O$31:$O$35)</f>
        <v>0</v>
      </c>
      <c r="L23" s="181"/>
      <c r="M23" s="181" t="s">
        <v>383</v>
      </c>
      <c r="S23" s="188">
        <v>24728147.769384436</v>
      </c>
    </row>
    <row r="24" spans="1:21">
      <c r="A24" s="181"/>
      <c r="B24" s="181" t="s">
        <v>384</v>
      </c>
      <c r="G24" s="184"/>
      <c r="H24" s="189">
        <f>SUM(raw_materials!$O$37:$O$41)</f>
        <v>0</v>
      </c>
      <c r="L24" s="181"/>
      <c r="M24" s="181" t="s">
        <v>385</v>
      </c>
      <c r="S24" s="190">
        <v>2053856.3029009835</v>
      </c>
    </row>
    <row r="25" spans="1:21">
      <c r="A25" s="181"/>
      <c r="B25" s="181"/>
      <c r="G25" s="184"/>
      <c r="L25" s="181"/>
      <c r="M25" s="181" t="s">
        <v>386</v>
      </c>
      <c r="S25" s="196" t="s">
        <v>376</v>
      </c>
      <c r="T25" s="197">
        <f>SUM($S$22:$S$24)</f>
        <v>224607186.22736093</v>
      </c>
      <c r="U25" s="99" t="s">
        <v>377</v>
      </c>
    </row>
    <row r="26" spans="1:21">
      <c r="A26" s="183" t="s">
        <v>387</v>
      </c>
      <c r="B26" s="181"/>
      <c r="G26" s="184"/>
      <c r="L26" s="181"/>
      <c r="M26" s="181"/>
    </row>
    <row r="27" spans="1:21">
      <c r="A27" s="181"/>
      <c r="B27" s="181" t="s">
        <v>388</v>
      </c>
      <c r="G27" s="184"/>
      <c r="H27" s="185">
        <f>SUMIF(facilities!$C$6:$C$15,"&gt;0",facilities!$C$6:$C$15)</f>
        <v>0</v>
      </c>
      <c r="L27" s="183" t="s">
        <v>389</v>
      </c>
      <c r="M27" s="181"/>
    </row>
    <row r="28" spans="1:21">
      <c r="A28" s="181"/>
      <c r="B28" s="181" t="s">
        <v>390</v>
      </c>
      <c r="G28" s="184"/>
      <c r="H28" s="187">
        <f>SUMIF(facilities!$C$36:$C$106,"&gt;0",facilities!$C$36:$C$106)</f>
        <v>0</v>
      </c>
      <c r="L28" s="181"/>
      <c r="M28" s="181" t="s">
        <v>391</v>
      </c>
      <c r="S28" s="186">
        <v>74512260</v>
      </c>
    </row>
    <row r="29" spans="1:21">
      <c r="A29" s="181"/>
      <c r="B29" s="181" t="s">
        <v>392</v>
      </c>
      <c r="G29" s="184"/>
      <c r="H29" s="187">
        <f>SUMIF(facilities!$C$6:$C$15,"&lt;0",facilities!$C$6:$C$15)</f>
        <v>0</v>
      </c>
      <c r="L29" s="181"/>
      <c r="M29" s="181" t="s">
        <v>393</v>
      </c>
      <c r="S29" s="188">
        <v>39012925.436602101</v>
      </c>
    </row>
    <row r="30" spans="1:21">
      <c r="A30" s="181"/>
      <c r="B30" s="181" t="s">
        <v>394</v>
      </c>
      <c r="G30" s="184"/>
      <c r="H30" s="189">
        <f>SUMIF(facilities!$C$36:$C$106,"&lt;0",facilities!$C$36:$C$106)</f>
        <v>0</v>
      </c>
      <c r="L30" s="181"/>
      <c r="M30" s="181" t="s">
        <v>395</v>
      </c>
      <c r="S30" s="188">
        <v>91112938.647833347</v>
      </c>
    </row>
    <row r="31" spans="1:21">
      <c r="L31" s="181"/>
      <c r="M31" s="181" t="s">
        <v>396</v>
      </c>
      <c r="S31" s="190">
        <f>SUM(ORA!D138:O138)+SUM(POJ!D138:O138)+SUM(ROJ!D138:O138)+SUM(FCOJ!D138:O138)</f>
        <v>129351405.47361064</v>
      </c>
    </row>
    <row r="32" spans="1:21">
      <c r="A32" s="183" t="s">
        <v>397</v>
      </c>
      <c r="B32" s="181"/>
      <c r="G32" s="184"/>
      <c r="L32" s="181"/>
      <c r="M32" s="181" t="s">
        <v>398</v>
      </c>
      <c r="S32" s="112" t="s">
        <v>376</v>
      </c>
      <c r="T32" s="197">
        <f>SUM($S$28:$S$31)</f>
        <v>333989529.5580461</v>
      </c>
      <c r="U32" s="99" t="s">
        <v>377</v>
      </c>
    </row>
    <row r="33" spans="1:21">
      <c r="A33" s="181"/>
      <c r="B33" s="181" t="s">
        <v>399</v>
      </c>
      <c r="G33" s="184"/>
      <c r="H33" s="185">
        <f>COUNTIF(facilities!$H$6:$H$15,"=new")</f>
        <v>0</v>
      </c>
      <c r="M33" s="181"/>
    </row>
    <row r="34" spans="1:21">
      <c r="A34" s="181"/>
      <c r="B34" s="181" t="s">
        <v>400</v>
      </c>
      <c r="G34" s="184"/>
      <c r="H34" s="187">
        <f>COUNTIF(facilities!$H$36:$H$106,"=new")</f>
        <v>0</v>
      </c>
      <c r="L34" s="183" t="s">
        <v>401</v>
      </c>
      <c r="M34" s="181"/>
    </row>
    <row r="35" spans="1:21">
      <c r="B35" s="181" t="s">
        <v>18</v>
      </c>
      <c r="H35" s="189">
        <f>SUMIF(facilities!$C$21:$C$30,"&gt;0",facilities!$C$21:$C$30)</f>
        <v>0</v>
      </c>
      <c r="L35" s="181"/>
      <c r="M35" s="181" t="s">
        <v>402</v>
      </c>
      <c r="S35" s="186">
        <v>35085000</v>
      </c>
    </row>
    <row r="36" spans="1:21">
      <c r="L36" s="181"/>
      <c r="M36" s="181" t="s">
        <v>403</v>
      </c>
      <c r="S36" s="188">
        <f>H33*12000000-H38*70/100*12000000</f>
        <v>0</v>
      </c>
    </row>
    <row r="37" spans="1:21">
      <c r="A37" s="183" t="s">
        <v>404</v>
      </c>
      <c r="L37" s="181"/>
      <c r="M37" s="181" t="s">
        <v>405</v>
      </c>
      <c r="S37" s="188">
        <f>H27*8000+H29*70/100*8000</f>
        <v>0</v>
      </c>
    </row>
    <row r="38" spans="1:21">
      <c r="B38" s="181" t="s">
        <v>399</v>
      </c>
      <c r="H38" s="185">
        <f>COUNTIF(facilities!$H$6:$H$15,"=sold")</f>
        <v>0</v>
      </c>
      <c r="L38" s="181"/>
      <c r="M38" s="181" t="s">
        <v>406</v>
      </c>
      <c r="S38" s="188">
        <v>80650000</v>
      </c>
    </row>
    <row r="39" spans="1:21">
      <c r="B39" s="181" t="s">
        <v>400</v>
      </c>
      <c r="H39" s="187">
        <f>COUNTIF(facilities!$H$36:$H$106,"=sold")</f>
        <v>0</v>
      </c>
      <c r="L39" s="181"/>
      <c r="M39" s="181" t="s">
        <v>407</v>
      </c>
      <c r="S39" s="188">
        <f>H34*9000000-H39*80/100*9000000</f>
        <v>0</v>
      </c>
    </row>
    <row r="40" spans="1:21">
      <c r="B40" s="181" t="s">
        <v>18</v>
      </c>
      <c r="H40" s="189">
        <f>-SUMIF(facilities!$C$21:$C$30,"&lt;0",facilities!$C$21:$C$30)</f>
        <v>0</v>
      </c>
      <c r="L40" s="181"/>
      <c r="M40" s="181" t="s">
        <v>408</v>
      </c>
      <c r="S40" s="188">
        <f>H28*6000+H30*80/100*6000</f>
        <v>0</v>
      </c>
    </row>
    <row r="41" spans="1:21">
      <c r="L41" s="181"/>
      <c r="M41" s="181" t="s">
        <v>409</v>
      </c>
      <c r="S41" s="188">
        <v>22290</v>
      </c>
    </row>
    <row r="42" spans="1:21">
      <c r="L42" s="181"/>
      <c r="M42" s="181" t="s">
        <v>410</v>
      </c>
      <c r="S42" s="190">
        <f>H35*100000-H40*60/100*100000</f>
        <v>0</v>
      </c>
    </row>
    <row r="43" spans="1:21">
      <c r="L43" s="181"/>
      <c r="M43" s="181" t="s">
        <v>411</v>
      </c>
      <c r="S43" s="176" t="s">
        <v>376</v>
      </c>
      <c r="T43" s="197">
        <f>SUM($S$35:$S$42)</f>
        <v>115757290</v>
      </c>
      <c r="U43" s="99" t="s">
        <v>377</v>
      </c>
    </row>
    <row r="44" spans="1:21">
      <c r="L44" s="181"/>
      <c r="S44" s="109"/>
    </row>
    <row r="45" spans="1:21" ht="13" thickBot="1">
      <c r="L45" s="198" t="s">
        <v>412</v>
      </c>
      <c r="M45" s="181"/>
      <c r="T45" s="199">
        <f>$T$11-$T$19-$T$25-$T$32-$T$43</f>
        <v>-832501315.13675761</v>
      </c>
    </row>
    <row r="46" spans="1:21" ht="13" thickTop="1">
      <c r="M46" s="181"/>
    </row>
    <row r="316" spans="1:1">
      <c r="A316" s="178"/>
    </row>
    <row r="317" spans="1:1">
      <c r="A317" s="178"/>
    </row>
    <row r="318" spans="1:1">
      <c r="A318" s="178"/>
    </row>
    <row r="319" spans="1:1">
      <c r="A319" s="178"/>
    </row>
    <row r="320" spans="1:1">
      <c r="A320" s="178"/>
    </row>
    <row r="321" spans="1:1">
      <c r="A321" s="178"/>
    </row>
    <row r="322" spans="1:1">
      <c r="A322" s="178"/>
    </row>
    <row r="323" spans="1:1">
      <c r="A323" s="178"/>
    </row>
    <row r="325" spans="1:1">
      <c r="A325" s="178"/>
    </row>
    <row r="326" spans="1:1">
      <c r="A326" s="178"/>
    </row>
    <row r="327" spans="1:1">
      <c r="A327" s="178"/>
    </row>
    <row r="328" spans="1:1">
      <c r="A328" s="178"/>
    </row>
    <row r="329" spans="1:1">
      <c r="A329" s="178"/>
    </row>
    <row r="330" spans="1:1">
      <c r="A330" s="178"/>
    </row>
    <row r="331" spans="1:1">
      <c r="A331" s="178"/>
    </row>
    <row r="332" spans="1:1">
      <c r="A332" s="178"/>
    </row>
    <row r="334" spans="1:1">
      <c r="A334" s="178"/>
    </row>
    <row r="335" spans="1:1">
      <c r="A335" s="178"/>
    </row>
    <row r="336" spans="1:1">
      <c r="A336" s="178"/>
    </row>
    <row r="337" spans="1:1">
      <c r="A337" s="178"/>
    </row>
    <row r="338" spans="1:1">
      <c r="A338" s="178"/>
    </row>
    <row r="339" spans="1:1">
      <c r="A339" s="178"/>
    </row>
    <row r="340" spans="1:1">
      <c r="A340" s="178"/>
    </row>
    <row r="341" spans="1:1">
      <c r="A341" s="178"/>
    </row>
    <row r="343" spans="1:1">
      <c r="A343" s="178"/>
    </row>
    <row r="344" spans="1:1">
      <c r="A344" s="178"/>
    </row>
    <row r="345" spans="1:1">
      <c r="A345" s="178"/>
    </row>
    <row r="346" spans="1:1">
      <c r="A346" s="178"/>
    </row>
    <row r="347" spans="1:1">
      <c r="A347" s="178"/>
    </row>
    <row r="348" spans="1:1">
      <c r="A348" s="178"/>
    </row>
    <row r="349" spans="1:1">
      <c r="A349" s="178"/>
    </row>
    <row r="350" spans="1:1">
      <c r="A350" s="178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99" customWidth="1"/>
    <col min="2" max="2" width="15.6640625" style="99" customWidth="1"/>
    <col min="3" max="16384" width="8.83203125" style="99"/>
  </cols>
  <sheetData>
    <row r="2" spans="2:14">
      <c r="B2" s="101" t="s">
        <v>312</v>
      </c>
    </row>
    <row r="3" spans="2:14">
      <c r="B3" s="102" t="s">
        <v>313</v>
      </c>
    </row>
    <row r="4" spans="2:14">
      <c r="B4" s="169" t="s">
        <v>91</v>
      </c>
      <c r="C4" s="169" t="s">
        <v>92</v>
      </c>
      <c r="D4" s="169" t="s">
        <v>93</v>
      </c>
      <c r="E4" s="169" t="s">
        <v>94</v>
      </c>
      <c r="F4" s="169" t="s">
        <v>95</v>
      </c>
      <c r="G4" s="169" t="s">
        <v>96</v>
      </c>
      <c r="H4" s="169" t="s">
        <v>97</v>
      </c>
      <c r="I4" s="169" t="s">
        <v>98</v>
      </c>
      <c r="J4" s="169" t="s">
        <v>99</v>
      </c>
      <c r="K4" s="169" t="s">
        <v>100</v>
      </c>
      <c r="L4" s="169" t="s">
        <v>101</v>
      </c>
      <c r="M4" s="169" t="s">
        <v>102</v>
      </c>
      <c r="N4" s="169" t="s">
        <v>103</v>
      </c>
    </row>
    <row r="5" spans="2:14">
      <c r="B5" s="170" t="s">
        <v>104</v>
      </c>
      <c r="C5" s="99">
        <v>0.88275303217222678</v>
      </c>
      <c r="D5" s="99">
        <v>0.77035236962994946</v>
      </c>
      <c r="E5" s="99">
        <v>0.65650672488651463</v>
      </c>
      <c r="F5" s="99">
        <v>0.77228862484839256</v>
      </c>
      <c r="G5" s="99">
        <v>0.90788126533333957</v>
      </c>
      <c r="H5" s="99">
        <v>0.52759847168678509</v>
      </c>
      <c r="I5" s="99">
        <v>0.68416985132659791</v>
      </c>
      <c r="J5" s="99">
        <v>0.70353119981061152</v>
      </c>
      <c r="K5" s="99">
        <v>0.69318457940636913</v>
      </c>
      <c r="L5" s="99">
        <v>0.50196191605844465</v>
      </c>
      <c r="M5" s="99">
        <v>0.69137824627772992</v>
      </c>
      <c r="N5" s="99">
        <v>0.67066663596381204</v>
      </c>
    </row>
    <row r="6" spans="2:14">
      <c r="B6" s="170" t="s">
        <v>105</v>
      </c>
      <c r="C6" s="99">
        <v>0.71729329187412838</v>
      </c>
      <c r="D6" s="99">
        <v>0.71247525181501248</v>
      </c>
      <c r="E6" s="99">
        <v>0.71664968139548868</v>
      </c>
      <c r="F6" s="99">
        <v>0.77918498797180635</v>
      </c>
      <c r="G6" s="99">
        <v>0.86874060074397341</v>
      </c>
      <c r="H6" s="99">
        <v>0.66921319437415105</v>
      </c>
      <c r="I6" s="99">
        <v>0.63259474109480862</v>
      </c>
      <c r="J6" s="99">
        <v>0.72256633139855087</v>
      </c>
      <c r="K6" s="99">
        <v>0.68966891252590712</v>
      </c>
      <c r="L6" s="99">
        <v>0.73735927978279592</v>
      </c>
      <c r="M6" s="99">
        <v>0.65908811994740735</v>
      </c>
      <c r="N6" s="99">
        <v>0.65057562034256966</v>
      </c>
    </row>
    <row r="7" spans="2:14">
      <c r="B7" s="170" t="s">
        <v>106</v>
      </c>
      <c r="C7" s="99">
        <v>0.77037955798017321</v>
      </c>
      <c r="D7" s="99">
        <v>0.72443279587287746</v>
      </c>
      <c r="E7" s="99">
        <v>0.77581845924703807</v>
      </c>
      <c r="F7" s="99">
        <v>0.77085988080829904</v>
      </c>
      <c r="G7" s="99">
        <v>0.7922420818332675</v>
      </c>
      <c r="H7" s="99">
        <v>0.72738984401965245</v>
      </c>
      <c r="I7" s="99">
        <v>0.74133143895843501</v>
      </c>
      <c r="J7" s="99">
        <v>0.68709328895212851</v>
      </c>
      <c r="K7" s="99">
        <v>0.69893347354776802</v>
      </c>
      <c r="L7" s="99">
        <v>0.70932656555914153</v>
      </c>
      <c r="M7" s="99">
        <v>0.74200844353872664</v>
      </c>
      <c r="N7" s="99">
        <v>0.97092480040221052</v>
      </c>
    </row>
    <row r="8" spans="2:14">
      <c r="B8" s="170" t="s">
        <v>107</v>
      </c>
      <c r="C8" s="99">
        <v>0.77911688721251049</v>
      </c>
      <c r="D8" s="99">
        <v>0.74195216638285544</v>
      </c>
      <c r="E8" s="99">
        <v>0.72035964256298912</v>
      </c>
      <c r="F8" s="99">
        <v>0.68654485608206184</v>
      </c>
      <c r="G8" s="99">
        <v>0.68728120406727</v>
      </c>
      <c r="H8" s="99">
        <v>0.75435991683108972</v>
      </c>
      <c r="I8" s="99">
        <v>0.71877411269178293</v>
      </c>
      <c r="J8" s="99">
        <v>0.75050554397142932</v>
      </c>
      <c r="K8" s="99">
        <v>0.70414351592233704</v>
      </c>
      <c r="L8" s="99">
        <v>0.85982113733646537</v>
      </c>
      <c r="M8" s="99">
        <v>0.7066792787586027</v>
      </c>
      <c r="N8" s="99">
        <v>0.66227539006583636</v>
      </c>
    </row>
    <row r="9" spans="2:14">
      <c r="B9" s="170" t="s">
        <v>108</v>
      </c>
      <c r="C9" s="99">
        <v>2.1041044867038727</v>
      </c>
      <c r="D9" s="99">
        <v>2.0800833320617675</v>
      </c>
      <c r="E9" s="99">
        <v>2.0430586612224579</v>
      </c>
      <c r="F9" s="99">
        <v>2.0751470780372618</v>
      </c>
      <c r="G9" s="99">
        <v>2.034588614702225</v>
      </c>
      <c r="H9" s="99">
        <v>2.0328936433792113</v>
      </c>
      <c r="I9" s="99">
        <v>2.0768396413326262</v>
      </c>
      <c r="J9" s="99">
        <v>2.0221683955192566</v>
      </c>
      <c r="K9" s="99">
        <v>2.0734318888187411</v>
      </c>
      <c r="L9" s="99">
        <v>2.1016421413421633</v>
      </c>
      <c r="M9" s="99">
        <v>2.0397591865062714</v>
      </c>
      <c r="N9" s="99">
        <v>2.0509146428108216</v>
      </c>
    </row>
    <row r="10" spans="2:14">
      <c r="B10" s="170" t="s">
        <v>109</v>
      </c>
      <c r="C10" s="99">
        <v>0.64967849850654602</v>
      </c>
      <c r="D10" s="99">
        <v>0.64044625759124763</v>
      </c>
      <c r="E10" s="99">
        <v>0.68571500182151801</v>
      </c>
      <c r="F10" s="99">
        <v>0.69094270467758179</v>
      </c>
      <c r="G10" s="99">
        <v>0.67090778946876528</v>
      </c>
      <c r="H10" s="99">
        <v>0.68781795501708987</v>
      </c>
      <c r="I10" s="99">
        <v>0.63542119860649116</v>
      </c>
      <c r="J10" s="99">
        <v>0.69136024713516242</v>
      </c>
      <c r="K10" s="99">
        <v>0.64604676365852354</v>
      </c>
      <c r="L10" s="99">
        <v>0.65822622776031492</v>
      </c>
      <c r="M10" s="99">
        <v>0.66172079443931586</v>
      </c>
      <c r="N10" s="99">
        <v>0.62488821744918821</v>
      </c>
    </row>
    <row r="11" spans="2:14">
      <c r="B11" s="171"/>
      <c r="C11" s="100"/>
      <c r="D11" s="100"/>
      <c r="E11" s="100"/>
      <c r="F11" s="100"/>
      <c r="G11" s="100"/>
    </row>
    <row r="12" spans="2:14">
      <c r="B12" s="103" t="s">
        <v>314</v>
      </c>
      <c r="C12" s="100"/>
      <c r="D12" s="100"/>
      <c r="E12" s="100"/>
      <c r="F12" s="100"/>
      <c r="G12" s="100"/>
    </row>
    <row r="13" spans="2:14">
      <c r="B13" s="170" t="s">
        <v>315</v>
      </c>
      <c r="C13" s="170" t="s">
        <v>92</v>
      </c>
      <c r="D13" s="170" t="s">
        <v>93</v>
      </c>
      <c r="E13" s="169" t="s">
        <v>94</v>
      </c>
      <c r="F13" s="169" t="s">
        <v>95</v>
      </c>
      <c r="G13" s="169" t="s">
        <v>96</v>
      </c>
      <c r="H13" s="169" t="s">
        <v>97</v>
      </c>
      <c r="I13" s="169" t="s">
        <v>98</v>
      </c>
      <c r="J13" s="169" t="s">
        <v>99</v>
      </c>
      <c r="K13" s="169" t="s">
        <v>100</v>
      </c>
      <c r="L13" s="169" t="s">
        <v>101</v>
      </c>
      <c r="M13" s="169" t="s">
        <v>102</v>
      </c>
      <c r="N13" s="169" t="s">
        <v>103</v>
      </c>
    </row>
    <row r="14" spans="2:14">
      <c r="B14" s="169" t="s">
        <v>316</v>
      </c>
      <c r="C14" s="100">
        <v>0.35990603858784803</v>
      </c>
      <c r="D14" s="100">
        <v>0.36124196431200883</v>
      </c>
      <c r="E14" s="100">
        <v>0.36257413098528429</v>
      </c>
      <c r="F14" s="100">
        <v>0.36389879013407139</v>
      </c>
      <c r="G14" s="100">
        <v>0.36521221440956914</v>
      </c>
      <c r="H14" s="99">
        <v>0.36651070807585734</v>
      </c>
      <c r="I14" s="99">
        <v>0.36779061740902175</v>
      </c>
      <c r="J14" s="99">
        <v>0.36904834097806594</v>
      </c>
      <c r="K14" s="99">
        <v>0.37028033977867986</v>
      </c>
      <c r="L14" s="99">
        <v>0.37148314719135123</v>
      </c>
      <c r="M14" s="99">
        <v>0.37265337873579968</v>
      </c>
      <c r="N14" s="99">
        <v>0.37378774159428568</v>
      </c>
    </row>
    <row r="15" spans="2:14">
      <c r="B15" s="169" t="s">
        <v>317</v>
      </c>
      <c r="C15" s="99">
        <v>1.1872999200077634</v>
      </c>
      <c r="D15" s="99">
        <v>1.1904478537447702</v>
      </c>
      <c r="E15" s="99">
        <v>1.1935869297714365</v>
      </c>
      <c r="F15" s="99">
        <v>1.1967083153014</v>
      </c>
      <c r="G15" s="99">
        <v>1.1998032273261239</v>
      </c>
      <c r="H15" s="99">
        <v>1.2028629573286778</v>
      </c>
      <c r="I15" s="99">
        <v>1.2058788957879132</v>
      </c>
      <c r="J15" s="99">
        <v>1.2088425564040823</v>
      </c>
      <c r="K15" s="99">
        <v>1.2117455999777365</v>
      </c>
      <c r="L15" s="99">
        <v>1.2145798578747082</v>
      </c>
      <c r="M15" s="99">
        <v>1.2173373550111548</v>
      </c>
      <c r="N15" s="99">
        <v>1.220010332293989</v>
      </c>
    </row>
    <row r="16" spans="2:14">
      <c r="B16" s="100"/>
    </row>
    <row r="17" spans="2:14">
      <c r="B17" s="102" t="s">
        <v>318</v>
      </c>
    </row>
    <row r="18" spans="2:14">
      <c r="B18" s="98" t="s">
        <v>91</v>
      </c>
      <c r="C18" s="98" t="s">
        <v>92</v>
      </c>
      <c r="D18" s="98" t="s">
        <v>93</v>
      </c>
      <c r="E18" s="98" t="s">
        <v>94</v>
      </c>
      <c r="F18" s="98" t="s">
        <v>95</v>
      </c>
      <c r="G18" s="98" t="s">
        <v>96</v>
      </c>
      <c r="H18" s="98" t="s">
        <v>97</v>
      </c>
      <c r="I18" s="98" t="s">
        <v>98</v>
      </c>
      <c r="J18" s="98" t="s">
        <v>99</v>
      </c>
      <c r="K18" s="98" t="s">
        <v>100</v>
      </c>
      <c r="L18" s="98" t="s">
        <v>101</v>
      </c>
      <c r="M18" s="98" t="s">
        <v>102</v>
      </c>
      <c r="N18" s="98" t="s">
        <v>103</v>
      </c>
    </row>
    <row r="19" spans="2:14">
      <c r="B19" s="172" t="s">
        <v>104</v>
      </c>
      <c r="C19" s="99">
        <f>C5</f>
        <v>0.88275303217222678</v>
      </c>
      <c r="D19" s="99">
        <f t="shared" ref="D19:N20" si="0">D5</f>
        <v>0.77035236962994946</v>
      </c>
      <c r="E19" s="99">
        <f t="shared" si="0"/>
        <v>0.65650672488651463</v>
      </c>
      <c r="F19" s="99">
        <f t="shared" si="0"/>
        <v>0.77228862484839256</v>
      </c>
      <c r="G19" s="99">
        <f t="shared" si="0"/>
        <v>0.90788126533333957</v>
      </c>
      <c r="H19" s="99">
        <f t="shared" si="0"/>
        <v>0.52759847168678509</v>
      </c>
      <c r="I19" s="99">
        <f t="shared" si="0"/>
        <v>0.68416985132659791</v>
      </c>
      <c r="J19" s="99">
        <f t="shared" si="0"/>
        <v>0.70353119981061152</v>
      </c>
      <c r="K19" s="99">
        <f t="shared" si="0"/>
        <v>0.69318457940636913</v>
      </c>
      <c r="L19" s="99">
        <f t="shared" si="0"/>
        <v>0.50196191605844465</v>
      </c>
      <c r="M19" s="99">
        <f t="shared" si="0"/>
        <v>0.69137824627772992</v>
      </c>
      <c r="N19" s="99">
        <f t="shared" si="0"/>
        <v>0.67066663596381204</v>
      </c>
    </row>
    <row r="20" spans="2:14">
      <c r="B20" s="172" t="s">
        <v>105</v>
      </c>
      <c r="C20" s="99">
        <f>C6</f>
        <v>0.71729329187412838</v>
      </c>
      <c r="D20" s="99">
        <f t="shared" si="0"/>
        <v>0.71247525181501248</v>
      </c>
      <c r="E20" s="99">
        <f t="shared" si="0"/>
        <v>0.71664968139548868</v>
      </c>
      <c r="F20" s="99">
        <f t="shared" si="0"/>
        <v>0.77918498797180635</v>
      </c>
      <c r="G20" s="99">
        <f t="shared" si="0"/>
        <v>0.86874060074397341</v>
      </c>
      <c r="H20" s="99">
        <f t="shared" si="0"/>
        <v>0.66921319437415105</v>
      </c>
      <c r="I20" s="99">
        <f t="shared" si="0"/>
        <v>0.63259474109480862</v>
      </c>
      <c r="J20" s="99">
        <f t="shared" si="0"/>
        <v>0.72256633139855087</v>
      </c>
      <c r="K20" s="99">
        <f t="shared" si="0"/>
        <v>0.68966891252590712</v>
      </c>
      <c r="L20" s="99">
        <f t="shared" si="0"/>
        <v>0.73735927978279592</v>
      </c>
      <c r="M20" s="99">
        <f t="shared" si="0"/>
        <v>0.65908811994740735</v>
      </c>
      <c r="N20" s="99">
        <f t="shared" si="0"/>
        <v>0.65057562034256966</v>
      </c>
    </row>
    <row r="21" spans="2:14">
      <c r="B21" s="172" t="s">
        <v>106</v>
      </c>
      <c r="C21" s="99">
        <f t="shared" ref="C21:N22" si="1">C7</f>
        <v>0.77037955798017321</v>
      </c>
      <c r="D21" s="99">
        <f t="shared" si="1"/>
        <v>0.72443279587287746</v>
      </c>
      <c r="E21" s="99">
        <f t="shared" si="1"/>
        <v>0.77581845924703807</v>
      </c>
      <c r="F21" s="99">
        <f t="shared" si="1"/>
        <v>0.77085988080829904</v>
      </c>
      <c r="G21" s="99">
        <f t="shared" si="1"/>
        <v>0.7922420818332675</v>
      </c>
      <c r="H21" s="99">
        <f t="shared" si="1"/>
        <v>0.72738984401965245</v>
      </c>
      <c r="I21" s="99">
        <f t="shared" si="1"/>
        <v>0.74133143895843501</v>
      </c>
      <c r="J21" s="99">
        <f t="shared" si="1"/>
        <v>0.68709328895212851</v>
      </c>
      <c r="K21" s="99">
        <f t="shared" si="1"/>
        <v>0.69893347354776802</v>
      </c>
      <c r="L21" s="99">
        <f t="shared" si="1"/>
        <v>0.70932656555914153</v>
      </c>
      <c r="M21" s="99">
        <f t="shared" si="1"/>
        <v>0.74200844353872664</v>
      </c>
      <c r="N21" s="99">
        <f t="shared" si="1"/>
        <v>0.97092480040221052</v>
      </c>
    </row>
    <row r="22" spans="2:14">
      <c r="B22" s="172" t="s">
        <v>107</v>
      </c>
      <c r="C22" s="99">
        <f t="shared" si="1"/>
        <v>0.77911688721251049</v>
      </c>
      <c r="D22" s="99">
        <f t="shared" si="1"/>
        <v>0.74195216638285544</v>
      </c>
      <c r="E22" s="99">
        <f t="shared" si="1"/>
        <v>0.72035964256298912</v>
      </c>
      <c r="F22" s="99">
        <f t="shared" si="1"/>
        <v>0.68654485608206184</v>
      </c>
      <c r="G22" s="99">
        <f t="shared" si="1"/>
        <v>0.68728120406727</v>
      </c>
      <c r="H22" s="99">
        <f t="shared" si="1"/>
        <v>0.75435991683108972</v>
      </c>
      <c r="I22" s="99">
        <f t="shared" si="1"/>
        <v>0.71877411269178293</v>
      </c>
      <c r="J22" s="99">
        <f t="shared" si="1"/>
        <v>0.75050554397142932</v>
      </c>
      <c r="K22" s="99">
        <f t="shared" si="1"/>
        <v>0.70414351592233704</v>
      </c>
      <c r="L22" s="99">
        <f t="shared" si="1"/>
        <v>0.85982113733646537</v>
      </c>
      <c r="M22" s="99">
        <f t="shared" si="1"/>
        <v>0.7066792787586027</v>
      </c>
      <c r="N22" s="99">
        <f t="shared" si="1"/>
        <v>0.66227539006583636</v>
      </c>
    </row>
    <row r="23" spans="2:14">
      <c r="B23" s="172" t="s">
        <v>108</v>
      </c>
      <c r="C23" s="99">
        <f>C9*C14</f>
        <v>0.75727991058450816</v>
      </c>
      <c r="D23" s="99">
        <f t="shared" ref="D23:N24" si="2">D9*D14</f>
        <v>0.75141338880666142</v>
      </c>
      <c r="E23" s="99">
        <f t="shared" si="2"/>
        <v>0.74076021864469099</v>
      </c>
      <c r="F23" s="99">
        <f t="shared" si="2"/>
        <v>0.75514351104801303</v>
      </c>
      <c r="G23" s="99">
        <f t="shared" si="2"/>
        <v>0.74305661338789719</v>
      </c>
      <c r="H23" s="99">
        <f t="shared" si="2"/>
        <v>0.74507728867782419</v>
      </c>
      <c r="I23" s="99">
        <f t="shared" si="2"/>
        <v>0.76384213394525791</v>
      </c>
      <c r="J23" s="99">
        <f t="shared" si="2"/>
        <v>0.74627789154465918</v>
      </c>
      <c r="K23" s="99">
        <f t="shared" si="2"/>
        <v>0.76775106429975337</v>
      </c>
      <c r="L23" s="99">
        <f t="shared" si="2"/>
        <v>0.78072463693575744</v>
      </c>
      <c r="M23" s="99">
        <f t="shared" si="2"/>
        <v>0.76012315265894825</v>
      </c>
      <c r="N23" s="99">
        <f t="shared" si="2"/>
        <v>0.76660675253890809</v>
      </c>
    </row>
    <row r="24" spans="2:14">
      <c r="B24" s="172" t="s">
        <v>109</v>
      </c>
      <c r="C24" s="99">
        <f>C10*C15</f>
        <v>0.77136322930758594</v>
      </c>
      <c r="D24" s="99">
        <f t="shared" si="2"/>
        <v>0.76241787278837103</v>
      </c>
      <c r="E24" s="99">
        <f t="shared" si="2"/>
        <v>0.8184604637223607</v>
      </c>
      <c r="F24" s="99">
        <f t="shared" si="2"/>
        <v>0.82685688008450164</v>
      </c>
      <c r="G24" s="99">
        <f t="shared" si="2"/>
        <v>0.80495733104286027</v>
      </c>
      <c r="H24" s="99">
        <f t="shared" si="2"/>
        <v>0.82735073947562021</v>
      </c>
      <c r="I24" s="99">
        <f t="shared" si="2"/>
        <v>0.76624101333582784</v>
      </c>
      <c r="J24" s="99">
        <f t="shared" si="2"/>
        <v>0.83574568854302789</v>
      </c>
      <c r="K24" s="99">
        <f t="shared" si="2"/>
        <v>0.78284432324307252</v>
      </c>
      <c r="L24" s="99">
        <f t="shared" si="2"/>
        <v>0.79946831816252861</v>
      </c>
      <c r="M24" s="99">
        <f t="shared" si="2"/>
        <v>0.80553744165863683</v>
      </c>
      <c r="N24" s="99">
        <f t="shared" si="2"/>
        <v>0.76237008181678256</v>
      </c>
    </row>
    <row r="25" spans="2:14">
      <c r="B25" s="171"/>
    </row>
    <row r="26" spans="2:14">
      <c r="B26" s="103" t="s">
        <v>319</v>
      </c>
    </row>
    <row r="27" spans="2:14">
      <c r="B27" s="98" t="s">
        <v>320</v>
      </c>
      <c r="C27" s="98" t="s">
        <v>92</v>
      </c>
      <c r="D27" s="98" t="s">
        <v>93</v>
      </c>
      <c r="E27" s="98" t="s">
        <v>94</v>
      </c>
      <c r="F27" s="98" t="s">
        <v>95</v>
      </c>
      <c r="G27" s="98" t="s">
        <v>96</v>
      </c>
      <c r="H27" s="98" t="s">
        <v>97</v>
      </c>
      <c r="I27" s="98" t="s">
        <v>98</v>
      </c>
      <c r="J27" s="98" t="s">
        <v>99</v>
      </c>
      <c r="K27" s="98" t="s">
        <v>100</v>
      </c>
      <c r="L27" s="98" t="s">
        <v>101</v>
      </c>
      <c r="M27" s="98" t="s">
        <v>102</v>
      </c>
      <c r="N27" s="98" t="s">
        <v>103</v>
      </c>
    </row>
    <row r="28" spans="2:14">
      <c r="B28" s="98" t="s">
        <v>104</v>
      </c>
      <c r="C28" s="99">
        <f>IF(C19&lt;=raw_materials!$D17,raw_materials!$C17,IF(C19&lt;=raw_materials!$F17,raw_materials!$E17,IF(C19&lt;=raw_materials!$H17,raw_materials!$G17,0)))</f>
        <v>1</v>
      </c>
      <c r="D28" s="99">
        <f>IF(D19&lt;=raw_materials!$D17,raw_materials!$C17,IF(D19&lt;=raw_materials!$F17,raw_materials!$E17,IF(D19&lt;=raw_materials!$H17,raw_materials!$G17,0)))</f>
        <v>1</v>
      </c>
      <c r="E28" s="99">
        <f>IF(E19&lt;=raw_materials!$D17,raw_materials!$C17,IF(E19&lt;=raw_materials!$F17,raw_materials!$E17,IF(E19&lt;=raw_materials!$H17,raw_materials!$G17,0)))</f>
        <v>1</v>
      </c>
      <c r="F28" s="99">
        <f>IF(F19&lt;=raw_materials!$D17,raw_materials!$C17,IF(F19&lt;=raw_materials!$F17,raw_materials!$E17,IF(F19&lt;=raw_materials!$H17,raw_materials!$G17,0)))</f>
        <v>1</v>
      </c>
      <c r="G28" s="99">
        <f>IF(G19&lt;=raw_materials!$D17,raw_materials!$C17,IF(G19&lt;=raw_materials!$F17,raw_materials!$E17,IF(G19&lt;=raw_materials!$H17,raw_materials!$G17,0)))</f>
        <v>1</v>
      </c>
      <c r="H28" s="99">
        <f>IF(H19&lt;=raw_materials!$D17,raw_materials!$C17,IF(H19&lt;=raw_materials!$F17,raw_materials!$E17,IF(H19&lt;=raw_materials!$H17,raw_materials!$G17,0)))</f>
        <v>1</v>
      </c>
      <c r="I28" s="99">
        <f>IF(I19&lt;=raw_materials!$D17,raw_materials!$C17,IF(I19&lt;=raw_materials!$F17,raw_materials!$E17,IF(I19&lt;=raw_materials!$H17,raw_materials!$G17,0)))</f>
        <v>1</v>
      </c>
      <c r="J28" s="99">
        <f>IF(J19&lt;=raw_materials!$D17,raw_materials!$C17,IF(J19&lt;=raw_materials!$F17,raw_materials!$E17,IF(J19&lt;=raw_materials!$H17,raw_materials!$G17,0)))</f>
        <v>1</v>
      </c>
      <c r="K28" s="99">
        <f>IF(K19&lt;=raw_materials!$D17,raw_materials!$C17,IF(K19&lt;=raw_materials!$F17,raw_materials!$E17,IF(K19&lt;=raw_materials!$H17,raw_materials!$G17,0)))</f>
        <v>1</v>
      </c>
      <c r="L28" s="99">
        <f>IF(L19&lt;=raw_materials!$D17,raw_materials!$C17,IF(L19&lt;=raw_materials!$F17,raw_materials!$E17,IF(L19&lt;=raw_materials!$H17,raw_materials!$G17,0)))</f>
        <v>1</v>
      </c>
      <c r="M28" s="99">
        <f>IF(M19&lt;=raw_materials!$D17,raw_materials!$C17,IF(M19&lt;=raw_materials!$F17,raw_materials!$E17,IF(M19&lt;=raw_materials!$H17,raw_materials!$G17,0)))</f>
        <v>1</v>
      </c>
      <c r="N28" s="99">
        <f>IF(N19&lt;=raw_materials!$D17,raw_materials!$C17,IF(N19&lt;=raw_materials!$F17,raw_materials!$E17,IF(N19&lt;=raw_materials!$H17,raw_materials!$G17,0)))</f>
        <v>1</v>
      </c>
    </row>
    <row r="29" spans="2:14">
      <c r="B29" s="98" t="s">
        <v>105</v>
      </c>
      <c r="C29" s="99">
        <f>IF(C20&lt;=raw_materials!$D18,raw_materials!$C18,IF(C20&lt;=raw_materials!$F18,raw_materials!$E18,IF(C20&lt;=raw_materials!$H18,raw_materials!$G18,0)))</f>
        <v>1</v>
      </c>
      <c r="D29" s="99">
        <f>IF(D20&lt;=raw_materials!$D18,raw_materials!$C18,IF(D20&lt;=raw_materials!$F18,raw_materials!$E18,IF(D20&lt;=raw_materials!$H18,raw_materials!$G18,0)))</f>
        <v>1</v>
      </c>
      <c r="E29" s="99">
        <f>IF(E20&lt;=raw_materials!$D18,raw_materials!$C18,IF(E20&lt;=raw_materials!$F18,raw_materials!$E18,IF(E20&lt;=raw_materials!$H18,raw_materials!$G18,0)))</f>
        <v>1</v>
      </c>
      <c r="F29" s="99">
        <f>IF(F20&lt;=raw_materials!$D18,raw_materials!$C18,IF(F20&lt;=raw_materials!$F18,raw_materials!$E18,IF(F20&lt;=raw_materials!$H18,raw_materials!$G18,0)))</f>
        <v>1</v>
      </c>
      <c r="G29" s="99">
        <f>IF(G20&lt;=raw_materials!$D18,raw_materials!$C18,IF(G20&lt;=raw_materials!$F18,raw_materials!$E18,IF(G20&lt;=raw_materials!$H18,raw_materials!$G18,0)))</f>
        <v>1</v>
      </c>
      <c r="H29" s="99">
        <f>IF(H20&lt;=raw_materials!$D18,raw_materials!$C18,IF(H20&lt;=raw_materials!$F18,raw_materials!$E18,IF(H20&lt;=raw_materials!$H18,raw_materials!$G18,0)))</f>
        <v>1</v>
      </c>
      <c r="I29" s="99">
        <f>IF(I20&lt;=raw_materials!$D18,raw_materials!$C18,IF(I20&lt;=raw_materials!$F18,raw_materials!$E18,IF(I20&lt;=raw_materials!$H18,raw_materials!$G18,0)))</f>
        <v>1</v>
      </c>
      <c r="J29" s="99">
        <f>IF(J20&lt;=raw_materials!$D18,raw_materials!$C18,IF(J20&lt;=raw_materials!$F18,raw_materials!$E18,IF(J20&lt;=raw_materials!$H18,raw_materials!$G18,0)))</f>
        <v>1</v>
      </c>
      <c r="K29" s="99">
        <f>IF(K20&lt;=raw_materials!$D18,raw_materials!$C18,IF(K20&lt;=raw_materials!$F18,raw_materials!$E18,IF(K20&lt;=raw_materials!$H18,raw_materials!$G18,0)))</f>
        <v>1</v>
      </c>
      <c r="L29" s="99">
        <f>IF(L20&lt;=raw_materials!$D18,raw_materials!$C18,IF(L20&lt;=raw_materials!$F18,raw_materials!$E18,IF(L20&lt;=raw_materials!$H18,raw_materials!$G18,0)))</f>
        <v>1</v>
      </c>
      <c r="M29" s="99">
        <f>IF(M20&lt;=raw_materials!$D18,raw_materials!$C18,IF(M20&lt;=raw_materials!$F18,raw_materials!$E18,IF(M20&lt;=raw_materials!$H18,raw_materials!$G18,0)))</f>
        <v>1</v>
      </c>
      <c r="N29" s="99">
        <f>IF(N20&lt;=raw_materials!$D18,raw_materials!$C18,IF(N20&lt;=raw_materials!$F18,raw_materials!$E18,IF(N20&lt;=raw_materials!$H18,raw_materials!$G18,0)))</f>
        <v>1</v>
      </c>
    </row>
    <row r="30" spans="2:14">
      <c r="B30" s="98" t="s">
        <v>106</v>
      </c>
      <c r="C30" s="99">
        <f>IF(C21&lt;=raw_materials!$D19,raw_materials!$C19,IF(C21&lt;=raw_materials!$F19,raw_materials!$E19,IF(C21&lt;=raw_materials!$H19,raw_materials!$G19,0)))</f>
        <v>1</v>
      </c>
      <c r="D30" s="99">
        <f>IF(D21&lt;=raw_materials!$D19,raw_materials!$C19,IF(D21&lt;=raw_materials!$F19,raw_materials!$E19,IF(D21&lt;=raw_materials!$H19,raw_materials!$G19,0)))</f>
        <v>1</v>
      </c>
      <c r="E30" s="99">
        <f>IF(E21&lt;=raw_materials!$D19,raw_materials!$C19,IF(E21&lt;=raw_materials!$F19,raw_materials!$E19,IF(E21&lt;=raw_materials!$H19,raw_materials!$G19,0)))</f>
        <v>1</v>
      </c>
      <c r="F30" s="99">
        <f>IF(F21&lt;=raw_materials!$D19,raw_materials!$C19,IF(F21&lt;=raw_materials!$F19,raw_materials!$E19,IF(F21&lt;=raw_materials!$H19,raw_materials!$G19,0)))</f>
        <v>1</v>
      </c>
      <c r="G30" s="99">
        <f>IF(G21&lt;=raw_materials!$D19,raw_materials!$C19,IF(G21&lt;=raw_materials!$F19,raw_materials!$E19,IF(G21&lt;=raw_materials!$H19,raw_materials!$G19,0)))</f>
        <v>1</v>
      </c>
      <c r="H30" s="99">
        <f>IF(H21&lt;=raw_materials!$D19,raw_materials!$C19,IF(H21&lt;=raw_materials!$F19,raw_materials!$E19,IF(H21&lt;=raw_materials!$H19,raw_materials!$G19,0)))</f>
        <v>1</v>
      </c>
      <c r="I30" s="99">
        <f>IF(I21&lt;=raw_materials!$D19,raw_materials!$C19,IF(I21&lt;=raw_materials!$F19,raw_materials!$E19,IF(I21&lt;=raw_materials!$H19,raw_materials!$G19,0)))</f>
        <v>1</v>
      </c>
      <c r="J30" s="99">
        <f>IF(J21&lt;=raw_materials!$D19,raw_materials!$C19,IF(J21&lt;=raw_materials!$F19,raw_materials!$E19,IF(J21&lt;=raw_materials!$H19,raw_materials!$G19,0)))</f>
        <v>1</v>
      </c>
      <c r="K30" s="99">
        <f>IF(K21&lt;=raw_materials!$D19,raw_materials!$C19,IF(K21&lt;=raw_materials!$F19,raw_materials!$E19,IF(K21&lt;=raw_materials!$H19,raw_materials!$G19,0)))</f>
        <v>1</v>
      </c>
      <c r="L30" s="99">
        <f>IF(L21&lt;=raw_materials!$D19,raw_materials!$C19,IF(L21&lt;=raw_materials!$F19,raw_materials!$E19,IF(L21&lt;=raw_materials!$H19,raw_materials!$G19,0)))</f>
        <v>1</v>
      </c>
      <c r="M30" s="99">
        <f>IF(M21&lt;=raw_materials!$D19,raw_materials!$C19,IF(M21&lt;=raw_materials!$F19,raw_materials!$E19,IF(M21&lt;=raw_materials!$H19,raw_materials!$G19,0)))</f>
        <v>1</v>
      </c>
      <c r="N30" s="99">
        <f>IF(N21&lt;=raw_materials!$D19,raw_materials!$C19,IF(N21&lt;=raw_materials!$F19,raw_materials!$E19,IF(N21&lt;=raw_materials!$H19,raw_materials!$G19,0)))</f>
        <v>1</v>
      </c>
    </row>
    <row r="31" spans="2:14">
      <c r="B31" s="98" t="s">
        <v>107</v>
      </c>
      <c r="C31" s="99">
        <f>IF(C22&lt;=raw_materials!$D20,raw_materials!$C20,IF(C22&lt;=raw_materials!$F20,raw_materials!$E20,IF(C22&lt;=raw_materials!$H20,raw_materials!$G20,0)))</f>
        <v>1</v>
      </c>
      <c r="D31" s="99">
        <f>IF(D22&lt;=raw_materials!$D20,raw_materials!$C20,IF(D22&lt;=raw_materials!$F20,raw_materials!$E20,IF(D22&lt;=raw_materials!$H20,raw_materials!$G20,0)))</f>
        <v>1</v>
      </c>
      <c r="E31" s="99">
        <f>IF(E22&lt;=raw_materials!$D20,raw_materials!$C20,IF(E22&lt;=raw_materials!$F20,raw_materials!$E20,IF(E22&lt;=raw_materials!$H20,raw_materials!$G20,0)))</f>
        <v>1</v>
      </c>
      <c r="F31" s="99">
        <f>IF(F22&lt;=raw_materials!$D20,raw_materials!$C20,IF(F22&lt;=raw_materials!$F20,raw_materials!$E20,IF(F22&lt;=raw_materials!$H20,raw_materials!$G20,0)))</f>
        <v>1</v>
      </c>
      <c r="G31" s="99">
        <f>IF(G22&lt;=raw_materials!$D20,raw_materials!$C20,IF(G22&lt;=raw_materials!$F20,raw_materials!$E20,IF(G22&lt;=raw_materials!$H20,raw_materials!$G20,0)))</f>
        <v>1</v>
      </c>
      <c r="H31" s="99">
        <f>IF(H22&lt;=raw_materials!$D20,raw_materials!$C20,IF(H22&lt;=raw_materials!$F20,raw_materials!$E20,IF(H22&lt;=raw_materials!$H20,raw_materials!$G20,0)))</f>
        <v>1</v>
      </c>
      <c r="I31" s="99">
        <f>IF(I22&lt;=raw_materials!$D20,raw_materials!$C20,IF(I22&lt;=raw_materials!$F20,raw_materials!$E20,IF(I22&lt;=raw_materials!$H20,raw_materials!$G20,0)))</f>
        <v>1</v>
      </c>
      <c r="J31" s="99">
        <f>IF(J22&lt;=raw_materials!$D20,raw_materials!$C20,IF(J22&lt;=raw_materials!$F20,raw_materials!$E20,IF(J22&lt;=raw_materials!$H20,raw_materials!$G20,0)))</f>
        <v>1</v>
      </c>
      <c r="K31" s="99">
        <f>IF(K22&lt;=raw_materials!$D20,raw_materials!$C20,IF(K22&lt;=raw_materials!$F20,raw_materials!$E20,IF(K22&lt;=raw_materials!$H20,raw_materials!$G20,0)))</f>
        <v>1</v>
      </c>
      <c r="L31" s="99">
        <f>IF(L22&lt;=raw_materials!$D20,raw_materials!$C20,IF(L22&lt;=raw_materials!$F20,raw_materials!$E20,IF(L22&lt;=raw_materials!$H20,raw_materials!$G20,0)))</f>
        <v>1</v>
      </c>
      <c r="M31" s="99">
        <f>IF(M22&lt;=raw_materials!$D20,raw_materials!$C20,IF(M22&lt;=raw_materials!$F20,raw_materials!$E20,IF(M22&lt;=raw_materials!$H20,raw_materials!$G20,0)))</f>
        <v>1</v>
      </c>
      <c r="N31" s="99">
        <f>IF(N22&lt;=raw_materials!$D20,raw_materials!$C20,IF(N22&lt;=raw_materials!$F20,raw_materials!$E20,IF(N22&lt;=raw_materials!$H20,raw_materials!$G20,0)))</f>
        <v>1</v>
      </c>
    </row>
    <row r="32" spans="2:14">
      <c r="B32" s="98" t="s">
        <v>108</v>
      </c>
      <c r="C32" s="99">
        <f>IF(C23&lt;=raw_materials!$D21,raw_materials!$C21,IF(C23&lt;=raw_materials!$F21,raw_materials!$E21,IF(C23&lt;=raw_materials!$H21,raw_materials!$G21,0)))</f>
        <v>1</v>
      </c>
      <c r="D32" s="99">
        <f>IF(D23&lt;=raw_materials!$D21,raw_materials!$C21,IF(D23&lt;=raw_materials!$F21,raw_materials!$E21,IF(D23&lt;=raw_materials!$H21,raw_materials!$G21,0)))</f>
        <v>1</v>
      </c>
      <c r="E32" s="99">
        <f>IF(E23&lt;=raw_materials!$D21,raw_materials!$C21,IF(E23&lt;=raw_materials!$F21,raw_materials!$E21,IF(E23&lt;=raw_materials!$H21,raw_materials!$G21,0)))</f>
        <v>1</v>
      </c>
      <c r="F32" s="99">
        <f>IF(F23&lt;=raw_materials!$D21,raw_materials!$C21,IF(F23&lt;=raw_materials!$F21,raw_materials!$E21,IF(F23&lt;=raw_materials!$H21,raw_materials!$G21,0)))</f>
        <v>1</v>
      </c>
      <c r="G32" s="99">
        <f>IF(G23&lt;=raw_materials!$D21,raw_materials!$C21,IF(G23&lt;=raw_materials!$F21,raw_materials!$E21,IF(G23&lt;=raw_materials!$H21,raw_materials!$G21,0)))</f>
        <v>1</v>
      </c>
      <c r="H32" s="99">
        <f>IF(H23&lt;=raw_materials!$D21,raw_materials!$C21,IF(H23&lt;=raw_materials!$F21,raw_materials!$E21,IF(H23&lt;=raw_materials!$H21,raw_materials!$G21,0)))</f>
        <v>1</v>
      </c>
      <c r="I32" s="99">
        <f>IF(I23&lt;=raw_materials!$D21,raw_materials!$C21,IF(I23&lt;=raw_materials!$F21,raw_materials!$E21,IF(I23&lt;=raw_materials!$H21,raw_materials!$G21,0)))</f>
        <v>1</v>
      </c>
      <c r="J32" s="99">
        <f>IF(J23&lt;=raw_materials!$D21,raw_materials!$C21,IF(J23&lt;=raw_materials!$F21,raw_materials!$E21,IF(J23&lt;=raw_materials!$H21,raw_materials!$G21,0)))</f>
        <v>1</v>
      </c>
      <c r="K32" s="99">
        <f>IF(K23&lt;=raw_materials!$D21,raw_materials!$C21,IF(K23&lt;=raw_materials!$F21,raw_materials!$E21,IF(K23&lt;=raw_materials!$H21,raw_materials!$G21,0)))</f>
        <v>1</v>
      </c>
      <c r="L32" s="99">
        <f>IF(L23&lt;=raw_materials!$D21,raw_materials!$C21,IF(L23&lt;=raw_materials!$F21,raw_materials!$E21,IF(L23&lt;=raw_materials!$H21,raw_materials!$G21,0)))</f>
        <v>1</v>
      </c>
      <c r="M32" s="99">
        <f>IF(M23&lt;=raw_materials!$D21,raw_materials!$C21,IF(M23&lt;=raw_materials!$F21,raw_materials!$E21,IF(M23&lt;=raw_materials!$H21,raw_materials!$G21,0)))</f>
        <v>1</v>
      </c>
      <c r="N32" s="99">
        <f>IF(N23&lt;=raw_materials!$D21,raw_materials!$C21,IF(N23&lt;=raw_materials!$F21,raw_materials!$E21,IF(N23&lt;=raw_materials!$H21,raw_materials!$G21,0)))</f>
        <v>1</v>
      </c>
    </row>
    <row r="33" spans="2:50">
      <c r="B33" s="98" t="s">
        <v>109</v>
      </c>
      <c r="C33" s="99">
        <f>IF(C24&lt;=raw_materials!$D22,raw_materials!$C22,IF(C24&lt;=raw_materials!$F22,raw_materials!$E22,IF(C24&lt;=raw_materials!$H22,raw_materials!$G22,0)))</f>
        <v>1</v>
      </c>
      <c r="D33" s="99">
        <f>IF(D24&lt;=raw_materials!$D22,raw_materials!$C22,IF(D24&lt;=raw_materials!$F22,raw_materials!$E22,IF(D24&lt;=raw_materials!$H22,raw_materials!$G22,0)))</f>
        <v>1</v>
      </c>
      <c r="E33" s="99">
        <f>IF(E24&lt;=raw_materials!$D22,raw_materials!$C22,IF(E24&lt;=raw_materials!$F22,raw_materials!$E22,IF(E24&lt;=raw_materials!$H22,raw_materials!$G22,0)))</f>
        <v>1</v>
      </c>
      <c r="F33" s="99">
        <f>IF(F24&lt;=raw_materials!$D22,raw_materials!$C22,IF(F24&lt;=raw_materials!$F22,raw_materials!$E22,IF(F24&lt;=raw_materials!$H22,raw_materials!$G22,0)))</f>
        <v>1</v>
      </c>
      <c r="G33" s="99">
        <f>IF(G24&lt;=raw_materials!$D22,raw_materials!$C22,IF(G24&lt;=raw_materials!$F22,raw_materials!$E22,IF(G24&lt;=raw_materials!$H22,raw_materials!$G22,0)))</f>
        <v>1</v>
      </c>
      <c r="H33" s="99">
        <f>IF(H24&lt;=raw_materials!$D22,raw_materials!$C22,IF(H24&lt;=raw_materials!$F22,raw_materials!$E22,IF(H24&lt;=raw_materials!$H22,raw_materials!$G22,0)))</f>
        <v>1</v>
      </c>
      <c r="I33" s="99">
        <f>IF(I24&lt;=raw_materials!$D22,raw_materials!$C22,IF(I24&lt;=raw_materials!$F22,raw_materials!$E22,IF(I24&lt;=raw_materials!$H22,raw_materials!$G22,0)))</f>
        <v>1</v>
      </c>
      <c r="J33" s="99">
        <f>IF(J24&lt;=raw_materials!$D22,raw_materials!$C22,IF(J24&lt;=raw_materials!$F22,raw_materials!$E22,IF(J24&lt;=raw_materials!$H22,raw_materials!$G22,0)))</f>
        <v>1</v>
      </c>
      <c r="K33" s="99">
        <f>IF(K24&lt;=raw_materials!$D22,raw_materials!$C22,IF(K24&lt;=raw_materials!$F22,raw_materials!$E22,IF(K24&lt;=raw_materials!$H22,raw_materials!$G22,0)))</f>
        <v>1</v>
      </c>
      <c r="L33" s="99">
        <f>IF(L24&lt;=raw_materials!$D22,raw_materials!$C22,IF(L24&lt;=raw_materials!$F22,raw_materials!$E22,IF(L24&lt;=raw_materials!$H22,raw_materials!$G22,0)))</f>
        <v>1</v>
      </c>
      <c r="M33" s="99">
        <f>IF(M24&lt;=raw_materials!$D22,raw_materials!$C22,IF(M24&lt;=raw_materials!$F22,raw_materials!$E22,IF(M24&lt;=raw_materials!$H22,raw_materials!$G22,0)))</f>
        <v>1</v>
      </c>
      <c r="N33" s="99">
        <f>IF(N24&lt;=raw_materials!$D22,raw_materials!$C22,IF(N24&lt;=raw_materials!$F22,raw_materials!$E22,IF(N24&lt;=raw_materials!$H22,raw_materials!$G22,0)))</f>
        <v>1</v>
      </c>
    </row>
    <row r="35" spans="2:50">
      <c r="B35" s="102" t="s">
        <v>321</v>
      </c>
    </row>
    <row r="36" spans="2:50">
      <c r="B36" s="169" t="s">
        <v>273</v>
      </c>
      <c r="C36" s="169" t="s">
        <v>92</v>
      </c>
      <c r="D36" s="100"/>
      <c r="E36" s="100"/>
      <c r="F36" s="100"/>
      <c r="G36" s="169" t="s">
        <v>93</v>
      </c>
      <c r="H36" s="100"/>
      <c r="I36" s="100"/>
      <c r="J36" s="100"/>
      <c r="K36" s="169" t="s">
        <v>94</v>
      </c>
      <c r="L36" s="100"/>
      <c r="M36" s="100"/>
      <c r="N36" s="100"/>
      <c r="O36" s="169" t="s">
        <v>95</v>
      </c>
      <c r="P36" s="100"/>
      <c r="Q36" s="100"/>
      <c r="R36" s="100"/>
      <c r="S36" s="169" t="s">
        <v>96</v>
      </c>
      <c r="T36" s="100"/>
      <c r="U36" s="100"/>
      <c r="V36" s="100"/>
      <c r="W36" s="169" t="s">
        <v>97</v>
      </c>
      <c r="X36" s="100"/>
      <c r="Y36" s="100"/>
      <c r="Z36" s="100"/>
      <c r="AA36" s="169" t="s">
        <v>98</v>
      </c>
      <c r="AB36" s="100"/>
      <c r="AC36" s="100"/>
      <c r="AD36" s="100"/>
      <c r="AE36" s="169" t="s">
        <v>99</v>
      </c>
      <c r="AF36" s="100"/>
      <c r="AG36" s="100"/>
      <c r="AH36" s="100"/>
      <c r="AI36" s="169" t="s">
        <v>100</v>
      </c>
      <c r="AJ36" s="100"/>
      <c r="AK36" s="100"/>
      <c r="AL36" s="100"/>
      <c r="AM36" s="169" t="s">
        <v>101</v>
      </c>
      <c r="AN36" s="100"/>
      <c r="AO36" s="100"/>
      <c r="AP36" s="100"/>
      <c r="AQ36" s="169" t="s">
        <v>102</v>
      </c>
      <c r="AR36" s="100"/>
      <c r="AS36" s="100"/>
      <c r="AT36" s="100"/>
      <c r="AU36" s="169" t="s">
        <v>103</v>
      </c>
      <c r="AV36" s="100"/>
      <c r="AW36" s="100"/>
      <c r="AX36" s="100"/>
    </row>
    <row r="37" spans="2:50">
      <c r="B37" s="169" t="s">
        <v>322</v>
      </c>
      <c r="C37" s="169">
        <v>1</v>
      </c>
      <c r="D37" s="169">
        <v>2</v>
      </c>
      <c r="E37" s="169">
        <v>3</v>
      </c>
      <c r="F37" s="169">
        <v>4</v>
      </c>
      <c r="G37" s="169">
        <v>1</v>
      </c>
      <c r="H37" s="169">
        <v>2</v>
      </c>
      <c r="I37" s="169">
        <v>3</v>
      </c>
      <c r="J37" s="169">
        <v>4</v>
      </c>
      <c r="K37" s="169">
        <v>1</v>
      </c>
      <c r="L37" s="169">
        <v>2</v>
      </c>
      <c r="M37" s="169">
        <v>3</v>
      </c>
      <c r="N37" s="169">
        <v>4</v>
      </c>
      <c r="O37" s="169">
        <v>1</v>
      </c>
      <c r="P37" s="169">
        <v>2</v>
      </c>
      <c r="Q37" s="169">
        <v>3</v>
      </c>
      <c r="R37" s="169">
        <v>4</v>
      </c>
      <c r="S37" s="169">
        <v>1</v>
      </c>
      <c r="T37" s="169">
        <v>2</v>
      </c>
      <c r="U37" s="169">
        <v>3</v>
      </c>
      <c r="V37" s="169">
        <v>4</v>
      </c>
      <c r="W37" s="169">
        <v>1</v>
      </c>
      <c r="X37" s="169">
        <v>2</v>
      </c>
      <c r="Y37" s="169">
        <v>3</v>
      </c>
      <c r="Z37" s="169">
        <v>4</v>
      </c>
      <c r="AA37" s="169">
        <v>1</v>
      </c>
      <c r="AB37" s="169">
        <v>2</v>
      </c>
      <c r="AC37" s="169">
        <v>3</v>
      </c>
      <c r="AD37" s="169">
        <v>4</v>
      </c>
      <c r="AE37" s="169">
        <v>1</v>
      </c>
      <c r="AF37" s="169">
        <v>2</v>
      </c>
      <c r="AG37" s="169">
        <v>3</v>
      </c>
      <c r="AH37" s="169">
        <v>4</v>
      </c>
      <c r="AI37" s="169">
        <v>1</v>
      </c>
      <c r="AJ37" s="169">
        <v>2</v>
      </c>
      <c r="AK37" s="169">
        <v>3</v>
      </c>
      <c r="AL37" s="169">
        <v>4</v>
      </c>
      <c r="AM37" s="169">
        <v>1</v>
      </c>
      <c r="AN37" s="169">
        <v>2</v>
      </c>
      <c r="AO37" s="169">
        <v>3</v>
      </c>
      <c r="AP37" s="169">
        <v>4</v>
      </c>
      <c r="AQ37" s="169">
        <v>1</v>
      </c>
      <c r="AR37" s="169">
        <v>2</v>
      </c>
      <c r="AS37" s="169">
        <v>3</v>
      </c>
      <c r="AT37" s="169">
        <v>4</v>
      </c>
      <c r="AU37" s="169">
        <v>1</v>
      </c>
      <c r="AV37" s="169">
        <v>2</v>
      </c>
      <c r="AW37" s="169">
        <v>3</v>
      </c>
      <c r="AX37" s="169">
        <v>4</v>
      </c>
    </row>
    <row r="38" spans="2:50">
      <c r="B38" s="169" t="s">
        <v>104</v>
      </c>
      <c r="C38" s="99">
        <v>10021.961005604602</v>
      </c>
      <c r="D38" s="99">
        <v>2510.9816752626243</v>
      </c>
      <c r="E38" s="99">
        <v>25164.733912812586</v>
      </c>
      <c r="F38" s="99">
        <v>25219.64518704552</v>
      </c>
      <c r="G38" s="99">
        <v>17692.179235395437</v>
      </c>
      <c r="H38" s="99">
        <v>17730.590384044619</v>
      </c>
      <c r="I38" s="99">
        <v>10153.702233522454</v>
      </c>
      <c r="J38" s="99">
        <v>25439.055203174696</v>
      </c>
      <c r="K38" s="99">
        <v>25493.804885647136</v>
      </c>
      <c r="L38" s="99">
        <v>25548.495829201689</v>
      </c>
      <c r="M38" s="99">
        <v>25603.119238151201</v>
      </c>
      <c r="N38" s="99">
        <v>25657.666324691218</v>
      </c>
      <c r="O38" s="99">
        <v>25712.128310447646</v>
      </c>
      <c r="P38" s="99">
        <v>18036.547499616488</v>
      </c>
      <c r="Q38" s="99">
        <v>18074.53334578146</v>
      </c>
      <c r="R38" s="99">
        <v>18112.441237243656</v>
      </c>
      <c r="S38" s="99">
        <v>25928.950094808049</v>
      </c>
      <c r="T38" s="99">
        <v>10393.142135723308</v>
      </c>
      <c r="U38" s="99">
        <v>10414.649238940299</v>
      </c>
      <c r="V38" s="99">
        <v>2609.0244699806753</v>
      </c>
      <c r="W38" s="99">
        <v>26143.711499307632</v>
      </c>
      <c r="X38" s="99">
        <v>26197.014871775551</v>
      </c>
      <c r="Y38" s="99">
        <v>26250.146217950878</v>
      </c>
      <c r="Z38" s="99">
        <v>26303.096964916222</v>
      </c>
      <c r="AA38" s="99">
        <v>26355.858567616488</v>
      </c>
      <c r="AB38" s="99">
        <v>26408.422510375025</v>
      </c>
      <c r="AC38" s="99">
        <v>26460.780308405316</v>
      </c>
      <c r="AD38" s="99">
        <v>26512.923509318131</v>
      </c>
      <c r="AE38" s="99">
        <v>26564.8436946238</v>
      </c>
      <c r="AF38" s="99">
        <v>26616.532481229282</v>
      </c>
      <c r="AG38" s="99">
        <v>26667.981522929855</v>
      </c>
      <c r="AH38" s="99">
        <v>18703.427758326601</v>
      </c>
      <c r="AI38" s="99">
        <v>26770.127180149142</v>
      </c>
      <c r="AJ38" s="99">
        <v>26820.807301044035</v>
      </c>
      <c r="AK38" s="99">
        <v>26871.21469072756</v>
      </c>
      <c r="AL38" s="99">
        <v>26921.341209603564</v>
      </c>
      <c r="AM38" s="99">
        <v>26971.178763785614</v>
      </c>
      <c r="AN38" s="99">
        <v>27020.719306543244</v>
      </c>
      <c r="AO38" s="99">
        <v>27069.954839740756</v>
      </c>
      <c r="AP38" s="99">
        <v>27118.877415268147</v>
      </c>
      <c r="AQ38" s="99">
        <v>19017.235395524818</v>
      </c>
      <c r="AR38" s="99">
        <v>19051.02651167112</v>
      </c>
      <c r="AS38" s="99">
        <v>27263.688694937566</v>
      </c>
      <c r="AT38" s="99">
        <v>27311.281008823513</v>
      </c>
      <c r="AU38" s="99">
        <v>27358.521424379818</v>
      </c>
      <c r="AV38" s="99">
        <v>27405.40232323145</v>
      </c>
      <c r="AW38" s="99">
        <v>27451.916146805794</v>
      </c>
      <c r="AX38" s="99">
        <v>27498.055397691911</v>
      </c>
    </row>
    <row r="39" spans="2:50">
      <c r="B39" s="169" t="s">
        <v>105</v>
      </c>
      <c r="C39" s="99">
        <v>15032.941508406904</v>
      </c>
      <c r="D39" s="99">
        <v>15065.890051575743</v>
      </c>
      <c r="E39" s="99">
        <v>15098.84034768755</v>
      </c>
      <c r="F39" s="99">
        <v>15131.787112227312</v>
      </c>
      <c r="G39" s="99">
        <v>15164.725058910377</v>
      </c>
      <c r="H39" s="99">
        <v>15197.648900609674</v>
      </c>
      <c r="I39" s="99">
        <v>15230.553350283679</v>
      </c>
      <c r="J39" s="99">
        <v>15263.433121904818</v>
      </c>
      <c r="K39" s="99">
        <v>15296.282931388283</v>
      </c>
      <c r="L39" s="99">
        <v>15329.097497521014</v>
      </c>
      <c r="M39" s="99">
        <v>15361.87154289072</v>
      </c>
      <c r="N39" s="99">
        <v>15394.599794814729</v>
      </c>
      <c r="O39" s="99">
        <v>15427.276986268587</v>
      </c>
      <c r="P39" s="99">
        <v>15459.897856814132</v>
      </c>
      <c r="Q39" s="99">
        <v>15492.457153526968</v>
      </c>
      <c r="R39" s="99">
        <v>1552.4949631923137</v>
      </c>
      <c r="S39" s="99">
        <v>1555.7370056884831</v>
      </c>
      <c r="T39" s="99">
        <v>15589.713203584963</v>
      </c>
      <c r="U39" s="99">
        <v>10935.381700887314</v>
      </c>
      <c r="V39" s="99">
        <v>15654.14681988405</v>
      </c>
      <c r="W39" s="99">
        <v>15686.226899584581</v>
      </c>
      <c r="X39" s="99">
        <v>15718.208923065331</v>
      </c>
      <c r="Y39" s="99">
        <v>15750.087730770527</v>
      </c>
      <c r="Z39" s="99">
        <v>15781.858178949733</v>
      </c>
      <c r="AA39" s="99">
        <v>15813.515140569893</v>
      </c>
      <c r="AB39" s="99">
        <v>15845.053506225015</v>
      </c>
      <c r="AC39" s="99">
        <v>15876.468185043188</v>
      </c>
      <c r="AD39" s="99">
        <v>15907.754105590879</v>
      </c>
      <c r="AE39" s="99">
        <v>15938.90621677428</v>
      </c>
      <c r="AF39" s="99">
        <v>15969.919488737569</v>
      </c>
      <c r="AG39" s="99">
        <v>16000.788913757913</v>
      </c>
      <c r="AH39" s="99">
        <v>16031.509507137089</v>
      </c>
      <c r="AI39" s="99">
        <v>16062.076308089485</v>
      </c>
      <c r="AJ39" s="99">
        <v>16092.48438062642</v>
      </c>
      <c r="AK39" s="99">
        <v>16122.728814436536</v>
      </c>
      <c r="AL39" s="99">
        <v>16152.80472576214</v>
      </c>
      <c r="AM39" s="99">
        <v>16182.707258271368</v>
      </c>
      <c r="AN39" s="99">
        <v>11348.702108748161</v>
      </c>
      <c r="AO39" s="99">
        <v>11369.381032691117</v>
      </c>
      <c r="AP39" s="99">
        <v>16271.326449160888</v>
      </c>
      <c r="AQ39" s="99">
        <v>16300.487481878417</v>
      </c>
      <c r="AR39" s="99">
        <v>16329.451295718105</v>
      </c>
      <c r="AS39" s="99">
        <v>16358.213216962538</v>
      </c>
      <c r="AT39" s="99">
        <v>16386.768605294106</v>
      </c>
      <c r="AU39" s="99">
        <v>16415.112854627889</v>
      </c>
      <c r="AV39" s="99">
        <v>11510.268975757208</v>
      </c>
      <c r="AW39" s="99">
        <v>16471.149688083475</v>
      </c>
      <c r="AX39" s="99">
        <v>16498.833238615145</v>
      </c>
    </row>
    <row r="40" spans="2:50">
      <c r="B40" s="169" t="s">
        <v>106</v>
      </c>
      <c r="C40" s="99">
        <v>5010.9805028023011</v>
      </c>
      <c r="D40" s="99">
        <v>5021.9633505252477</v>
      </c>
      <c r="E40" s="99">
        <v>5032.946782562517</v>
      </c>
      <c r="F40" s="99">
        <v>5043.9290374091042</v>
      </c>
      <c r="G40" s="99">
        <v>5054.9083529701256</v>
      </c>
      <c r="H40" s="99">
        <v>5065.8829668698918</v>
      </c>
      <c r="I40" s="99">
        <v>5076.851116761226</v>
      </c>
      <c r="J40" s="99">
        <v>3561.4677284444574</v>
      </c>
      <c r="K40" s="99">
        <v>2039.5043908517712</v>
      </c>
      <c r="L40" s="99">
        <v>5109.6991658403376</v>
      </c>
      <c r="M40" s="99">
        <v>5120.6238476302397</v>
      </c>
      <c r="N40" s="99">
        <v>5131.5332649382435</v>
      </c>
      <c r="O40" s="99">
        <v>3599.6979634626705</v>
      </c>
      <c r="P40" s="99">
        <v>5153.2992856047113</v>
      </c>
      <c r="Q40" s="99">
        <v>5164.1523845089887</v>
      </c>
      <c r="R40" s="99">
        <v>5174.9832106410449</v>
      </c>
      <c r="S40" s="99">
        <v>5185.7900189616103</v>
      </c>
      <c r="T40" s="99">
        <v>3637.5997475031577</v>
      </c>
      <c r="U40" s="99">
        <v>3645.1272336291045</v>
      </c>
      <c r="V40" s="99">
        <v>3652.6342579729449</v>
      </c>
      <c r="W40" s="99">
        <v>5228.7422998615266</v>
      </c>
      <c r="X40" s="99">
        <v>5239.40297435511</v>
      </c>
      <c r="Y40" s="99">
        <v>5250.0292435901756</v>
      </c>
      <c r="Z40" s="99">
        <v>5260.6193929832443</v>
      </c>
      <c r="AA40" s="99">
        <v>5271.1717135232975</v>
      </c>
      <c r="AB40" s="99">
        <v>5281.6845020750052</v>
      </c>
      <c r="AC40" s="99">
        <v>5292.156061681063</v>
      </c>
      <c r="AD40" s="99">
        <v>5302.5847018636268</v>
      </c>
      <c r="AE40" s="99">
        <v>5312.9687389247601</v>
      </c>
      <c r="AF40" s="99">
        <v>5323.3064962458566</v>
      </c>
      <c r="AG40" s="99">
        <v>5333.5963045859717</v>
      </c>
      <c r="AH40" s="99">
        <v>5343.8365023790293</v>
      </c>
      <c r="AI40" s="99">
        <v>5354.0254360298286</v>
      </c>
      <c r="AJ40" s="99">
        <v>5364.1614602088066</v>
      </c>
      <c r="AK40" s="99">
        <v>5374.2429381455113</v>
      </c>
      <c r="AL40" s="99">
        <v>5384.2682419207131</v>
      </c>
      <c r="AM40" s="99">
        <v>5394.2357527571221</v>
      </c>
      <c r="AN40" s="99">
        <v>5404.1438613086484</v>
      </c>
      <c r="AO40" s="99">
        <v>5413.9909679481507</v>
      </c>
      <c r="AP40" s="99">
        <v>5423.7754830536296</v>
      </c>
      <c r="AQ40" s="99">
        <v>5433.4958272928061</v>
      </c>
      <c r="AR40" s="99">
        <v>5443.150431906035</v>
      </c>
      <c r="AS40" s="99">
        <v>5452.7377389875128</v>
      </c>
      <c r="AT40" s="99">
        <v>3823.5793412352914</v>
      </c>
      <c r="AU40" s="99">
        <v>2188.6817139503855</v>
      </c>
      <c r="AV40" s="99">
        <v>2192.4321858585163</v>
      </c>
      <c r="AW40" s="99">
        <v>3843.2682605528112</v>
      </c>
      <c r="AX40" s="99">
        <v>3849.7277556768672</v>
      </c>
    </row>
    <row r="41" spans="2:50">
      <c r="B41" s="169" t="s">
        <v>107</v>
      </c>
      <c r="C41" s="99">
        <v>3006.5883016813805</v>
      </c>
      <c r="D41" s="99">
        <v>3013.1780103151486</v>
      </c>
      <c r="E41" s="99">
        <v>1207.907227815004</v>
      </c>
      <c r="F41" s="99">
        <v>3026.3574224454624</v>
      </c>
      <c r="G41" s="99">
        <v>3032.9450117820752</v>
      </c>
      <c r="H41" s="99">
        <v>3039.5297801219349</v>
      </c>
      <c r="I41" s="99">
        <v>3046.1106700567357</v>
      </c>
      <c r="J41" s="99">
        <v>3052.6866243809636</v>
      </c>
      <c r="K41" s="99">
        <v>3059.2565862776564</v>
      </c>
      <c r="L41" s="99">
        <v>3065.8194995042027</v>
      </c>
      <c r="M41" s="99">
        <v>3072.3743085781439</v>
      </c>
      <c r="N41" s="99">
        <v>3078.9199589629461</v>
      </c>
      <c r="O41" s="99">
        <v>3085.4553972537178</v>
      </c>
      <c r="P41" s="99">
        <v>3091.9795713628264</v>
      </c>
      <c r="Q41" s="99">
        <v>3098.4914307053937</v>
      </c>
      <c r="R41" s="99">
        <v>3104.9899263846269</v>
      </c>
      <c r="S41" s="99">
        <v>3111.4740113769658</v>
      </c>
      <c r="T41" s="99">
        <v>3117.9426407169926</v>
      </c>
      <c r="U41" s="99">
        <v>3124.3947716820899</v>
      </c>
      <c r="V41" s="99">
        <v>3130.8293639768099</v>
      </c>
      <c r="W41" s="99">
        <v>2196.071765941841</v>
      </c>
      <c r="X41" s="99">
        <v>3143.6417846130662</v>
      </c>
      <c r="Y41" s="99">
        <v>3150.0175461541053</v>
      </c>
      <c r="Z41" s="99">
        <v>3156.3716357899466</v>
      </c>
      <c r="AA41" s="99">
        <v>3162.7030281139782</v>
      </c>
      <c r="AB41" s="99">
        <v>3169.010701245003</v>
      </c>
      <c r="AC41" s="99">
        <v>3175.2936370086377</v>
      </c>
      <c r="AD41" s="99">
        <v>3181.5508211181759</v>
      </c>
      <c r="AE41" s="99">
        <v>3187.7812433548561</v>
      </c>
      <c r="AF41" s="99">
        <v>3193.9838977475138</v>
      </c>
      <c r="AG41" s="99">
        <v>2240.1104479261076</v>
      </c>
      <c r="AH41" s="99">
        <v>3206.3019014274178</v>
      </c>
      <c r="AI41" s="99">
        <v>3212.4152616178967</v>
      </c>
      <c r="AJ41" s="99">
        <v>3218.496876125284</v>
      </c>
      <c r="AK41" s="99">
        <v>3224.5457628873069</v>
      </c>
      <c r="AL41" s="99">
        <v>2261.3926616066992</v>
      </c>
      <c r="AM41" s="99">
        <v>1294.6165806617096</v>
      </c>
      <c r="AN41" s="99">
        <v>1296.9945267140758</v>
      </c>
      <c r="AO41" s="99">
        <v>3248.3945807688906</v>
      </c>
      <c r="AP41" s="99">
        <v>3254.2652898321776</v>
      </c>
      <c r="AQ41" s="99">
        <v>3260.0974963756835</v>
      </c>
      <c r="AR41" s="99">
        <v>3265.8902591436208</v>
      </c>
      <c r="AS41" s="99">
        <v>3271.6426433925076</v>
      </c>
      <c r="AT41" s="99">
        <v>3277.3537210588215</v>
      </c>
      <c r="AU41" s="99">
        <v>3283.0225709255783</v>
      </c>
      <c r="AV41" s="99">
        <v>3288.648278787774</v>
      </c>
      <c r="AW41" s="99">
        <v>3294.2299376166952</v>
      </c>
      <c r="AX41" s="99">
        <v>3299.7666477230291</v>
      </c>
    </row>
    <row r="42" spans="2:50">
      <c r="B42" s="169" t="s">
        <v>108</v>
      </c>
      <c r="C42" s="99">
        <v>10000000</v>
      </c>
      <c r="D42" s="99">
        <v>10000000</v>
      </c>
      <c r="E42" s="99">
        <v>10000000</v>
      </c>
      <c r="F42" s="99">
        <v>10000000</v>
      </c>
      <c r="G42" s="99">
        <v>10000000</v>
      </c>
      <c r="H42" s="99">
        <v>10000000</v>
      </c>
      <c r="I42" s="99">
        <v>10000000</v>
      </c>
      <c r="J42" s="99">
        <v>10000000</v>
      </c>
      <c r="K42" s="99">
        <v>10000000</v>
      </c>
      <c r="L42" s="99">
        <v>10000000</v>
      </c>
      <c r="M42" s="99">
        <v>10000000</v>
      </c>
      <c r="N42" s="99">
        <v>10000000</v>
      </c>
      <c r="O42" s="99">
        <v>10000000</v>
      </c>
      <c r="P42" s="99">
        <v>10000000</v>
      </c>
      <c r="Q42" s="99">
        <v>10000000</v>
      </c>
      <c r="R42" s="99">
        <v>10000000</v>
      </c>
      <c r="S42" s="99">
        <v>10000000</v>
      </c>
      <c r="T42" s="99">
        <v>10000000</v>
      </c>
      <c r="U42" s="99">
        <v>10000000</v>
      </c>
      <c r="V42" s="99">
        <v>10000000</v>
      </c>
      <c r="W42" s="99">
        <v>10000000</v>
      </c>
      <c r="X42" s="99">
        <v>10000000</v>
      </c>
      <c r="Y42" s="99">
        <v>10000000</v>
      </c>
      <c r="Z42" s="99">
        <v>10000000</v>
      </c>
      <c r="AA42" s="99">
        <v>10000000</v>
      </c>
      <c r="AB42" s="99">
        <v>10000000</v>
      </c>
      <c r="AC42" s="99">
        <v>10000000</v>
      </c>
      <c r="AD42" s="99">
        <v>10000000</v>
      </c>
      <c r="AE42" s="99">
        <v>10000000</v>
      </c>
      <c r="AF42" s="99">
        <v>10000000</v>
      </c>
      <c r="AG42" s="99">
        <v>10000000</v>
      </c>
      <c r="AH42" s="99">
        <v>10000000</v>
      </c>
      <c r="AI42" s="99">
        <v>10000000</v>
      </c>
      <c r="AJ42" s="99">
        <v>10000000</v>
      </c>
      <c r="AK42" s="99">
        <v>10000000</v>
      </c>
      <c r="AL42" s="99">
        <v>10000000</v>
      </c>
      <c r="AM42" s="99">
        <v>10000000</v>
      </c>
      <c r="AN42" s="99">
        <v>10000000</v>
      </c>
      <c r="AO42" s="99">
        <v>10000000</v>
      </c>
      <c r="AP42" s="99">
        <v>10000000</v>
      </c>
      <c r="AQ42" s="99">
        <v>10000000</v>
      </c>
      <c r="AR42" s="99">
        <v>10000000</v>
      </c>
      <c r="AS42" s="99">
        <v>10000000</v>
      </c>
      <c r="AT42" s="99">
        <v>10000000</v>
      </c>
      <c r="AU42" s="99">
        <v>10000000</v>
      </c>
      <c r="AV42" s="99">
        <v>10000000</v>
      </c>
      <c r="AW42" s="99">
        <v>10000000</v>
      </c>
      <c r="AX42" s="99">
        <v>10000000</v>
      </c>
    </row>
    <row r="43" spans="2:50">
      <c r="B43" s="169" t="s">
        <v>109</v>
      </c>
      <c r="C43" s="99">
        <v>10000000</v>
      </c>
      <c r="D43" s="99">
        <v>10000000</v>
      </c>
      <c r="E43" s="99">
        <v>10000000</v>
      </c>
      <c r="F43" s="99">
        <v>10000000</v>
      </c>
      <c r="G43" s="99">
        <v>10000000</v>
      </c>
      <c r="H43" s="99">
        <v>10000000</v>
      </c>
      <c r="I43" s="99">
        <v>10000000</v>
      </c>
      <c r="J43" s="99">
        <v>10000000</v>
      </c>
      <c r="K43" s="99">
        <v>10000000</v>
      </c>
      <c r="L43" s="99">
        <v>10000000</v>
      </c>
      <c r="M43" s="99">
        <v>10000000</v>
      </c>
      <c r="N43" s="99">
        <v>10000000</v>
      </c>
      <c r="O43" s="99">
        <v>10000000</v>
      </c>
      <c r="P43" s="99">
        <v>10000000</v>
      </c>
      <c r="Q43" s="99">
        <v>10000000</v>
      </c>
      <c r="R43" s="99">
        <v>10000000</v>
      </c>
      <c r="S43" s="99">
        <v>10000000</v>
      </c>
      <c r="T43" s="99">
        <v>10000000</v>
      </c>
      <c r="U43" s="99">
        <v>10000000</v>
      </c>
      <c r="V43" s="99">
        <v>10000000</v>
      </c>
      <c r="W43" s="99">
        <v>10000000</v>
      </c>
      <c r="X43" s="99">
        <v>10000000</v>
      </c>
      <c r="Y43" s="99">
        <v>10000000</v>
      </c>
      <c r="Z43" s="99">
        <v>10000000</v>
      </c>
      <c r="AA43" s="99">
        <v>10000000</v>
      </c>
      <c r="AB43" s="99">
        <v>10000000</v>
      </c>
      <c r="AC43" s="99">
        <v>10000000</v>
      </c>
      <c r="AD43" s="99">
        <v>10000000</v>
      </c>
      <c r="AE43" s="99">
        <v>10000000</v>
      </c>
      <c r="AF43" s="99">
        <v>10000000</v>
      </c>
      <c r="AG43" s="99">
        <v>10000000</v>
      </c>
      <c r="AH43" s="99">
        <v>10000000</v>
      </c>
      <c r="AI43" s="99">
        <v>10000000</v>
      </c>
      <c r="AJ43" s="99">
        <v>10000000</v>
      </c>
      <c r="AK43" s="99">
        <v>10000000</v>
      </c>
      <c r="AL43" s="99">
        <v>10000000</v>
      </c>
      <c r="AM43" s="99">
        <v>10000000</v>
      </c>
      <c r="AN43" s="99">
        <v>10000000</v>
      </c>
      <c r="AO43" s="99">
        <v>10000000</v>
      </c>
      <c r="AP43" s="99">
        <v>10000000</v>
      </c>
      <c r="AQ43" s="99">
        <v>10000000</v>
      </c>
      <c r="AR43" s="99">
        <v>10000000</v>
      </c>
      <c r="AS43" s="99">
        <v>10000000</v>
      </c>
      <c r="AT43" s="99">
        <v>10000000</v>
      </c>
      <c r="AU43" s="99">
        <v>10000000</v>
      </c>
      <c r="AV43" s="99">
        <v>10000000</v>
      </c>
      <c r="AW43" s="99">
        <v>10000000</v>
      </c>
      <c r="AX43" s="99">
        <v>10000000</v>
      </c>
    </row>
    <row r="45" spans="2:50">
      <c r="B45" s="102" t="s">
        <v>323</v>
      </c>
    </row>
    <row r="46" spans="2:50">
      <c r="B46" s="98" t="s">
        <v>273</v>
      </c>
      <c r="C46" s="98" t="s">
        <v>92</v>
      </c>
      <c r="D46" s="100"/>
      <c r="E46" s="100"/>
      <c r="F46" s="100"/>
      <c r="G46" s="98" t="s">
        <v>93</v>
      </c>
      <c r="H46" s="100"/>
      <c r="I46" s="100"/>
      <c r="J46" s="100"/>
      <c r="K46" s="98" t="s">
        <v>94</v>
      </c>
      <c r="L46" s="100"/>
      <c r="M46" s="100"/>
      <c r="N46" s="100"/>
      <c r="O46" s="98" t="s">
        <v>95</v>
      </c>
      <c r="P46" s="100"/>
      <c r="Q46" s="100"/>
      <c r="R46" s="100"/>
      <c r="S46" s="98" t="s">
        <v>96</v>
      </c>
      <c r="T46" s="100"/>
      <c r="U46" s="100"/>
      <c r="V46" s="100"/>
      <c r="W46" s="98" t="s">
        <v>97</v>
      </c>
      <c r="X46" s="100"/>
      <c r="Y46" s="100"/>
      <c r="Z46" s="100"/>
      <c r="AA46" s="98" t="s">
        <v>98</v>
      </c>
      <c r="AB46" s="100"/>
      <c r="AC46" s="100"/>
      <c r="AD46" s="100"/>
      <c r="AE46" s="98" t="s">
        <v>99</v>
      </c>
      <c r="AF46" s="100"/>
      <c r="AG46" s="100"/>
      <c r="AH46" s="100"/>
      <c r="AI46" s="98" t="s">
        <v>100</v>
      </c>
      <c r="AJ46" s="100"/>
      <c r="AK46" s="100"/>
      <c r="AL46" s="100"/>
      <c r="AM46" s="98" t="s">
        <v>101</v>
      </c>
      <c r="AN46" s="100"/>
      <c r="AO46" s="100"/>
      <c r="AP46" s="100"/>
      <c r="AQ46" s="98" t="s">
        <v>102</v>
      </c>
      <c r="AR46" s="100"/>
      <c r="AS46" s="100"/>
      <c r="AT46" s="100"/>
      <c r="AU46" s="98" t="s">
        <v>103</v>
      </c>
      <c r="AV46" s="100"/>
      <c r="AW46" s="100"/>
    </row>
    <row r="47" spans="2:50">
      <c r="B47" s="98" t="s">
        <v>324</v>
      </c>
      <c r="C47" s="98">
        <v>1</v>
      </c>
      <c r="D47" s="98">
        <v>2</v>
      </c>
      <c r="E47" s="98">
        <v>3</v>
      </c>
      <c r="F47" s="98">
        <v>4</v>
      </c>
      <c r="G47" s="98">
        <v>1</v>
      </c>
      <c r="H47" s="98">
        <v>2</v>
      </c>
      <c r="I47" s="98">
        <v>3</v>
      </c>
      <c r="J47" s="98">
        <v>4</v>
      </c>
      <c r="K47" s="98">
        <v>1</v>
      </c>
      <c r="L47" s="98">
        <v>2</v>
      </c>
      <c r="M47" s="98">
        <v>3</v>
      </c>
      <c r="N47" s="98">
        <v>4</v>
      </c>
      <c r="O47" s="98">
        <v>1</v>
      </c>
      <c r="P47" s="98">
        <v>2</v>
      </c>
      <c r="Q47" s="98">
        <v>3</v>
      </c>
      <c r="R47" s="98">
        <v>4</v>
      </c>
      <c r="S47" s="98">
        <v>1</v>
      </c>
      <c r="T47" s="98">
        <v>2</v>
      </c>
      <c r="U47" s="98">
        <v>3</v>
      </c>
      <c r="V47" s="98">
        <v>4</v>
      </c>
      <c r="W47" s="98">
        <v>1</v>
      </c>
      <c r="X47" s="98">
        <v>2</v>
      </c>
      <c r="Y47" s="98">
        <v>3</v>
      </c>
      <c r="Z47" s="98">
        <v>4</v>
      </c>
      <c r="AA47" s="98">
        <v>1</v>
      </c>
      <c r="AB47" s="98">
        <v>2</v>
      </c>
      <c r="AC47" s="98">
        <v>3</v>
      </c>
      <c r="AD47" s="98">
        <v>4</v>
      </c>
      <c r="AE47" s="98">
        <v>1</v>
      </c>
      <c r="AF47" s="98">
        <v>2</v>
      </c>
      <c r="AG47" s="98">
        <v>3</v>
      </c>
      <c r="AH47" s="98">
        <v>4</v>
      </c>
      <c r="AI47" s="98">
        <v>1</v>
      </c>
      <c r="AJ47" s="98">
        <v>2</v>
      </c>
      <c r="AK47" s="98">
        <v>3</v>
      </c>
      <c r="AL47" s="98">
        <v>4</v>
      </c>
      <c r="AM47" s="98">
        <v>1</v>
      </c>
      <c r="AN47" s="98">
        <v>2</v>
      </c>
      <c r="AO47" s="98">
        <v>3</v>
      </c>
      <c r="AP47" s="98">
        <v>4</v>
      </c>
      <c r="AQ47" s="98">
        <v>1</v>
      </c>
      <c r="AR47" s="98">
        <v>2</v>
      </c>
      <c r="AS47" s="98">
        <v>3</v>
      </c>
      <c r="AT47" s="98">
        <v>4</v>
      </c>
      <c r="AU47" s="98">
        <v>1</v>
      </c>
      <c r="AV47" s="98">
        <v>2</v>
      </c>
      <c r="AW47" s="98">
        <v>3</v>
      </c>
      <c r="AX47" s="98">
        <v>4</v>
      </c>
    </row>
    <row r="48" spans="2:50">
      <c r="B48" s="98" t="s">
        <v>104</v>
      </c>
      <c r="C48" s="99">
        <v>1683.0132126095332</v>
      </c>
      <c r="D48" s="99">
        <v>1683.0132126095332</v>
      </c>
      <c r="E48" s="99">
        <v>1683.0132126095332</v>
      </c>
      <c r="F48" s="99">
        <v>1683.0132126095332</v>
      </c>
      <c r="G48" s="99">
        <v>1683.0132126095332</v>
      </c>
      <c r="H48" s="99">
        <v>1683.0132126095332</v>
      </c>
      <c r="I48" s="99">
        <v>1683.0132126095332</v>
      </c>
      <c r="J48" s="99">
        <v>1683.0132126095332</v>
      </c>
      <c r="K48" s="99">
        <v>1683.0132126095332</v>
      </c>
      <c r="L48" s="99">
        <v>1683.0132126095332</v>
      </c>
      <c r="M48" s="99">
        <v>1683.0132126095332</v>
      </c>
      <c r="N48" s="99">
        <v>1683.0132126095332</v>
      </c>
      <c r="O48" s="99">
        <v>1683.0132126095332</v>
      </c>
      <c r="P48" s="99">
        <v>1683.0132126095332</v>
      </c>
      <c r="Q48" s="99">
        <v>1683.0132126095332</v>
      </c>
      <c r="R48" s="99">
        <v>1683.0132126095332</v>
      </c>
      <c r="S48" s="99">
        <v>1683.0132126095332</v>
      </c>
      <c r="T48" s="99">
        <v>1683.0132126095332</v>
      </c>
      <c r="U48" s="99">
        <v>1683.0132126095332</v>
      </c>
      <c r="V48" s="99">
        <v>1683.0132126095332</v>
      </c>
      <c r="W48" s="99">
        <v>1683.0132126095332</v>
      </c>
      <c r="X48" s="99">
        <v>1683.0132126095332</v>
      </c>
      <c r="Y48" s="99">
        <v>1683.0132126095332</v>
      </c>
      <c r="Z48" s="99">
        <v>1683.0132126095332</v>
      </c>
      <c r="AA48" s="99">
        <v>1683.0132126095332</v>
      </c>
      <c r="AB48" s="99">
        <v>1683.0132126095332</v>
      </c>
      <c r="AC48" s="99">
        <v>1683.0132126095332</v>
      </c>
      <c r="AD48" s="99">
        <v>1683.0132126095332</v>
      </c>
      <c r="AE48" s="99">
        <v>1683.0132126095332</v>
      </c>
      <c r="AF48" s="99">
        <v>1683.0132126095332</v>
      </c>
      <c r="AG48" s="99">
        <v>1683.0132126095332</v>
      </c>
      <c r="AH48" s="99">
        <v>1683.0132126095332</v>
      </c>
      <c r="AI48" s="99">
        <v>1683.0132126095332</v>
      </c>
      <c r="AJ48" s="99">
        <v>1683.0132126095332</v>
      </c>
      <c r="AK48" s="99">
        <v>1683.0132126095332</v>
      </c>
      <c r="AL48" s="99">
        <v>1683.0132126095332</v>
      </c>
      <c r="AM48" s="99">
        <v>1683.0132126095332</v>
      </c>
      <c r="AN48" s="99">
        <v>1683.0132126095332</v>
      </c>
      <c r="AO48" s="99">
        <v>1683.0132126095332</v>
      </c>
      <c r="AP48" s="99">
        <v>1683.0132126095332</v>
      </c>
      <c r="AQ48" s="99">
        <v>1683.0132126095332</v>
      </c>
      <c r="AR48" s="99">
        <v>1683.0132126095332</v>
      </c>
      <c r="AS48" s="99">
        <v>1683.0132126095332</v>
      </c>
      <c r="AT48" s="99">
        <v>1683.0132126095332</v>
      </c>
      <c r="AU48" s="99">
        <v>1683.0132126095332</v>
      </c>
      <c r="AV48" s="99">
        <v>1683.0132126095332</v>
      </c>
      <c r="AW48" s="99">
        <v>1683.0132126095332</v>
      </c>
      <c r="AX48" s="99">
        <v>1683.0132126095332</v>
      </c>
    </row>
    <row r="49" spans="2:51">
      <c r="B49" s="98" t="s">
        <v>105</v>
      </c>
      <c r="C49" s="99">
        <v>1923.4978209017493</v>
      </c>
      <c r="D49" s="99">
        <v>1923.4978209017493</v>
      </c>
      <c r="E49" s="99">
        <v>1923.4978209017493</v>
      </c>
      <c r="F49" s="99">
        <v>1923.4978209017493</v>
      </c>
      <c r="G49" s="99">
        <v>1923.4978209017493</v>
      </c>
      <c r="H49" s="99">
        <v>1923.4978209017493</v>
      </c>
      <c r="I49" s="99">
        <v>1923.4978209017493</v>
      </c>
      <c r="J49" s="99">
        <v>1923.4978209017493</v>
      </c>
      <c r="K49" s="99">
        <v>1923.4978209017493</v>
      </c>
      <c r="L49" s="99">
        <v>1923.4978209017493</v>
      </c>
      <c r="M49" s="99">
        <v>1923.4978209017493</v>
      </c>
      <c r="N49" s="99">
        <v>1923.4978209017493</v>
      </c>
      <c r="O49" s="99">
        <v>1923.4978209017493</v>
      </c>
      <c r="P49" s="99">
        <v>1923.4978209017493</v>
      </c>
      <c r="Q49" s="99">
        <v>1923.4978209017493</v>
      </c>
      <c r="R49" s="99">
        <v>1552.4949631923137</v>
      </c>
      <c r="S49" s="99">
        <v>1555.7370056884831</v>
      </c>
      <c r="T49" s="99">
        <v>1923.4978209017493</v>
      </c>
      <c r="U49" s="99">
        <v>1923.4978209017493</v>
      </c>
      <c r="V49" s="99">
        <v>1923.4978209017493</v>
      </c>
      <c r="W49" s="99">
        <v>1923.4978209017493</v>
      </c>
      <c r="X49" s="99">
        <v>1923.4978209017493</v>
      </c>
      <c r="Y49" s="99">
        <v>1923.4978209017493</v>
      </c>
      <c r="Z49" s="99">
        <v>1923.4978209017493</v>
      </c>
      <c r="AA49" s="99">
        <v>1923.4978209017493</v>
      </c>
      <c r="AB49" s="99">
        <v>1923.4978209017493</v>
      </c>
      <c r="AC49" s="99">
        <v>1923.4978209017493</v>
      </c>
      <c r="AD49" s="99">
        <v>1923.4978209017493</v>
      </c>
      <c r="AE49" s="99">
        <v>1923.4978209017493</v>
      </c>
      <c r="AF49" s="99">
        <v>1923.4978209017493</v>
      </c>
      <c r="AG49" s="99">
        <v>1923.4978209017493</v>
      </c>
      <c r="AH49" s="99">
        <v>1923.4978209017493</v>
      </c>
      <c r="AI49" s="99">
        <v>1923.4978209017493</v>
      </c>
      <c r="AJ49" s="99">
        <v>1923.4978209017493</v>
      </c>
      <c r="AK49" s="99">
        <v>1923.4978209017493</v>
      </c>
      <c r="AL49" s="99">
        <v>1923.4978209017493</v>
      </c>
      <c r="AM49" s="99">
        <v>1923.4978209017493</v>
      </c>
      <c r="AN49" s="99">
        <v>1923.4978209017493</v>
      </c>
      <c r="AO49" s="99">
        <v>1923.4978209017493</v>
      </c>
      <c r="AP49" s="99">
        <v>1923.4978209017493</v>
      </c>
      <c r="AQ49" s="99">
        <v>1923.4978209017493</v>
      </c>
      <c r="AR49" s="99">
        <v>1923.4978209017493</v>
      </c>
      <c r="AS49" s="99">
        <v>1923.4978209017493</v>
      </c>
      <c r="AT49" s="99">
        <v>1923.4978209017493</v>
      </c>
      <c r="AU49" s="99">
        <v>1923.4978209017493</v>
      </c>
      <c r="AV49" s="99">
        <v>1923.4978209017493</v>
      </c>
      <c r="AW49" s="99">
        <v>1923.4978209017493</v>
      </c>
      <c r="AX49" s="99">
        <v>1923.4978209017493</v>
      </c>
    </row>
    <row r="50" spans="2:51">
      <c r="B50" s="98" t="s">
        <v>106</v>
      </c>
      <c r="C50" s="99">
        <v>1642.7924366725895</v>
      </c>
      <c r="D50" s="99">
        <v>1642.7924366725895</v>
      </c>
      <c r="E50" s="99">
        <v>1642.7924366725895</v>
      </c>
      <c r="F50" s="99">
        <v>1642.7924366725895</v>
      </c>
      <c r="G50" s="99">
        <v>1642.7924366725895</v>
      </c>
      <c r="H50" s="99">
        <v>1642.7924366725895</v>
      </c>
      <c r="I50" s="99">
        <v>1642.7924366725895</v>
      </c>
      <c r="J50" s="99">
        <v>1642.7924366725895</v>
      </c>
      <c r="K50" s="99">
        <v>1642.7924366725895</v>
      </c>
      <c r="L50" s="99">
        <v>1642.7924366725895</v>
      </c>
      <c r="M50" s="99">
        <v>1642.7924366725895</v>
      </c>
      <c r="N50" s="99">
        <v>1642.7924366725895</v>
      </c>
      <c r="O50" s="99">
        <v>1642.7924366725895</v>
      </c>
      <c r="P50" s="99">
        <v>1642.7924366725895</v>
      </c>
      <c r="Q50" s="99">
        <v>1642.7924366725895</v>
      </c>
      <c r="R50" s="99">
        <v>1642.7924366725895</v>
      </c>
      <c r="S50" s="99">
        <v>1642.7924366725895</v>
      </c>
      <c r="T50" s="99">
        <v>1642.7924366725895</v>
      </c>
      <c r="U50" s="99">
        <v>1642.7924366725895</v>
      </c>
      <c r="V50" s="99">
        <v>1642.7924366725895</v>
      </c>
      <c r="W50" s="99">
        <v>1642.7924366725895</v>
      </c>
      <c r="X50" s="99">
        <v>1642.7924366725895</v>
      </c>
      <c r="Y50" s="99">
        <v>1642.7924366725895</v>
      </c>
      <c r="Z50" s="99">
        <v>1642.7924366725895</v>
      </c>
      <c r="AA50" s="99">
        <v>1642.7924366725895</v>
      </c>
      <c r="AB50" s="99">
        <v>1642.7924366725895</v>
      </c>
      <c r="AC50" s="99">
        <v>1642.7924366725895</v>
      </c>
      <c r="AD50" s="99">
        <v>1642.7924366725895</v>
      </c>
      <c r="AE50" s="99">
        <v>1642.7924366725895</v>
      </c>
      <c r="AF50" s="99">
        <v>1642.7924366725895</v>
      </c>
      <c r="AG50" s="99">
        <v>1642.7924366725895</v>
      </c>
      <c r="AH50" s="99">
        <v>1642.7924366725895</v>
      </c>
      <c r="AI50" s="99">
        <v>1642.7924366725895</v>
      </c>
      <c r="AJ50" s="99">
        <v>1642.7924366725895</v>
      </c>
      <c r="AK50" s="99">
        <v>1642.7924366725895</v>
      </c>
      <c r="AL50" s="99">
        <v>1642.7924366725895</v>
      </c>
      <c r="AM50" s="99">
        <v>1642.7924366725895</v>
      </c>
      <c r="AN50" s="99">
        <v>1642.7924366725895</v>
      </c>
      <c r="AO50" s="99">
        <v>1642.7924366725895</v>
      </c>
      <c r="AP50" s="99">
        <v>1642.7924366725895</v>
      </c>
      <c r="AQ50" s="99">
        <v>1642.7924366725895</v>
      </c>
      <c r="AR50" s="99">
        <v>1642.7924366725895</v>
      </c>
      <c r="AS50" s="99">
        <v>1642.7924366725895</v>
      </c>
      <c r="AT50" s="99">
        <v>1642.7924366725895</v>
      </c>
      <c r="AU50" s="99">
        <v>1642.7924366725895</v>
      </c>
      <c r="AV50" s="99">
        <v>1642.7924366725895</v>
      </c>
      <c r="AW50" s="99">
        <v>1642.7924366725895</v>
      </c>
      <c r="AX50" s="99">
        <v>1642.7924366725895</v>
      </c>
      <c r="AY50" s="111"/>
    </row>
    <row r="51" spans="2:51">
      <c r="B51" s="98" t="s">
        <v>107</v>
      </c>
      <c r="C51" s="99">
        <v>1683.0132126095332</v>
      </c>
      <c r="D51" s="99">
        <v>1683.0132126095332</v>
      </c>
      <c r="E51" s="99">
        <v>1207.907227815004</v>
      </c>
      <c r="F51" s="99">
        <v>1683.0132126095332</v>
      </c>
      <c r="G51" s="99">
        <v>1683.0132126095332</v>
      </c>
      <c r="H51" s="99">
        <v>1683.0132126095332</v>
      </c>
      <c r="I51" s="99">
        <v>1683.0132126095332</v>
      </c>
      <c r="J51" s="99">
        <v>1683.0132126095332</v>
      </c>
      <c r="K51" s="99">
        <v>1683.0132126095332</v>
      </c>
      <c r="L51" s="99">
        <v>1683.0132126095332</v>
      </c>
      <c r="M51" s="99">
        <v>1683.0132126095332</v>
      </c>
      <c r="N51" s="99">
        <v>1683.0132126095332</v>
      </c>
      <c r="O51" s="99">
        <v>1683.0132126095332</v>
      </c>
      <c r="P51" s="99">
        <v>1683.0132126095332</v>
      </c>
      <c r="Q51" s="99">
        <v>1683.0132126095332</v>
      </c>
      <c r="R51" s="99">
        <v>1683.0132126095332</v>
      </c>
      <c r="S51" s="99">
        <v>1683.0132126095332</v>
      </c>
      <c r="T51" s="99">
        <v>1683.0132126095332</v>
      </c>
      <c r="U51" s="99">
        <v>1683.0132126095332</v>
      </c>
      <c r="V51" s="99">
        <v>1683.0132126095332</v>
      </c>
      <c r="W51" s="99">
        <v>1683.0132126095332</v>
      </c>
      <c r="X51" s="99">
        <v>1683.0132126095332</v>
      </c>
      <c r="Y51" s="99">
        <v>1683.0132126095332</v>
      </c>
      <c r="Z51" s="99">
        <v>1683.0132126095332</v>
      </c>
      <c r="AA51" s="99">
        <v>1683.0132126095332</v>
      </c>
      <c r="AB51" s="99">
        <v>1683.0132126095332</v>
      </c>
      <c r="AC51" s="99">
        <v>1683.0132126095332</v>
      </c>
      <c r="AD51" s="99">
        <v>1683.0132126095332</v>
      </c>
      <c r="AE51" s="99">
        <v>1683.0132126095332</v>
      </c>
      <c r="AF51" s="99">
        <v>1683.0132126095332</v>
      </c>
      <c r="AG51" s="99">
        <v>1683.0132126095332</v>
      </c>
      <c r="AH51" s="99">
        <v>1683.0132126095332</v>
      </c>
      <c r="AI51" s="99">
        <v>1683.0132126095332</v>
      </c>
      <c r="AJ51" s="99">
        <v>1683.0132126095332</v>
      </c>
      <c r="AK51" s="99">
        <v>1683.0132126095332</v>
      </c>
      <c r="AL51" s="99">
        <v>1683.0132126095332</v>
      </c>
      <c r="AM51" s="99">
        <v>1294.6165806617096</v>
      </c>
      <c r="AN51" s="99">
        <v>1296.9945267140758</v>
      </c>
      <c r="AO51" s="99">
        <v>1683.0132126095332</v>
      </c>
      <c r="AP51" s="99">
        <v>1683.0132126095332</v>
      </c>
      <c r="AQ51" s="99">
        <v>1683.0132126095332</v>
      </c>
      <c r="AR51" s="99">
        <v>1683.0132126095332</v>
      </c>
      <c r="AS51" s="99">
        <v>1683.0132126095332</v>
      </c>
      <c r="AT51" s="99">
        <v>1683.0132126095332</v>
      </c>
      <c r="AU51" s="99">
        <v>1683.0132126095332</v>
      </c>
      <c r="AV51" s="99">
        <v>1683.0132126095332</v>
      </c>
      <c r="AW51" s="99">
        <v>1683.0132126095332</v>
      </c>
      <c r="AX51" s="99">
        <v>1683.0132126095332</v>
      </c>
      <c r="AY51" s="110"/>
    </row>
    <row r="52" spans="2:51">
      <c r="B52" s="98" t="s">
        <v>108</v>
      </c>
      <c r="C52" s="99">
        <v>1923.4978209017493</v>
      </c>
      <c r="D52" s="99">
        <v>1923.4978209017493</v>
      </c>
      <c r="E52" s="99">
        <v>1923.4978209017493</v>
      </c>
      <c r="F52" s="99">
        <v>1923.4978209017493</v>
      </c>
      <c r="G52" s="99">
        <v>1923.4978209017493</v>
      </c>
      <c r="H52" s="99">
        <v>1923.4978209017493</v>
      </c>
      <c r="I52" s="99">
        <v>1923.4978209017493</v>
      </c>
      <c r="J52" s="99">
        <v>1923.4978209017493</v>
      </c>
      <c r="K52" s="99">
        <v>1923.4978209017493</v>
      </c>
      <c r="L52" s="99">
        <v>1923.4978209017493</v>
      </c>
      <c r="M52" s="99">
        <v>1923.4978209017493</v>
      </c>
      <c r="N52" s="99">
        <v>1923.4978209017493</v>
      </c>
      <c r="O52" s="99">
        <v>1923.4978209017493</v>
      </c>
      <c r="P52" s="99">
        <v>1923.4978209017493</v>
      </c>
      <c r="Q52" s="99">
        <v>1923.4978209017493</v>
      </c>
      <c r="R52" s="99">
        <v>1923.4978209017493</v>
      </c>
      <c r="S52" s="99">
        <v>1923.4978209017493</v>
      </c>
      <c r="T52" s="99">
        <v>1923.4978209017493</v>
      </c>
      <c r="U52" s="99">
        <v>1923.4978209017493</v>
      </c>
      <c r="V52" s="99">
        <v>1923.4978209017493</v>
      </c>
      <c r="W52" s="99">
        <v>1923.4978209017493</v>
      </c>
      <c r="X52" s="99">
        <v>1923.4978209017493</v>
      </c>
      <c r="Y52" s="99">
        <v>1923.4978209017493</v>
      </c>
      <c r="Z52" s="99">
        <v>1923.4978209017493</v>
      </c>
      <c r="AA52" s="99">
        <v>1923.4978209017493</v>
      </c>
      <c r="AB52" s="99">
        <v>1923.4978209017493</v>
      </c>
      <c r="AC52" s="99">
        <v>1923.4978209017493</v>
      </c>
      <c r="AD52" s="99">
        <v>1923.4978209017493</v>
      </c>
      <c r="AE52" s="99">
        <v>1923.4978209017493</v>
      </c>
      <c r="AF52" s="99">
        <v>1923.4978209017493</v>
      </c>
      <c r="AG52" s="99">
        <v>1923.4978209017493</v>
      </c>
      <c r="AH52" s="99">
        <v>1923.4978209017493</v>
      </c>
      <c r="AI52" s="99">
        <v>1923.4978209017493</v>
      </c>
      <c r="AJ52" s="99">
        <v>1923.4978209017493</v>
      </c>
      <c r="AK52" s="99">
        <v>1923.4978209017493</v>
      </c>
      <c r="AL52" s="99">
        <v>1923.4978209017493</v>
      </c>
      <c r="AM52" s="99">
        <v>1923.4978209017493</v>
      </c>
      <c r="AN52" s="99">
        <v>1923.4978209017493</v>
      </c>
      <c r="AO52" s="99">
        <v>1923.4978209017493</v>
      </c>
      <c r="AP52" s="99">
        <v>1923.4978209017493</v>
      </c>
      <c r="AQ52" s="99">
        <v>1923.4978209017493</v>
      </c>
      <c r="AR52" s="99">
        <v>1923.4978209017493</v>
      </c>
      <c r="AS52" s="99">
        <v>1923.4978209017493</v>
      </c>
      <c r="AT52" s="99">
        <v>1923.4978209017493</v>
      </c>
      <c r="AU52" s="99">
        <v>1923.4978209017493</v>
      </c>
      <c r="AV52" s="99">
        <v>1923.4978209017493</v>
      </c>
      <c r="AW52" s="99">
        <v>1923.4978209017493</v>
      </c>
      <c r="AX52" s="99">
        <v>1923.4978209017493</v>
      </c>
    </row>
    <row r="53" spans="2:51">
      <c r="B53" s="98" t="s">
        <v>109</v>
      </c>
      <c r="C53" s="99">
        <v>1642.7924366725895</v>
      </c>
      <c r="D53" s="99">
        <v>1642.7924366725895</v>
      </c>
      <c r="E53" s="99">
        <v>1642.7924366725895</v>
      </c>
      <c r="F53" s="99">
        <v>1642.7924366725895</v>
      </c>
      <c r="G53" s="99">
        <v>1642.7924366725895</v>
      </c>
      <c r="H53" s="99">
        <v>1642.7924366725895</v>
      </c>
      <c r="I53" s="99">
        <v>1642.7924366725895</v>
      </c>
      <c r="J53" s="99">
        <v>1642.7924366725895</v>
      </c>
      <c r="K53" s="99">
        <v>1642.7924366725895</v>
      </c>
      <c r="L53" s="99">
        <v>1642.7924366725895</v>
      </c>
      <c r="M53" s="99">
        <v>1642.7924366725895</v>
      </c>
      <c r="N53" s="99">
        <v>1642.7924366725895</v>
      </c>
      <c r="O53" s="99">
        <v>1642.7924366725895</v>
      </c>
      <c r="P53" s="99">
        <v>1642.7924366725895</v>
      </c>
      <c r="Q53" s="99">
        <v>1642.7924366725895</v>
      </c>
      <c r="R53" s="99">
        <v>1642.7924366725895</v>
      </c>
      <c r="S53" s="99">
        <v>1642.7924366725895</v>
      </c>
      <c r="T53" s="99">
        <v>1642.7924366725895</v>
      </c>
      <c r="U53" s="99">
        <v>1642.7924366725895</v>
      </c>
      <c r="V53" s="99">
        <v>1642.7924366725895</v>
      </c>
      <c r="W53" s="99">
        <v>1642.7924366725895</v>
      </c>
      <c r="X53" s="99">
        <v>1642.7924366725895</v>
      </c>
      <c r="Y53" s="99">
        <v>1642.7924366725895</v>
      </c>
      <c r="Z53" s="99">
        <v>1642.7924366725895</v>
      </c>
      <c r="AA53" s="99">
        <v>1642.7924366725895</v>
      </c>
      <c r="AB53" s="99">
        <v>1642.7924366725895</v>
      </c>
      <c r="AC53" s="99">
        <v>1642.7924366725895</v>
      </c>
      <c r="AD53" s="99">
        <v>1642.7924366725895</v>
      </c>
      <c r="AE53" s="99">
        <v>1642.7924366725895</v>
      </c>
      <c r="AF53" s="99">
        <v>1642.7924366725895</v>
      </c>
      <c r="AG53" s="99">
        <v>1642.7924366725895</v>
      </c>
      <c r="AH53" s="99">
        <v>1642.7924366725895</v>
      </c>
      <c r="AI53" s="99">
        <v>1642.7924366725895</v>
      </c>
      <c r="AJ53" s="99">
        <v>1642.7924366725895</v>
      </c>
      <c r="AK53" s="99">
        <v>1642.7924366725895</v>
      </c>
      <c r="AL53" s="99">
        <v>1642.7924366725895</v>
      </c>
      <c r="AM53" s="99">
        <v>1642.7924366725895</v>
      </c>
      <c r="AN53" s="99">
        <v>1642.7924366725895</v>
      </c>
      <c r="AO53" s="99">
        <v>1642.7924366725895</v>
      </c>
      <c r="AP53" s="99">
        <v>1642.7924366725895</v>
      </c>
      <c r="AQ53" s="99">
        <v>1642.7924366725895</v>
      </c>
      <c r="AR53" s="99">
        <v>1642.7924366725895</v>
      </c>
      <c r="AS53" s="99">
        <v>1642.7924366725895</v>
      </c>
      <c r="AT53" s="99">
        <v>1642.7924366725895</v>
      </c>
      <c r="AU53" s="99">
        <v>1642.7924366725895</v>
      </c>
      <c r="AV53" s="99">
        <v>1642.7924366725895</v>
      </c>
      <c r="AW53" s="99">
        <v>1642.7924366725895</v>
      </c>
      <c r="AX53" s="99">
        <v>1642.7924366725895</v>
      </c>
    </row>
    <row r="55" spans="2:51">
      <c r="B55" s="173" t="s">
        <v>325</v>
      </c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  <c r="AG55" s="174"/>
      <c r="AH55" s="174"/>
      <c r="AI55" s="174"/>
      <c r="AJ55" s="174"/>
      <c r="AK55" s="174"/>
      <c r="AL55" s="174"/>
      <c r="AM55" s="174"/>
      <c r="AN55" s="174"/>
      <c r="AO55" s="174"/>
      <c r="AP55" s="174"/>
      <c r="AQ55" s="174"/>
      <c r="AR55" s="174"/>
      <c r="AS55" s="174"/>
      <c r="AT55" s="174"/>
      <c r="AU55" s="174"/>
      <c r="AV55" s="174"/>
      <c r="AW55" s="174"/>
      <c r="AX55" s="174"/>
    </row>
    <row r="56" spans="2:51">
      <c r="B56" s="104" t="s">
        <v>273</v>
      </c>
      <c r="C56" s="104" t="s">
        <v>92</v>
      </c>
      <c r="D56" s="100"/>
      <c r="E56" s="100"/>
      <c r="F56" s="100"/>
      <c r="G56" s="104" t="s">
        <v>93</v>
      </c>
      <c r="H56" s="100"/>
      <c r="I56" s="100"/>
      <c r="J56" s="100"/>
      <c r="K56" s="104" t="s">
        <v>94</v>
      </c>
      <c r="L56" s="100"/>
      <c r="M56" s="100"/>
      <c r="N56" s="100"/>
      <c r="O56" s="104" t="s">
        <v>95</v>
      </c>
      <c r="P56" s="100"/>
      <c r="Q56" s="100"/>
      <c r="R56" s="100"/>
      <c r="S56" s="104" t="s">
        <v>96</v>
      </c>
      <c r="T56" s="100"/>
      <c r="U56" s="100"/>
      <c r="V56" s="100"/>
      <c r="W56" s="104" t="s">
        <v>97</v>
      </c>
      <c r="X56" s="100"/>
      <c r="Y56" s="100"/>
      <c r="Z56" s="100"/>
      <c r="AA56" s="104" t="s">
        <v>98</v>
      </c>
      <c r="AB56" s="100"/>
      <c r="AC56" s="100"/>
      <c r="AD56" s="100"/>
      <c r="AE56" s="104" t="s">
        <v>99</v>
      </c>
      <c r="AF56" s="100"/>
      <c r="AG56" s="100"/>
      <c r="AH56" s="100"/>
      <c r="AI56" s="104" t="s">
        <v>100</v>
      </c>
      <c r="AJ56" s="100"/>
      <c r="AK56" s="100"/>
      <c r="AL56" s="100"/>
      <c r="AM56" s="104" t="s">
        <v>101</v>
      </c>
      <c r="AN56" s="100"/>
      <c r="AO56" s="100"/>
      <c r="AP56" s="100"/>
      <c r="AQ56" s="104" t="s">
        <v>102</v>
      </c>
      <c r="AR56" s="100"/>
      <c r="AS56" s="100"/>
      <c r="AT56" s="100"/>
      <c r="AU56" s="104" t="s">
        <v>103</v>
      </c>
      <c r="AV56" s="100"/>
      <c r="AW56" s="100"/>
    </row>
    <row r="57" spans="2:51">
      <c r="B57" s="104" t="s">
        <v>324</v>
      </c>
      <c r="C57" s="104">
        <v>1</v>
      </c>
      <c r="D57" s="104">
        <v>2</v>
      </c>
      <c r="E57" s="104">
        <v>3</v>
      </c>
      <c r="F57" s="104">
        <v>4</v>
      </c>
      <c r="G57" s="104">
        <v>1</v>
      </c>
      <c r="H57" s="104">
        <v>2</v>
      </c>
      <c r="I57" s="104">
        <v>3</v>
      </c>
      <c r="J57" s="104">
        <v>4</v>
      </c>
      <c r="K57" s="104">
        <v>1</v>
      </c>
      <c r="L57" s="104">
        <v>2</v>
      </c>
      <c r="M57" s="104">
        <v>3</v>
      </c>
      <c r="N57" s="104">
        <v>4</v>
      </c>
      <c r="O57" s="104">
        <v>1</v>
      </c>
      <c r="P57" s="104">
        <v>2</v>
      </c>
      <c r="Q57" s="104">
        <v>3</v>
      </c>
      <c r="R57" s="104">
        <v>4</v>
      </c>
      <c r="S57" s="104">
        <v>1</v>
      </c>
      <c r="T57" s="104">
        <v>2</v>
      </c>
      <c r="U57" s="104">
        <v>3</v>
      </c>
      <c r="V57" s="104">
        <v>4</v>
      </c>
      <c r="W57" s="104">
        <v>1</v>
      </c>
      <c r="X57" s="104">
        <v>2</v>
      </c>
      <c r="Y57" s="104">
        <v>3</v>
      </c>
      <c r="Z57" s="104">
        <v>4</v>
      </c>
      <c r="AA57" s="104">
        <v>1</v>
      </c>
      <c r="AB57" s="104">
        <v>2</v>
      </c>
      <c r="AC57" s="104">
        <v>3</v>
      </c>
      <c r="AD57" s="104">
        <v>4</v>
      </c>
      <c r="AE57" s="104">
        <v>1</v>
      </c>
      <c r="AF57" s="104">
        <v>2</v>
      </c>
      <c r="AG57" s="104">
        <v>3</v>
      </c>
      <c r="AH57" s="104">
        <v>4</v>
      </c>
      <c r="AI57" s="104">
        <v>1</v>
      </c>
      <c r="AJ57" s="104">
        <v>2</v>
      </c>
      <c r="AK57" s="104">
        <v>3</v>
      </c>
      <c r="AL57" s="104">
        <v>4</v>
      </c>
      <c r="AM57" s="104">
        <v>1</v>
      </c>
      <c r="AN57" s="104">
        <v>2</v>
      </c>
      <c r="AO57" s="104">
        <v>3</v>
      </c>
      <c r="AP57" s="104">
        <v>4</v>
      </c>
      <c r="AQ57" s="104">
        <v>1</v>
      </c>
      <c r="AR57" s="104">
        <v>2</v>
      </c>
      <c r="AS57" s="104">
        <v>3</v>
      </c>
      <c r="AT57" s="104">
        <v>4</v>
      </c>
      <c r="AU57" s="104">
        <v>1</v>
      </c>
      <c r="AV57" s="104">
        <v>2</v>
      </c>
      <c r="AW57" s="104">
        <v>3</v>
      </c>
      <c r="AX57" s="104">
        <v>4</v>
      </c>
    </row>
    <row r="58" spans="2:51">
      <c r="B58" s="104" t="s">
        <v>104</v>
      </c>
      <c r="C58" s="99">
        <v>2971370.0332339723</v>
      </c>
      <c r="D58" s="99">
        <v>2971370.0332339723</v>
      </c>
      <c r="E58" s="99">
        <v>2971370.0332339723</v>
      </c>
      <c r="F58" s="99">
        <v>2971370.0332339723</v>
      </c>
      <c r="G58" s="99">
        <v>2593026.4329045359</v>
      </c>
      <c r="H58" s="99">
        <v>2593026.4329045359</v>
      </c>
      <c r="I58" s="99">
        <v>2593026.4329045359</v>
      </c>
      <c r="J58" s="99">
        <v>2593026.4329045359</v>
      </c>
      <c r="K58" s="99">
        <v>2209818.9843020318</v>
      </c>
      <c r="L58" s="99">
        <v>2209818.9843020318</v>
      </c>
      <c r="M58" s="99">
        <v>2209818.9843020318</v>
      </c>
      <c r="N58" s="99">
        <v>2209818.9843020318</v>
      </c>
      <c r="O58" s="99">
        <v>2599543.9191357838</v>
      </c>
      <c r="P58" s="99">
        <v>2599543.9191357838</v>
      </c>
      <c r="Q58" s="99">
        <v>2599543.9191357838</v>
      </c>
      <c r="R58" s="99">
        <v>2599543.9191357838</v>
      </c>
      <c r="S58" s="99">
        <v>3055952.3300733436</v>
      </c>
      <c r="T58" s="99">
        <v>3055952.3300733436</v>
      </c>
      <c r="U58" s="99">
        <v>3055952.3300733436</v>
      </c>
      <c r="V58" s="99">
        <v>3055952.3300733436</v>
      </c>
      <c r="W58" s="99">
        <v>1775910.397602912</v>
      </c>
      <c r="X58" s="99">
        <v>1775910.397602912</v>
      </c>
      <c r="Y58" s="99">
        <v>1775910.397602912</v>
      </c>
      <c r="Z58" s="99">
        <v>1775910.397602912</v>
      </c>
      <c r="AA58" s="99">
        <v>2302933.7989035286</v>
      </c>
      <c r="AB58" s="99">
        <v>2302933.7989035286</v>
      </c>
      <c r="AC58" s="99">
        <v>2302933.7989035286</v>
      </c>
      <c r="AD58" s="99">
        <v>2302933.7989035286</v>
      </c>
      <c r="AE58" s="99">
        <v>2368104.6095285933</v>
      </c>
      <c r="AF58" s="99">
        <v>2368104.6095285933</v>
      </c>
      <c r="AG58" s="99">
        <v>2368104.6095285933</v>
      </c>
      <c r="AH58" s="99">
        <v>2368104.6095285933</v>
      </c>
      <c r="AI58" s="99">
        <v>2333277.6118362024</v>
      </c>
      <c r="AJ58" s="99">
        <v>2333277.6118362024</v>
      </c>
      <c r="AK58" s="99">
        <v>2333277.6118362024</v>
      </c>
      <c r="AL58" s="99">
        <v>2333277.6118362024</v>
      </c>
      <c r="AM58" s="99">
        <v>1689617.0739063194</v>
      </c>
      <c r="AN58" s="99">
        <v>1689617.0739063194</v>
      </c>
      <c r="AO58" s="99">
        <v>1689617.0739063194</v>
      </c>
      <c r="AP58" s="99">
        <v>1689617.0739063194</v>
      </c>
      <c r="AQ58" s="99">
        <v>2327197.4467924545</v>
      </c>
      <c r="AR58" s="99">
        <v>2327197.4467924545</v>
      </c>
      <c r="AS58" s="99">
        <v>2327197.4467924545</v>
      </c>
      <c r="AT58" s="99">
        <v>2327197.4467924545</v>
      </c>
      <c r="AU58" s="99">
        <v>2257481.619166967</v>
      </c>
      <c r="AV58" s="99">
        <v>2257481.619166967</v>
      </c>
      <c r="AW58" s="99">
        <v>2257481.619166967</v>
      </c>
      <c r="AX58" s="99">
        <v>2257481.619166967</v>
      </c>
    </row>
    <row r="59" spans="2:51">
      <c r="B59" s="104" t="s">
        <v>105</v>
      </c>
      <c r="C59" s="99">
        <v>2759424.1677346569</v>
      </c>
      <c r="D59" s="99">
        <v>2759424.1677346569</v>
      </c>
      <c r="E59" s="99">
        <v>2759424.1677346569</v>
      </c>
      <c r="F59" s="99">
        <v>2759424.1677346569</v>
      </c>
      <c r="G59" s="99">
        <v>2740889.188625203</v>
      </c>
      <c r="H59" s="99">
        <v>2740889.188625203</v>
      </c>
      <c r="I59" s="99">
        <v>2740889.188625203</v>
      </c>
      <c r="J59" s="99">
        <v>2740889.188625203</v>
      </c>
      <c r="K59" s="99">
        <v>2756948.2010283107</v>
      </c>
      <c r="L59" s="99">
        <v>2756948.2010283107</v>
      </c>
      <c r="M59" s="99">
        <v>2756948.2010283107</v>
      </c>
      <c r="N59" s="99">
        <v>2756948.2010283107</v>
      </c>
      <c r="O59" s="99">
        <v>2997521.2528862501</v>
      </c>
      <c r="P59" s="99">
        <v>2997521.2528862501</v>
      </c>
      <c r="Q59" s="99">
        <v>2997521.2528862501</v>
      </c>
      <c r="R59" s="99">
        <v>2419361.5384425856</v>
      </c>
      <c r="S59" s="99">
        <v>2703063.8018428865</v>
      </c>
      <c r="T59" s="99">
        <v>3342041.3049198189</v>
      </c>
      <c r="U59" s="99">
        <v>3342041.3049198189</v>
      </c>
      <c r="V59" s="99">
        <v>3342041.3049198189</v>
      </c>
      <c r="W59" s="99">
        <v>2574460.2421947564</v>
      </c>
      <c r="X59" s="99">
        <v>2574460.2421947564</v>
      </c>
      <c r="Y59" s="99">
        <v>2574460.2421947564</v>
      </c>
      <c r="Z59" s="99">
        <v>2574460.2421947564</v>
      </c>
      <c r="AA59" s="99">
        <v>2433589.2120195413</v>
      </c>
      <c r="AB59" s="99">
        <v>2433589.2120195413</v>
      </c>
      <c r="AC59" s="99">
        <v>2433589.2120195413</v>
      </c>
      <c r="AD59" s="99">
        <v>2433589.2120195413</v>
      </c>
      <c r="AE59" s="99">
        <v>2779709.5278041675</v>
      </c>
      <c r="AF59" s="99">
        <v>2779709.5278041675</v>
      </c>
      <c r="AG59" s="99">
        <v>2779709.5278041675</v>
      </c>
      <c r="AH59" s="99">
        <v>2779709.5278041675</v>
      </c>
      <c r="AI59" s="99">
        <v>2653153.3007745231</v>
      </c>
      <c r="AJ59" s="99">
        <v>2653153.3007745231</v>
      </c>
      <c r="AK59" s="99">
        <v>2653153.3007745231</v>
      </c>
      <c r="AL59" s="99">
        <v>2653153.3007745231</v>
      </c>
      <c r="AM59" s="99">
        <v>2836617.9357677824</v>
      </c>
      <c r="AN59" s="99">
        <v>2836617.9357677824</v>
      </c>
      <c r="AO59" s="99">
        <v>2836617.9357677824</v>
      </c>
      <c r="AP59" s="99">
        <v>2836617.9357677824</v>
      </c>
      <c r="AQ59" s="99">
        <v>2535509.1250021374</v>
      </c>
      <c r="AR59" s="99">
        <v>2535509.1250021374</v>
      </c>
      <c r="AS59" s="99">
        <v>2535509.1250021374</v>
      </c>
      <c r="AT59" s="99">
        <v>2535509.1250021374</v>
      </c>
      <c r="AU59" s="99">
        <v>2502761.5761214728</v>
      </c>
      <c r="AV59" s="99">
        <v>2502761.5761214728</v>
      </c>
      <c r="AW59" s="99">
        <v>2502761.5761214728</v>
      </c>
      <c r="AX59" s="99">
        <v>2502761.5761214728</v>
      </c>
    </row>
    <row r="60" spans="2:51">
      <c r="B60" s="104" t="s">
        <v>106</v>
      </c>
      <c r="C60" s="99">
        <v>2531147.4224340022</v>
      </c>
      <c r="D60" s="99">
        <v>2531147.4224340022</v>
      </c>
      <c r="E60" s="99">
        <v>2531147.4224340022</v>
      </c>
      <c r="F60" s="99">
        <v>2531147.4224340022</v>
      </c>
      <c r="G60" s="99">
        <v>2380185.4358750819</v>
      </c>
      <c r="H60" s="99">
        <v>2380185.4358750819</v>
      </c>
      <c r="I60" s="99">
        <v>2380185.4358750819</v>
      </c>
      <c r="J60" s="99">
        <v>2380185.4358750819</v>
      </c>
      <c r="K60" s="99">
        <v>2549017.3941640314</v>
      </c>
      <c r="L60" s="99">
        <v>2549017.3941640314</v>
      </c>
      <c r="M60" s="99">
        <v>2549017.3941640314</v>
      </c>
      <c r="N60" s="99">
        <v>2549017.3941640314</v>
      </c>
      <c r="O60" s="99">
        <v>2532725.563852415</v>
      </c>
      <c r="P60" s="99">
        <v>2532725.563852415</v>
      </c>
      <c r="Q60" s="99">
        <v>2532725.563852415</v>
      </c>
      <c r="R60" s="99">
        <v>2532725.563852415</v>
      </c>
      <c r="S60" s="99">
        <v>2602978.6000988772</v>
      </c>
      <c r="T60" s="99">
        <v>2602978.6000988772</v>
      </c>
      <c r="U60" s="99">
        <v>2602978.6000988772</v>
      </c>
      <c r="V60" s="99">
        <v>2602978.6000988772</v>
      </c>
      <c r="W60" s="99">
        <v>2389901.0685358793</v>
      </c>
      <c r="X60" s="99">
        <v>2389901.0685358793</v>
      </c>
      <c r="Y60" s="99">
        <v>2389901.0685358793</v>
      </c>
      <c r="Z60" s="99">
        <v>2389901.0685358793</v>
      </c>
      <c r="AA60" s="99">
        <v>2435707.3619770491</v>
      </c>
      <c r="AB60" s="99">
        <v>2435707.3619770491</v>
      </c>
      <c r="AC60" s="99">
        <v>2435707.3619770491</v>
      </c>
      <c r="AD60" s="99">
        <v>2435707.3619770491</v>
      </c>
      <c r="AE60" s="99">
        <v>2257503.3167581013</v>
      </c>
      <c r="AF60" s="99">
        <v>2257503.3167581013</v>
      </c>
      <c r="AG60" s="99">
        <v>2257503.3167581013</v>
      </c>
      <c r="AH60" s="99">
        <v>2257503.3167581013</v>
      </c>
      <c r="AI60" s="99">
        <v>2296405.2481631492</v>
      </c>
      <c r="AJ60" s="99">
        <v>2296405.2481631492</v>
      </c>
      <c r="AK60" s="99">
        <v>2296405.2481631492</v>
      </c>
      <c r="AL60" s="99">
        <v>2296405.2481631492</v>
      </c>
      <c r="AM60" s="99">
        <v>2330552.6340630027</v>
      </c>
      <c r="AN60" s="99">
        <v>2330552.6340630027</v>
      </c>
      <c r="AO60" s="99">
        <v>2330552.6340630027</v>
      </c>
      <c r="AP60" s="99">
        <v>2330552.6340630027</v>
      </c>
      <c r="AQ60" s="99">
        <v>2437931.7179852407</v>
      </c>
      <c r="AR60" s="99">
        <v>2437931.7179852407</v>
      </c>
      <c r="AS60" s="99">
        <v>2437931.7179852407</v>
      </c>
      <c r="AT60" s="99">
        <v>2437931.7179852407</v>
      </c>
      <c r="AU60" s="99">
        <v>3190055.83735719</v>
      </c>
      <c r="AV60" s="99">
        <v>3190055.83735719</v>
      </c>
      <c r="AW60" s="99">
        <v>3190055.83735719</v>
      </c>
      <c r="AX60" s="99">
        <v>3190055.83735719</v>
      </c>
    </row>
    <row r="61" spans="2:51">
      <c r="B61" s="104" t="s">
        <v>107</v>
      </c>
      <c r="C61" s="99">
        <v>2622528.0306917336</v>
      </c>
      <c r="D61" s="99">
        <v>2622528.0306917336</v>
      </c>
      <c r="E61" s="99">
        <v>1882201.8387534374</v>
      </c>
      <c r="F61" s="99">
        <v>2622528.0306917336</v>
      </c>
      <c r="G61" s="99">
        <v>2497430.5982932248</v>
      </c>
      <c r="H61" s="99">
        <v>2497430.5982932248</v>
      </c>
      <c r="I61" s="99">
        <v>2497430.5982932248</v>
      </c>
      <c r="J61" s="99">
        <v>2497430.5982932248</v>
      </c>
      <c r="K61" s="99">
        <v>2424749.5925283828</v>
      </c>
      <c r="L61" s="99">
        <v>2424749.5925283828</v>
      </c>
      <c r="M61" s="99">
        <v>2424749.5925283828</v>
      </c>
      <c r="N61" s="99">
        <v>2424749.5925283828</v>
      </c>
      <c r="O61" s="99">
        <v>2310928.1276704408</v>
      </c>
      <c r="P61" s="99">
        <v>2310928.1276704408</v>
      </c>
      <c r="Q61" s="99">
        <v>2310928.1276704408</v>
      </c>
      <c r="R61" s="99">
        <v>2310928.1276704408</v>
      </c>
      <c r="S61" s="99">
        <v>2313406.6944468087</v>
      </c>
      <c r="T61" s="99">
        <v>2313406.6944468087</v>
      </c>
      <c r="U61" s="99">
        <v>2313406.6944468087</v>
      </c>
      <c r="V61" s="99">
        <v>2313406.6944468087</v>
      </c>
      <c r="W61" s="99">
        <v>2539195.4141795048</v>
      </c>
      <c r="X61" s="99">
        <v>2539195.4141795048</v>
      </c>
      <c r="Y61" s="99">
        <v>2539195.4141795048</v>
      </c>
      <c r="Z61" s="99">
        <v>2539195.4141795048</v>
      </c>
      <c r="AA61" s="99">
        <v>2419412.6570839286</v>
      </c>
      <c r="AB61" s="99">
        <v>2419412.6570839286</v>
      </c>
      <c r="AC61" s="99">
        <v>2419412.6570839286</v>
      </c>
      <c r="AD61" s="99">
        <v>2419412.6570839286</v>
      </c>
      <c r="AE61" s="99">
        <v>2526221.493281241</v>
      </c>
      <c r="AF61" s="99">
        <v>2526221.493281241</v>
      </c>
      <c r="AG61" s="99">
        <v>2526221.493281241</v>
      </c>
      <c r="AH61" s="99">
        <v>2526221.493281241</v>
      </c>
      <c r="AI61" s="99">
        <v>2370165.6817412488</v>
      </c>
      <c r="AJ61" s="99">
        <v>2370165.6817412488</v>
      </c>
      <c r="AK61" s="99">
        <v>2370165.6817412488</v>
      </c>
      <c r="AL61" s="99">
        <v>2370165.6817412488</v>
      </c>
      <c r="AM61" s="99">
        <v>2226277.4015983939</v>
      </c>
      <c r="AN61" s="99">
        <v>2230366.6181569346</v>
      </c>
      <c r="AO61" s="99">
        <v>2894180.6692364542</v>
      </c>
      <c r="AP61" s="99">
        <v>2894180.6692364542</v>
      </c>
      <c r="AQ61" s="99">
        <v>2378701.1264562076</v>
      </c>
      <c r="AR61" s="99">
        <v>2378701.1264562076</v>
      </c>
      <c r="AS61" s="99">
        <v>2378701.1264562076</v>
      </c>
      <c r="AT61" s="99">
        <v>2378701.1264562076</v>
      </c>
      <c r="AU61" s="99">
        <v>2229236.4637338701</v>
      </c>
      <c r="AV61" s="99">
        <v>2229236.4637338701</v>
      </c>
      <c r="AW61" s="99">
        <v>2229236.4637338701</v>
      </c>
      <c r="AX61" s="99">
        <v>2229236.4637338701</v>
      </c>
    </row>
    <row r="62" spans="2:51">
      <c r="B62" s="104" t="s">
        <v>108</v>
      </c>
      <c r="C62" s="99">
        <v>2913252.5156439459</v>
      </c>
      <c r="D62" s="99">
        <v>2913252.5156439459</v>
      </c>
      <c r="E62" s="99">
        <v>2913252.5156439459</v>
      </c>
      <c r="F62" s="99">
        <v>2913252.5156439459</v>
      </c>
      <c r="G62" s="99">
        <v>2890684.0319320238</v>
      </c>
      <c r="H62" s="99">
        <v>2890684.0319320238</v>
      </c>
      <c r="I62" s="99">
        <v>2890684.0319320238</v>
      </c>
      <c r="J62" s="99">
        <v>2890684.0319320238</v>
      </c>
      <c r="K62" s="99">
        <v>2849701.332747533</v>
      </c>
      <c r="L62" s="99">
        <v>2849701.332747533</v>
      </c>
      <c r="M62" s="99">
        <v>2849701.332747533</v>
      </c>
      <c r="N62" s="99">
        <v>2849701.332747533</v>
      </c>
      <c r="O62" s="99">
        <v>2905033.7959378981</v>
      </c>
      <c r="P62" s="99">
        <v>2905033.7959378981</v>
      </c>
      <c r="Q62" s="99">
        <v>2905033.7959378981</v>
      </c>
      <c r="R62" s="99">
        <v>2905033.7959378981</v>
      </c>
      <c r="S62" s="99">
        <v>2858535.5533165075</v>
      </c>
      <c r="T62" s="99">
        <v>2858535.5533165075</v>
      </c>
      <c r="U62" s="99">
        <v>2858535.5533165075</v>
      </c>
      <c r="V62" s="99">
        <v>2858535.5533165075</v>
      </c>
      <c r="W62" s="99">
        <v>2866309.0823503565</v>
      </c>
      <c r="X62" s="99">
        <v>2866309.0823503565</v>
      </c>
      <c r="Y62" s="99">
        <v>2866309.0823503565</v>
      </c>
      <c r="Z62" s="99">
        <v>2866309.0823503565</v>
      </c>
      <c r="AA62" s="99">
        <v>2938497.3603132912</v>
      </c>
      <c r="AB62" s="99">
        <v>2938497.3603132912</v>
      </c>
      <c r="AC62" s="99">
        <v>2938497.3603132912</v>
      </c>
      <c r="AD62" s="99">
        <v>2938497.3603132912</v>
      </c>
      <c r="AE62" s="99">
        <v>2870927.7963466081</v>
      </c>
      <c r="AF62" s="99">
        <v>2870927.7963466081</v>
      </c>
      <c r="AG62" s="99">
        <v>2870927.7963466081</v>
      </c>
      <c r="AH62" s="99">
        <v>2870927.7963466081</v>
      </c>
      <c r="AI62" s="99">
        <v>2953534.9983511488</v>
      </c>
      <c r="AJ62" s="99">
        <v>2953534.9983511488</v>
      </c>
      <c r="AK62" s="99">
        <v>2953534.9983511488</v>
      </c>
      <c r="AL62" s="99">
        <v>2953534.9983511488</v>
      </c>
      <c r="AM62" s="99">
        <v>3003444.2757404777</v>
      </c>
      <c r="AN62" s="99">
        <v>3003444.2757404777</v>
      </c>
      <c r="AO62" s="99">
        <v>3003444.2757404777</v>
      </c>
      <c r="AP62" s="99">
        <v>3003444.2757404777</v>
      </c>
      <c r="AQ62" s="99">
        <v>2924190.4555129097</v>
      </c>
      <c r="AR62" s="99">
        <v>2924190.4555129097</v>
      </c>
      <c r="AS62" s="99">
        <v>2924190.4555129097</v>
      </c>
      <c r="AT62" s="99">
        <v>2924190.4555129097</v>
      </c>
      <c r="AU62" s="99">
        <v>2949132.8359943125</v>
      </c>
      <c r="AV62" s="99">
        <v>2949132.8359943125</v>
      </c>
      <c r="AW62" s="99">
        <v>2949132.8359943125</v>
      </c>
      <c r="AX62" s="99">
        <v>2949132.8359943125</v>
      </c>
    </row>
    <row r="63" spans="2:51">
      <c r="B63" s="104" t="s">
        <v>109</v>
      </c>
      <c r="C63" s="99">
        <v>2534379.3580676927</v>
      </c>
      <c r="D63" s="99">
        <v>2534379.3580676927</v>
      </c>
      <c r="E63" s="99">
        <v>2534379.3580676927</v>
      </c>
      <c r="F63" s="99">
        <v>2534379.3580676927</v>
      </c>
      <c r="G63" s="99">
        <v>2504988.6300014812</v>
      </c>
      <c r="H63" s="99">
        <v>2504988.6300014812</v>
      </c>
      <c r="I63" s="99">
        <v>2504988.6300014812</v>
      </c>
      <c r="J63" s="99">
        <v>2504988.6300014812</v>
      </c>
      <c r="K63" s="99">
        <v>2689121.3190372693</v>
      </c>
      <c r="L63" s="99">
        <v>2689121.3190372693</v>
      </c>
      <c r="M63" s="99">
        <v>2689121.3190372693</v>
      </c>
      <c r="N63" s="99">
        <v>2689121.3190372693</v>
      </c>
      <c r="O63" s="99">
        <v>2716708.4576270273</v>
      </c>
      <c r="P63" s="99">
        <v>2716708.4576270273</v>
      </c>
      <c r="Q63" s="99">
        <v>2716708.4576270273</v>
      </c>
      <c r="R63" s="99">
        <v>2716708.4576270273</v>
      </c>
      <c r="S63" s="99">
        <v>2644755.6305627297</v>
      </c>
      <c r="T63" s="99">
        <v>2644755.6305627297</v>
      </c>
      <c r="U63" s="99">
        <v>2644755.6305627297</v>
      </c>
      <c r="V63" s="99">
        <v>2644755.6305627297</v>
      </c>
      <c r="W63" s="99">
        <v>2718331.0745720458</v>
      </c>
      <c r="X63" s="99">
        <v>2718331.0745720458</v>
      </c>
      <c r="Y63" s="99">
        <v>2718331.0745720458</v>
      </c>
      <c r="Z63" s="99">
        <v>2718331.0745720458</v>
      </c>
      <c r="AA63" s="99">
        <v>2517549.8827528777</v>
      </c>
      <c r="AB63" s="99">
        <v>2517549.8827528777</v>
      </c>
      <c r="AC63" s="99">
        <v>2517549.8827528777</v>
      </c>
      <c r="AD63" s="99">
        <v>2517549.8827528777</v>
      </c>
      <c r="AE63" s="99">
        <v>2745913.3922404237</v>
      </c>
      <c r="AF63" s="99">
        <v>2745913.3922404237</v>
      </c>
      <c r="AG63" s="99">
        <v>2745913.3922404237</v>
      </c>
      <c r="AH63" s="99">
        <v>2745913.3922404237</v>
      </c>
      <c r="AI63" s="99">
        <v>2572101.4666315829</v>
      </c>
      <c r="AJ63" s="99">
        <v>2572101.4666315829</v>
      </c>
      <c r="AK63" s="99">
        <v>2572101.4666315829</v>
      </c>
      <c r="AL63" s="99">
        <v>2572101.4666315829</v>
      </c>
      <c r="AM63" s="99">
        <v>2626721.0128735146</v>
      </c>
      <c r="AN63" s="99">
        <v>2626721.0128735146</v>
      </c>
      <c r="AO63" s="99">
        <v>2626721.0128735146</v>
      </c>
      <c r="AP63" s="99">
        <v>2626721.0128735146</v>
      </c>
      <c r="AQ63" s="99">
        <v>2646661.6332267919</v>
      </c>
      <c r="AR63" s="99">
        <v>2646661.6332267919</v>
      </c>
      <c r="AS63" s="99">
        <v>2646661.6332267919</v>
      </c>
      <c r="AT63" s="99">
        <v>2646661.6332267919</v>
      </c>
      <c r="AU63" s="99">
        <v>2504831.608708147</v>
      </c>
      <c r="AV63" s="99">
        <v>2504831.608708147</v>
      </c>
      <c r="AW63" s="99">
        <v>2504831.608708147</v>
      </c>
      <c r="AX63" s="99">
        <v>2504831.608708147</v>
      </c>
    </row>
    <row r="64" spans="2:51">
      <c r="B64" s="100"/>
    </row>
    <row r="65" spans="1:14">
      <c r="B65" s="103" t="s">
        <v>326</v>
      </c>
    </row>
    <row r="66" spans="1:14">
      <c r="B66" s="98" t="s">
        <v>327</v>
      </c>
      <c r="C66" s="98" t="s">
        <v>92</v>
      </c>
      <c r="D66" s="98" t="s">
        <v>93</v>
      </c>
      <c r="E66" s="98" t="s">
        <v>94</v>
      </c>
      <c r="F66" s="98" t="s">
        <v>95</v>
      </c>
      <c r="G66" s="98" t="s">
        <v>96</v>
      </c>
      <c r="H66" s="98" t="s">
        <v>97</v>
      </c>
      <c r="I66" s="98" t="s">
        <v>98</v>
      </c>
      <c r="J66" s="98" t="s">
        <v>99</v>
      </c>
      <c r="K66" s="98" t="s">
        <v>100</v>
      </c>
      <c r="L66" s="98" t="s">
        <v>101</v>
      </c>
      <c r="M66" s="98" t="s">
        <v>102</v>
      </c>
      <c r="N66" s="98" t="s">
        <v>103</v>
      </c>
    </row>
    <row r="67" spans="1:14">
      <c r="B67" s="98" t="s">
        <v>328</v>
      </c>
      <c r="C67" s="99">
        <v>0</v>
      </c>
      <c r="D67" s="99">
        <v>0</v>
      </c>
      <c r="E67" s="99">
        <v>0</v>
      </c>
      <c r="F67" s="99">
        <v>0</v>
      </c>
      <c r="G67" s="99">
        <v>0</v>
      </c>
      <c r="H67" s="99">
        <v>0</v>
      </c>
      <c r="I67" s="99">
        <v>0</v>
      </c>
      <c r="J67" s="99">
        <v>0</v>
      </c>
      <c r="K67" s="99">
        <v>0</v>
      </c>
      <c r="L67" s="99">
        <v>0</v>
      </c>
      <c r="M67" s="99">
        <v>0</v>
      </c>
      <c r="N67" s="99">
        <v>0</v>
      </c>
    </row>
    <row r="68" spans="1:14">
      <c r="B68" s="98" t="s">
        <v>329</v>
      </c>
      <c r="C68" s="99">
        <v>0</v>
      </c>
      <c r="D68" s="99">
        <v>0</v>
      </c>
      <c r="E68" s="99">
        <v>0</v>
      </c>
      <c r="F68" s="99">
        <v>0</v>
      </c>
      <c r="G68" s="99">
        <v>0</v>
      </c>
      <c r="H68" s="99">
        <v>0</v>
      </c>
      <c r="I68" s="99">
        <v>0</v>
      </c>
      <c r="J68" s="99">
        <v>0</v>
      </c>
      <c r="K68" s="99">
        <v>0</v>
      </c>
      <c r="L68" s="99">
        <v>0</v>
      </c>
      <c r="M68" s="99">
        <v>0</v>
      </c>
      <c r="N68" s="99">
        <v>0</v>
      </c>
    </row>
    <row r="70" spans="1:14">
      <c r="B70" s="103" t="s">
        <v>330</v>
      </c>
    </row>
    <row r="71" spans="1:14">
      <c r="A71" s="104" t="s">
        <v>121</v>
      </c>
      <c r="B71" s="104" t="s">
        <v>331</v>
      </c>
      <c r="C71" s="104" t="s">
        <v>22</v>
      </c>
      <c r="D71" s="104" t="s">
        <v>59</v>
      </c>
    </row>
    <row r="72" spans="1:14">
      <c r="A72" s="104" t="s">
        <v>104</v>
      </c>
      <c r="B72" s="104" t="s">
        <v>92</v>
      </c>
      <c r="C72" s="99">
        <v>0</v>
      </c>
      <c r="D72" s="99">
        <v>0</v>
      </c>
    </row>
    <row r="73" spans="1:14">
      <c r="B73" s="104" t="s">
        <v>93</v>
      </c>
      <c r="C73" s="99">
        <v>0</v>
      </c>
      <c r="D73" s="99">
        <v>0</v>
      </c>
    </row>
    <row r="74" spans="1:14">
      <c r="B74" s="104" t="s">
        <v>94</v>
      </c>
      <c r="C74" s="99">
        <v>0</v>
      </c>
      <c r="D74" s="99">
        <v>0</v>
      </c>
    </row>
    <row r="75" spans="1:14">
      <c r="B75" s="104" t="s">
        <v>95</v>
      </c>
      <c r="C75" s="99">
        <v>0</v>
      </c>
      <c r="D75" s="99">
        <v>0</v>
      </c>
    </row>
    <row r="76" spans="1:14">
      <c r="B76" s="104" t="s">
        <v>96</v>
      </c>
      <c r="C76" s="99">
        <v>0</v>
      </c>
      <c r="D76" s="99">
        <v>0</v>
      </c>
    </row>
    <row r="77" spans="1:14">
      <c r="B77" s="104" t="s">
        <v>97</v>
      </c>
      <c r="C77" s="99">
        <v>0</v>
      </c>
      <c r="D77" s="99">
        <v>0</v>
      </c>
    </row>
    <row r="78" spans="1:14">
      <c r="B78" s="104" t="s">
        <v>98</v>
      </c>
      <c r="C78" s="99">
        <v>0</v>
      </c>
      <c r="D78" s="99">
        <v>0</v>
      </c>
    </row>
    <row r="79" spans="1:14">
      <c r="B79" s="104" t="s">
        <v>99</v>
      </c>
      <c r="C79" s="99">
        <v>0</v>
      </c>
      <c r="D79" s="99">
        <v>0</v>
      </c>
    </row>
    <row r="80" spans="1:14">
      <c r="B80" s="104" t="s">
        <v>100</v>
      </c>
      <c r="C80" s="99">
        <v>0</v>
      </c>
      <c r="D80" s="99">
        <v>0</v>
      </c>
    </row>
    <row r="81" spans="2:50">
      <c r="B81" s="104" t="s">
        <v>101</v>
      </c>
      <c r="C81" s="99">
        <v>0</v>
      </c>
      <c r="D81" s="99">
        <v>0</v>
      </c>
    </row>
    <row r="82" spans="2:50">
      <c r="B82" s="104" t="s">
        <v>102</v>
      </c>
      <c r="C82" s="99">
        <v>0</v>
      </c>
      <c r="D82" s="99">
        <v>0</v>
      </c>
    </row>
    <row r="83" spans="2:50">
      <c r="B83" s="104" t="s">
        <v>103</v>
      </c>
      <c r="C83" s="99">
        <v>0</v>
      </c>
      <c r="D83" s="99">
        <v>0</v>
      </c>
    </row>
    <row r="85" spans="2:50">
      <c r="B85" s="102" t="s">
        <v>332</v>
      </c>
    </row>
    <row r="86" spans="2:50">
      <c r="B86" s="98" t="s">
        <v>273</v>
      </c>
      <c r="C86" s="98" t="s">
        <v>92</v>
      </c>
      <c r="D86" s="100"/>
      <c r="E86" s="100"/>
      <c r="F86" s="100"/>
      <c r="G86" s="98" t="s">
        <v>93</v>
      </c>
      <c r="H86" s="100"/>
      <c r="I86" s="100"/>
      <c r="J86" s="100"/>
      <c r="K86" s="98" t="s">
        <v>94</v>
      </c>
      <c r="L86" s="100"/>
      <c r="M86" s="100"/>
      <c r="N86" s="100"/>
      <c r="O86" s="98" t="s">
        <v>95</v>
      </c>
      <c r="P86" s="100"/>
      <c r="Q86" s="100"/>
      <c r="R86" s="100"/>
      <c r="S86" s="98" t="s">
        <v>96</v>
      </c>
      <c r="T86" s="100"/>
      <c r="U86" s="100"/>
      <c r="V86" s="100"/>
      <c r="W86" s="98" t="s">
        <v>97</v>
      </c>
      <c r="X86" s="100"/>
      <c r="Y86" s="100"/>
      <c r="Z86" s="100"/>
      <c r="AA86" s="98" t="s">
        <v>98</v>
      </c>
      <c r="AB86" s="100"/>
      <c r="AC86" s="100"/>
      <c r="AD86" s="100"/>
      <c r="AE86" s="98" t="s">
        <v>99</v>
      </c>
      <c r="AF86" s="100"/>
      <c r="AG86" s="100"/>
      <c r="AH86" s="100"/>
      <c r="AI86" s="98" t="s">
        <v>100</v>
      </c>
      <c r="AJ86" s="100"/>
      <c r="AK86" s="100"/>
      <c r="AL86" s="100"/>
      <c r="AM86" s="98" t="s">
        <v>101</v>
      </c>
      <c r="AN86" s="100"/>
      <c r="AO86" s="100"/>
      <c r="AP86" s="100"/>
      <c r="AQ86" s="98" t="s">
        <v>102</v>
      </c>
      <c r="AR86" s="100"/>
      <c r="AS86" s="100"/>
      <c r="AT86" s="100"/>
      <c r="AU86" s="98" t="s">
        <v>103</v>
      </c>
      <c r="AV86" s="100"/>
      <c r="AW86" s="100"/>
    </row>
    <row r="87" spans="2:50">
      <c r="B87" s="98" t="s">
        <v>333</v>
      </c>
      <c r="C87" s="98">
        <v>1</v>
      </c>
      <c r="D87" s="98">
        <v>2</v>
      </c>
      <c r="E87" s="98">
        <v>3</v>
      </c>
      <c r="F87" s="98">
        <v>4</v>
      </c>
      <c r="G87" s="98">
        <v>1</v>
      </c>
      <c r="H87" s="98">
        <v>2</v>
      </c>
      <c r="I87" s="98">
        <v>3</v>
      </c>
      <c r="J87" s="98">
        <v>4</v>
      </c>
      <c r="K87" s="98">
        <v>1</v>
      </c>
      <c r="L87" s="98">
        <v>2</v>
      </c>
      <c r="M87" s="98">
        <v>3</v>
      </c>
      <c r="N87" s="98">
        <v>4</v>
      </c>
      <c r="O87" s="98">
        <v>1</v>
      </c>
      <c r="P87" s="98">
        <v>2</v>
      </c>
      <c r="Q87" s="98">
        <v>3</v>
      </c>
      <c r="R87" s="98">
        <v>4</v>
      </c>
      <c r="S87" s="98">
        <v>1</v>
      </c>
      <c r="T87" s="98">
        <v>2</v>
      </c>
      <c r="U87" s="98">
        <v>3</v>
      </c>
      <c r="V87" s="98">
        <v>4</v>
      </c>
      <c r="W87" s="98">
        <v>1</v>
      </c>
      <c r="X87" s="98">
        <v>2</v>
      </c>
      <c r="Y87" s="98">
        <v>3</v>
      </c>
      <c r="Z87" s="98">
        <v>4</v>
      </c>
      <c r="AA87" s="98">
        <v>1</v>
      </c>
      <c r="AB87" s="98">
        <v>2</v>
      </c>
      <c r="AC87" s="98">
        <v>3</v>
      </c>
      <c r="AD87" s="98">
        <v>4</v>
      </c>
      <c r="AE87" s="98">
        <v>1</v>
      </c>
      <c r="AF87" s="98">
        <v>2</v>
      </c>
      <c r="AG87" s="98">
        <v>3</v>
      </c>
      <c r="AH87" s="98">
        <v>4</v>
      </c>
      <c r="AI87" s="98">
        <v>1</v>
      </c>
      <c r="AJ87" s="98">
        <v>2</v>
      </c>
      <c r="AK87" s="98">
        <v>3</v>
      </c>
      <c r="AL87" s="98">
        <v>4</v>
      </c>
      <c r="AM87" s="98">
        <v>1</v>
      </c>
      <c r="AN87" s="98">
        <v>2</v>
      </c>
      <c r="AO87" s="98">
        <v>3</v>
      </c>
      <c r="AP87" s="98">
        <v>4</v>
      </c>
      <c r="AQ87" s="98">
        <v>1</v>
      </c>
      <c r="AR87" s="98">
        <v>2</v>
      </c>
      <c r="AS87" s="98">
        <v>3</v>
      </c>
      <c r="AT87" s="98">
        <v>4</v>
      </c>
      <c r="AU87" s="98">
        <v>1</v>
      </c>
      <c r="AV87" s="98">
        <v>2</v>
      </c>
      <c r="AW87" s="98">
        <v>3</v>
      </c>
      <c r="AX87" s="98">
        <v>4</v>
      </c>
    </row>
    <row r="88" spans="2:50">
      <c r="B88" s="98" t="s">
        <v>104</v>
      </c>
      <c r="C88" s="99">
        <f>C48+$C$67/4</f>
        <v>1683.0132126095332</v>
      </c>
      <c r="D88" s="99">
        <f>D48+$C$67/4</f>
        <v>1683.0132126095332</v>
      </c>
      <c r="E88" s="99">
        <f>E48+$C$67/4</f>
        <v>1683.0132126095332</v>
      </c>
      <c r="F88" s="99">
        <f>F48+$C$67/4</f>
        <v>1683.0132126095332</v>
      </c>
      <c r="G88" s="99">
        <f>G48+$D$67/4</f>
        <v>1683.0132126095332</v>
      </c>
      <c r="H88" s="99">
        <f>H48+$D$67/4</f>
        <v>1683.0132126095332</v>
      </c>
      <c r="I88" s="99">
        <f>I48+$D$67/4</f>
        <v>1683.0132126095332</v>
      </c>
      <c r="J88" s="99">
        <f>J48+$D$67/4</f>
        <v>1683.0132126095332</v>
      </c>
      <c r="K88" s="99">
        <f>K48+$E$67/4</f>
        <v>1683.0132126095332</v>
      </c>
      <c r="L88" s="99">
        <f>L48+$E$67/4</f>
        <v>1683.0132126095332</v>
      </c>
      <c r="M88" s="99">
        <f>M48+$E$67/4</f>
        <v>1683.0132126095332</v>
      </c>
      <c r="N88" s="99">
        <f>N48+$E$67/4</f>
        <v>1683.0132126095332</v>
      </c>
      <c r="O88" s="99">
        <f>O48+$F$67/4</f>
        <v>1683.0132126095332</v>
      </c>
      <c r="P88" s="99">
        <f>P48+$F$67/4</f>
        <v>1683.0132126095332</v>
      </c>
      <c r="Q88" s="99">
        <f>Q48+$F$67/4</f>
        <v>1683.0132126095332</v>
      </c>
      <c r="R88" s="99">
        <f>R48+$F$67/4</f>
        <v>1683.0132126095332</v>
      </c>
      <c r="S88" s="99">
        <f>S48+$G$67/4</f>
        <v>1683.0132126095332</v>
      </c>
      <c r="T88" s="99">
        <f>T48+$G$67/4</f>
        <v>1683.0132126095332</v>
      </c>
      <c r="U88" s="99">
        <f>U48+$G$67/4</f>
        <v>1683.0132126095332</v>
      </c>
      <c r="V88" s="99">
        <f>V48+$G$67/4</f>
        <v>1683.0132126095332</v>
      </c>
      <c r="W88" s="99">
        <f>W48+$H$67/4</f>
        <v>1683.0132126095332</v>
      </c>
      <c r="X88" s="99">
        <f>X48+$H$67/4</f>
        <v>1683.0132126095332</v>
      </c>
      <c r="Y88" s="99">
        <f>Y48+$H$67/4</f>
        <v>1683.0132126095332</v>
      </c>
      <c r="Z88" s="99">
        <f>Z48+$H$67/4</f>
        <v>1683.0132126095332</v>
      </c>
      <c r="AA88" s="99">
        <f>AA48+$I$67/4</f>
        <v>1683.0132126095332</v>
      </c>
      <c r="AB88" s="99">
        <f>AB48+$I$67/4</f>
        <v>1683.0132126095332</v>
      </c>
      <c r="AC88" s="99">
        <f>AC48+$I$67/4</f>
        <v>1683.0132126095332</v>
      </c>
      <c r="AD88" s="99">
        <f>AD48+$I$67/4</f>
        <v>1683.0132126095332</v>
      </c>
      <c r="AE88" s="99">
        <f>AE48+$J$67/4</f>
        <v>1683.0132126095332</v>
      </c>
      <c r="AF88" s="99">
        <f>AF48+$J$67/4</f>
        <v>1683.0132126095332</v>
      </c>
      <c r="AG88" s="99">
        <f>AG48+$J$67/4</f>
        <v>1683.0132126095332</v>
      </c>
      <c r="AH88" s="99">
        <f>AH48+$J$67/4</f>
        <v>1683.0132126095332</v>
      </c>
      <c r="AI88" s="99">
        <f>AI48+$K$67/4</f>
        <v>1683.0132126095332</v>
      </c>
      <c r="AJ88" s="99">
        <f>AJ48+$K$67/4</f>
        <v>1683.0132126095332</v>
      </c>
      <c r="AK88" s="99">
        <f>AK48+$K$67/4</f>
        <v>1683.0132126095332</v>
      </c>
      <c r="AL88" s="99">
        <f>AL48+$K$67/4</f>
        <v>1683.0132126095332</v>
      </c>
      <c r="AM88" s="99">
        <f>AM48+$L$67/4</f>
        <v>1683.0132126095332</v>
      </c>
      <c r="AN88" s="99">
        <f>AN48+$L$67/4</f>
        <v>1683.0132126095332</v>
      </c>
      <c r="AO88" s="99">
        <f>AO48+$L$67/4</f>
        <v>1683.0132126095332</v>
      </c>
      <c r="AP88" s="99">
        <f>AP48+$L$67/4</f>
        <v>1683.0132126095332</v>
      </c>
      <c r="AQ88" s="99">
        <f>AQ48+$M$67/4</f>
        <v>1683.0132126095332</v>
      </c>
      <c r="AR88" s="99">
        <f>AR48+$M$67/4</f>
        <v>1683.0132126095332</v>
      </c>
      <c r="AS88" s="99">
        <f>AS48+$M$67/4</f>
        <v>1683.0132126095332</v>
      </c>
      <c r="AT88" s="99">
        <f>AT48+$M$67/4</f>
        <v>1683.0132126095332</v>
      </c>
      <c r="AU88" s="99">
        <f>AU48+$N$67/4</f>
        <v>1683.0132126095332</v>
      </c>
      <c r="AV88" s="99">
        <f>AV48+$N$67/4</f>
        <v>1683.0132126095332</v>
      </c>
      <c r="AW88" s="99">
        <f>AW48+$N$67/4</f>
        <v>1683.0132126095332</v>
      </c>
      <c r="AX88" s="99">
        <f>AX48+$N$67/4</f>
        <v>1683.0132126095332</v>
      </c>
    </row>
    <row r="89" spans="2:50">
      <c r="B89" s="98" t="s">
        <v>105</v>
      </c>
      <c r="C89" s="99">
        <f>C49</f>
        <v>1923.4978209017493</v>
      </c>
      <c r="D89" s="99">
        <f t="shared" ref="D89:AX93" si="3">D49</f>
        <v>1923.4978209017493</v>
      </c>
      <c r="E89" s="99">
        <f t="shared" si="3"/>
        <v>1923.4978209017493</v>
      </c>
      <c r="F89" s="99">
        <f t="shared" si="3"/>
        <v>1923.4978209017493</v>
      </c>
      <c r="G89" s="99">
        <f t="shared" si="3"/>
        <v>1923.4978209017493</v>
      </c>
      <c r="H89" s="99">
        <f t="shared" si="3"/>
        <v>1923.4978209017493</v>
      </c>
      <c r="I89" s="99">
        <f t="shared" si="3"/>
        <v>1923.4978209017493</v>
      </c>
      <c r="J89" s="99">
        <f t="shared" si="3"/>
        <v>1923.4978209017493</v>
      </c>
      <c r="K89" s="99">
        <f t="shared" si="3"/>
        <v>1923.4978209017493</v>
      </c>
      <c r="L89" s="99">
        <f t="shared" si="3"/>
        <v>1923.4978209017493</v>
      </c>
      <c r="M89" s="99">
        <f t="shared" si="3"/>
        <v>1923.4978209017493</v>
      </c>
      <c r="N89" s="99">
        <f t="shared" si="3"/>
        <v>1923.4978209017493</v>
      </c>
      <c r="O89" s="99">
        <f t="shared" si="3"/>
        <v>1923.4978209017493</v>
      </c>
      <c r="P89" s="99">
        <f t="shared" si="3"/>
        <v>1923.4978209017493</v>
      </c>
      <c r="Q89" s="99">
        <f t="shared" si="3"/>
        <v>1923.4978209017493</v>
      </c>
      <c r="R89" s="99">
        <f t="shared" si="3"/>
        <v>1552.4949631923137</v>
      </c>
      <c r="S89" s="99">
        <f t="shared" si="3"/>
        <v>1555.7370056884831</v>
      </c>
      <c r="T89" s="99">
        <f t="shared" si="3"/>
        <v>1923.4978209017493</v>
      </c>
      <c r="U89" s="99">
        <f t="shared" si="3"/>
        <v>1923.4978209017493</v>
      </c>
      <c r="V89" s="99">
        <f t="shared" si="3"/>
        <v>1923.4978209017493</v>
      </c>
      <c r="W89" s="99">
        <f t="shared" si="3"/>
        <v>1923.4978209017493</v>
      </c>
      <c r="X89" s="99">
        <f t="shared" si="3"/>
        <v>1923.4978209017493</v>
      </c>
      <c r="Y89" s="99">
        <f t="shared" si="3"/>
        <v>1923.4978209017493</v>
      </c>
      <c r="Z89" s="99">
        <f t="shared" si="3"/>
        <v>1923.4978209017493</v>
      </c>
      <c r="AA89" s="99">
        <f t="shared" si="3"/>
        <v>1923.4978209017493</v>
      </c>
      <c r="AB89" s="99">
        <f t="shared" si="3"/>
        <v>1923.4978209017493</v>
      </c>
      <c r="AC89" s="99">
        <f t="shared" si="3"/>
        <v>1923.4978209017493</v>
      </c>
      <c r="AD89" s="99">
        <f t="shared" si="3"/>
        <v>1923.4978209017493</v>
      </c>
      <c r="AE89" s="99">
        <f t="shared" si="3"/>
        <v>1923.4978209017493</v>
      </c>
      <c r="AF89" s="99">
        <f t="shared" si="3"/>
        <v>1923.4978209017493</v>
      </c>
      <c r="AG89" s="99">
        <f t="shared" si="3"/>
        <v>1923.4978209017493</v>
      </c>
      <c r="AH89" s="99">
        <f t="shared" si="3"/>
        <v>1923.4978209017493</v>
      </c>
      <c r="AI89" s="99">
        <f t="shared" si="3"/>
        <v>1923.4978209017493</v>
      </c>
      <c r="AJ89" s="99">
        <f t="shared" si="3"/>
        <v>1923.4978209017493</v>
      </c>
      <c r="AK89" s="99">
        <f t="shared" si="3"/>
        <v>1923.4978209017493</v>
      </c>
      <c r="AL89" s="99">
        <f t="shared" si="3"/>
        <v>1923.4978209017493</v>
      </c>
      <c r="AM89" s="99">
        <f t="shared" si="3"/>
        <v>1923.4978209017493</v>
      </c>
      <c r="AN89" s="99">
        <f t="shared" si="3"/>
        <v>1923.4978209017493</v>
      </c>
      <c r="AO89" s="99">
        <f t="shared" si="3"/>
        <v>1923.4978209017493</v>
      </c>
      <c r="AP89" s="99">
        <f t="shared" si="3"/>
        <v>1923.4978209017493</v>
      </c>
      <c r="AQ89" s="99">
        <f t="shared" si="3"/>
        <v>1923.4978209017493</v>
      </c>
      <c r="AR89" s="99">
        <f t="shared" si="3"/>
        <v>1923.4978209017493</v>
      </c>
      <c r="AS89" s="99">
        <f t="shared" si="3"/>
        <v>1923.4978209017493</v>
      </c>
      <c r="AT89" s="99">
        <f t="shared" si="3"/>
        <v>1923.4978209017493</v>
      </c>
      <c r="AU89" s="99">
        <f t="shared" si="3"/>
        <v>1923.4978209017493</v>
      </c>
      <c r="AV89" s="99">
        <f t="shared" si="3"/>
        <v>1923.4978209017493</v>
      </c>
      <c r="AW89" s="99">
        <f t="shared" si="3"/>
        <v>1923.4978209017493</v>
      </c>
      <c r="AX89" s="99">
        <f t="shared" si="3"/>
        <v>1923.4978209017493</v>
      </c>
    </row>
    <row r="90" spans="2:50">
      <c r="B90" s="98" t="s">
        <v>106</v>
      </c>
      <c r="C90" s="99">
        <f t="shared" ref="C90:R93" si="4">C50</f>
        <v>1642.7924366725895</v>
      </c>
      <c r="D90" s="99">
        <f t="shared" si="4"/>
        <v>1642.7924366725895</v>
      </c>
      <c r="E90" s="99">
        <f t="shared" si="4"/>
        <v>1642.7924366725895</v>
      </c>
      <c r="F90" s="99">
        <f t="shared" si="4"/>
        <v>1642.7924366725895</v>
      </c>
      <c r="G90" s="99">
        <f t="shared" si="4"/>
        <v>1642.7924366725895</v>
      </c>
      <c r="H90" s="99">
        <f t="shared" si="4"/>
        <v>1642.7924366725895</v>
      </c>
      <c r="I90" s="99">
        <f t="shared" si="4"/>
        <v>1642.7924366725895</v>
      </c>
      <c r="J90" s="99">
        <f t="shared" si="4"/>
        <v>1642.7924366725895</v>
      </c>
      <c r="K90" s="99">
        <f t="shared" si="4"/>
        <v>1642.7924366725895</v>
      </c>
      <c r="L90" s="99">
        <f t="shared" si="4"/>
        <v>1642.7924366725895</v>
      </c>
      <c r="M90" s="99">
        <f t="shared" si="4"/>
        <v>1642.7924366725895</v>
      </c>
      <c r="N90" s="99">
        <f t="shared" si="4"/>
        <v>1642.7924366725895</v>
      </c>
      <c r="O90" s="99">
        <f t="shared" si="4"/>
        <v>1642.7924366725895</v>
      </c>
      <c r="P90" s="99">
        <f t="shared" si="4"/>
        <v>1642.7924366725895</v>
      </c>
      <c r="Q90" s="99">
        <f t="shared" si="4"/>
        <v>1642.7924366725895</v>
      </c>
      <c r="R90" s="99">
        <f t="shared" si="4"/>
        <v>1642.7924366725895</v>
      </c>
      <c r="S90" s="99">
        <f t="shared" si="3"/>
        <v>1642.7924366725895</v>
      </c>
      <c r="T90" s="99">
        <f t="shared" si="3"/>
        <v>1642.7924366725895</v>
      </c>
      <c r="U90" s="99">
        <f t="shared" si="3"/>
        <v>1642.7924366725895</v>
      </c>
      <c r="V90" s="99">
        <f t="shared" si="3"/>
        <v>1642.7924366725895</v>
      </c>
      <c r="W90" s="99">
        <f t="shared" si="3"/>
        <v>1642.7924366725895</v>
      </c>
      <c r="X90" s="99">
        <f t="shared" si="3"/>
        <v>1642.7924366725895</v>
      </c>
      <c r="Y90" s="99">
        <f t="shared" si="3"/>
        <v>1642.7924366725895</v>
      </c>
      <c r="Z90" s="99">
        <f t="shared" si="3"/>
        <v>1642.7924366725895</v>
      </c>
      <c r="AA90" s="99">
        <f t="shared" si="3"/>
        <v>1642.7924366725895</v>
      </c>
      <c r="AB90" s="99">
        <f t="shared" si="3"/>
        <v>1642.7924366725895</v>
      </c>
      <c r="AC90" s="99">
        <f t="shared" si="3"/>
        <v>1642.7924366725895</v>
      </c>
      <c r="AD90" s="99">
        <f t="shared" si="3"/>
        <v>1642.7924366725895</v>
      </c>
      <c r="AE90" s="99">
        <f t="shared" si="3"/>
        <v>1642.7924366725895</v>
      </c>
      <c r="AF90" s="99">
        <f t="shared" si="3"/>
        <v>1642.7924366725895</v>
      </c>
      <c r="AG90" s="99">
        <f t="shared" si="3"/>
        <v>1642.7924366725895</v>
      </c>
      <c r="AH90" s="99">
        <f t="shared" si="3"/>
        <v>1642.7924366725895</v>
      </c>
      <c r="AI90" s="99">
        <f t="shared" si="3"/>
        <v>1642.7924366725895</v>
      </c>
      <c r="AJ90" s="99">
        <f t="shared" si="3"/>
        <v>1642.7924366725895</v>
      </c>
      <c r="AK90" s="99">
        <f t="shared" si="3"/>
        <v>1642.7924366725895</v>
      </c>
      <c r="AL90" s="99">
        <f t="shared" si="3"/>
        <v>1642.7924366725895</v>
      </c>
      <c r="AM90" s="99">
        <f t="shared" si="3"/>
        <v>1642.7924366725895</v>
      </c>
      <c r="AN90" s="99">
        <f t="shared" si="3"/>
        <v>1642.7924366725895</v>
      </c>
      <c r="AO90" s="99">
        <f t="shared" si="3"/>
        <v>1642.7924366725895</v>
      </c>
      <c r="AP90" s="99">
        <f t="shared" si="3"/>
        <v>1642.7924366725895</v>
      </c>
      <c r="AQ90" s="99">
        <f t="shared" si="3"/>
        <v>1642.7924366725895</v>
      </c>
      <c r="AR90" s="99">
        <f t="shared" si="3"/>
        <v>1642.7924366725895</v>
      </c>
      <c r="AS90" s="99">
        <f t="shared" si="3"/>
        <v>1642.7924366725895</v>
      </c>
      <c r="AT90" s="99">
        <f t="shared" si="3"/>
        <v>1642.7924366725895</v>
      </c>
      <c r="AU90" s="99">
        <f t="shared" si="3"/>
        <v>1642.7924366725895</v>
      </c>
      <c r="AV90" s="99">
        <f t="shared" si="3"/>
        <v>1642.7924366725895</v>
      </c>
      <c r="AW90" s="99">
        <f t="shared" si="3"/>
        <v>1642.7924366725895</v>
      </c>
      <c r="AX90" s="99">
        <f t="shared" si="3"/>
        <v>1642.7924366725895</v>
      </c>
    </row>
    <row r="91" spans="2:50">
      <c r="B91" s="98" t="s">
        <v>107</v>
      </c>
      <c r="C91" s="99">
        <f t="shared" si="4"/>
        <v>1683.0132126095332</v>
      </c>
      <c r="D91" s="99">
        <f t="shared" si="3"/>
        <v>1683.0132126095332</v>
      </c>
      <c r="E91" s="99">
        <f t="shared" si="3"/>
        <v>1207.907227815004</v>
      </c>
      <c r="F91" s="99">
        <f t="shared" si="3"/>
        <v>1683.0132126095332</v>
      </c>
      <c r="G91" s="99">
        <f t="shared" si="3"/>
        <v>1683.0132126095332</v>
      </c>
      <c r="H91" s="99">
        <f t="shared" si="3"/>
        <v>1683.0132126095332</v>
      </c>
      <c r="I91" s="99">
        <f t="shared" si="3"/>
        <v>1683.0132126095332</v>
      </c>
      <c r="J91" s="99">
        <f t="shared" si="3"/>
        <v>1683.0132126095332</v>
      </c>
      <c r="K91" s="99">
        <f t="shared" si="3"/>
        <v>1683.0132126095332</v>
      </c>
      <c r="L91" s="99">
        <f t="shared" si="3"/>
        <v>1683.0132126095332</v>
      </c>
      <c r="M91" s="99">
        <f t="shared" si="3"/>
        <v>1683.0132126095332</v>
      </c>
      <c r="N91" s="99">
        <f t="shared" si="3"/>
        <v>1683.0132126095332</v>
      </c>
      <c r="O91" s="99">
        <f t="shared" si="3"/>
        <v>1683.0132126095332</v>
      </c>
      <c r="P91" s="99">
        <f t="shared" si="3"/>
        <v>1683.0132126095332</v>
      </c>
      <c r="Q91" s="99">
        <f t="shared" si="3"/>
        <v>1683.0132126095332</v>
      </c>
      <c r="R91" s="99">
        <f t="shared" si="3"/>
        <v>1683.0132126095332</v>
      </c>
      <c r="S91" s="99">
        <f t="shared" si="3"/>
        <v>1683.0132126095332</v>
      </c>
      <c r="T91" s="99">
        <f t="shared" si="3"/>
        <v>1683.0132126095332</v>
      </c>
      <c r="U91" s="99">
        <f t="shared" si="3"/>
        <v>1683.0132126095332</v>
      </c>
      <c r="V91" s="99">
        <f t="shared" si="3"/>
        <v>1683.0132126095332</v>
      </c>
      <c r="W91" s="99">
        <f t="shared" si="3"/>
        <v>1683.0132126095332</v>
      </c>
      <c r="X91" s="99">
        <f t="shared" si="3"/>
        <v>1683.0132126095332</v>
      </c>
      <c r="Y91" s="99">
        <f t="shared" si="3"/>
        <v>1683.0132126095332</v>
      </c>
      <c r="Z91" s="99">
        <f t="shared" si="3"/>
        <v>1683.0132126095332</v>
      </c>
      <c r="AA91" s="99">
        <f t="shared" si="3"/>
        <v>1683.0132126095332</v>
      </c>
      <c r="AB91" s="99">
        <f t="shared" si="3"/>
        <v>1683.0132126095332</v>
      </c>
      <c r="AC91" s="99">
        <f t="shared" si="3"/>
        <v>1683.0132126095332</v>
      </c>
      <c r="AD91" s="99">
        <f t="shared" si="3"/>
        <v>1683.0132126095332</v>
      </c>
      <c r="AE91" s="99">
        <f t="shared" si="3"/>
        <v>1683.0132126095332</v>
      </c>
      <c r="AF91" s="99">
        <f t="shared" si="3"/>
        <v>1683.0132126095332</v>
      </c>
      <c r="AG91" s="99">
        <f t="shared" si="3"/>
        <v>1683.0132126095332</v>
      </c>
      <c r="AH91" s="99">
        <f t="shared" si="3"/>
        <v>1683.0132126095332</v>
      </c>
      <c r="AI91" s="99">
        <f t="shared" si="3"/>
        <v>1683.0132126095332</v>
      </c>
      <c r="AJ91" s="99">
        <f t="shared" si="3"/>
        <v>1683.0132126095332</v>
      </c>
      <c r="AK91" s="99">
        <f t="shared" si="3"/>
        <v>1683.0132126095332</v>
      </c>
      <c r="AL91" s="99">
        <f t="shared" si="3"/>
        <v>1683.0132126095332</v>
      </c>
      <c r="AM91" s="99">
        <f t="shared" si="3"/>
        <v>1294.6165806617096</v>
      </c>
      <c r="AN91" s="99">
        <f t="shared" si="3"/>
        <v>1296.9945267140758</v>
      </c>
      <c r="AO91" s="99">
        <f t="shared" si="3"/>
        <v>1683.0132126095332</v>
      </c>
      <c r="AP91" s="99">
        <f t="shared" si="3"/>
        <v>1683.0132126095332</v>
      </c>
      <c r="AQ91" s="99">
        <f t="shared" si="3"/>
        <v>1683.0132126095332</v>
      </c>
      <c r="AR91" s="99">
        <f t="shared" si="3"/>
        <v>1683.0132126095332</v>
      </c>
      <c r="AS91" s="99">
        <f t="shared" si="3"/>
        <v>1683.0132126095332</v>
      </c>
      <c r="AT91" s="99">
        <f t="shared" si="3"/>
        <v>1683.0132126095332</v>
      </c>
      <c r="AU91" s="99">
        <f t="shared" si="3"/>
        <v>1683.0132126095332</v>
      </c>
      <c r="AV91" s="99">
        <f t="shared" si="3"/>
        <v>1683.0132126095332</v>
      </c>
      <c r="AW91" s="99">
        <f t="shared" si="3"/>
        <v>1683.0132126095332</v>
      </c>
      <c r="AX91" s="99">
        <f t="shared" si="3"/>
        <v>1683.0132126095332</v>
      </c>
    </row>
    <row r="92" spans="2:50">
      <c r="B92" s="98" t="s">
        <v>108</v>
      </c>
      <c r="C92" s="99">
        <f t="shared" si="4"/>
        <v>1923.4978209017493</v>
      </c>
      <c r="D92" s="99">
        <f t="shared" si="4"/>
        <v>1923.4978209017493</v>
      </c>
      <c r="E92" s="99">
        <f t="shared" si="4"/>
        <v>1923.4978209017493</v>
      </c>
      <c r="F92" s="99">
        <f t="shared" si="4"/>
        <v>1923.4978209017493</v>
      </c>
      <c r="G92" s="99">
        <f t="shared" si="4"/>
        <v>1923.4978209017493</v>
      </c>
      <c r="H92" s="99">
        <f t="shared" si="4"/>
        <v>1923.4978209017493</v>
      </c>
      <c r="I92" s="99">
        <f t="shared" si="4"/>
        <v>1923.4978209017493</v>
      </c>
      <c r="J92" s="99">
        <f t="shared" si="4"/>
        <v>1923.4978209017493</v>
      </c>
      <c r="K92" s="99">
        <f t="shared" si="4"/>
        <v>1923.4978209017493</v>
      </c>
      <c r="L92" s="99">
        <f t="shared" si="4"/>
        <v>1923.4978209017493</v>
      </c>
      <c r="M92" s="99">
        <f t="shared" si="4"/>
        <v>1923.4978209017493</v>
      </c>
      <c r="N92" s="99">
        <f t="shared" si="4"/>
        <v>1923.4978209017493</v>
      </c>
      <c r="O92" s="99">
        <f t="shared" si="4"/>
        <v>1923.4978209017493</v>
      </c>
      <c r="P92" s="99">
        <f t="shared" si="4"/>
        <v>1923.4978209017493</v>
      </c>
      <c r="Q92" s="99">
        <f t="shared" si="4"/>
        <v>1923.4978209017493</v>
      </c>
      <c r="R92" s="99">
        <f t="shared" si="4"/>
        <v>1923.4978209017493</v>
      </c>
      <c r="S92" s="99">
        <f t="shared" si="3"/>
        <v>1923.4978209017493</v>
      </c>
      <c r="T92" s="99">
        <f t="shared" si="3"/>
        <v>1923.4978209017493</v>
      </c>
      <c r="U92" s="99">
        <f t="shared" si="3"/>
        <v>1923.4978209017493</v>
      </c>
      <c r="V92" s="99">
        <f t="shared" si="3"/>
        <v>1923.4978209017493</v>
      </c>
      <c r="W92" s="99">
        <f t="shared" si="3"/>
        <v>1923.4978209017493</v>
      </c>
      <c r="X92" s="99">
        <f t="shared" si="3"/>
        <v>1923.4978209017493</v>
      </c>
      <c r="Y92" s="99">
        <f t="shared" si="3"/>
        <v>1923.4978209017493</v>
      </c>
      <c r="Z92" s="99">
        <f t="shared" si="3"/>
        <v>1923.4978209017493</v>
      </c>
      <c r="AA92" s="99">
        <f t="shared" si="3"/>
        <v>1923.4978209017493</v>
      </c>
      <c r="AB92" s="99">
        <f t="shared" si="3"/>
        <v>1923.4978209017493</v>
      </c>
      <c r="AC92" s="99">
        <f t="shared" si="3"/>
        <v>1923.4978209017493</v>
      </c>
      <c r="AD92" s="99">
        <f t="shared" si="3"/>
        <v>1923.4978209017493</v>
      </c>
      <c r="AE92" s="99">
        <f t="shared" si="3"/>
        <v>1923.4978209017493</v>
      </c>
      <c r="AF92" s="99">
        <f t="shared" si="3"/>
        <v>1923.4978209017493</v>
      </c>
      <c r="AG92" s="99">
        <f t="shared" si="3"/>
        <v>1923.4978209017493</v>
      </c>
      <c r="AH92" s="99">
        <f t="shared" si="3"/>
        <v>1923.4978209017493</v>
      </c>
      <c r="AI92" s="99">
        <f t="shared" si="3"/>
        <v>1923.4978209017493</v>
      </c>
      <c r="AJ92" s="99">
        <f t="shared" si="3"/>
        <v>1923.4978209017493</v>
      </c>
      <c r="AK92" s="99">
        <f t="shared" si="3"/>
        <v>1923.4978209017493</v>
      </c>
      <c r="AL92" s="99">
        <f t="shared" si="3"/>
        <v>1923.4978209017493</v>
      </c>
      <c r="AM92" s="99">
        <f t="shared" si="3"/>
        <v>1923.4978209017493</v>
      </c>
      <c r="AN92" s="99">
        <f t="shared" si="3"/>
        <v>1923.4978209017493</v>
      </c>
      <c r="AO92" s="99">
        <f t="shared" si="3"/>
        <v>1923.4978209017493</v>
      </c>
      <c r="AP92" s="99">
        <f t="shared" si="3"/>
        <v>1923.4978209017493</v>
      </c>
      <c r="AQ92" s="99">
        <f t="shared" si="3"/>
        <v>1923.4978209017493</v>
      </c>
      <c r="AR92" s="99">
        <f t="shared" si="3"/>
        <v>1923.4978209017493</v>
      </c>
      <c r="AS92" s="99">
        <f t="shared" si="3"/>
        <v>1923.4978209017493</v>
      </c>
      <c r="AT92" s="99">
        <f t="shared" si="3"/>
        <v>1923.4978209017493</v>
      </c>
      <c r="AU92" s="99">
        <f t="shared" si="3"/>
        <v>1923.4978209017493</v>
      </c>
      <c r="AV92" s="99">
        <f t="shared" si="3"/>
        <v>1923.4978209017493</v>
      </c>
      <c r="AW92" s="99">
        <f t="shared" si="3"/>
        <v>1923.4978209017493</v>
      </c>
      <c r="AX92" s="99">
        <f t="shared" si="3"/>
        <v>1923.4978209017493</v>
      </c>
    </row>
    <row r="93" spans="2:50">
      <c r="B93" s="98" t="s">
        <v>109</v>
      </c>
      <c r="C93" s="99">
        <f t="shared" si="4"/>
        <v>1642.7924366725895</v>
      </c>
      <c r="D93" s="99">
        <f t="shared" si="4"/>
        <v>1642.7924366725895</v>
      </c>
      <c r="E93" s="99">
        <f t="shared" si="4"/>
        <v>1642.7924366725895</v>
      </c>
      <c r="F93" s="99">
        <f t="shared" si="4"/>
        <v>1642.7924366725895</v>
      </c>
      <c r="G93" s="99">
        <f t="shared" si="4"/>
        <v>1642.7924366725895</v>
      </c>
      <c r="H93" s="99">
        <f t="shared" si="4"/>
        <v>1642.7924366725895</v>
      </c>
      <c r="I93" s="99">
        <f t="shared" si="4"/>
        <v>1642.7924366725895</v>
      </c>
      <c r="J93" s="99">
        <f t="shared" si="4"/>
        <v>1642.7924366725895</v>
      </c>
      <c r="K93" s="99">
        <f t="shared" si="4"/>
        <v>1642.7924366725895</v>
      </c>
      <c r="L93" s="99">
        <f t="shared" si="4"/>
        <v>1642.7924366725895</v>
      </c>
      <c r="M93" s="99">
        <f t="shared" si="4"/>
        <v>1642.7924366725895</v>
      </c>
      <c r="N93" s="99">
        <f t="shared" si="4"/>
        <v>1642.7924366725895</v>
      </c>
      <c r="O93" s="99">
        <f t="shared" si="4"/>
        <v>1642.7924366725895</v>
      </c>
      <c r="P93" s="99">
        <f t="shared" si="4"/>
        <v>1642.7924366725895</v>
      </c>
      <c r="Q93" s="99">
        <f t="shared" si="4"/>
        <v>1642.7924366725895</v>
      </c>
      <c r="R93" s="99">
        <f t="shared" si="4"/>
        <v>1642.7924366725895</v>
      </c>
      <c r="S93" s="99">
        <f t="shared" si="3"/>
        <v>1642.7924366725895</v>
      </c>
      <c r="T93" s="99">
        <f t="shared" si="3"/>
        <v>1642.7924366725895</v>
      </c>
      <c r="U93" s="99">
        <f t="shared" si="3"/>
        <v>1642.7924366725895</v>
      </c>
      <c r="V93" s="99">
        <f t="shared" si="3"/>
        <v>1642.7924366725895</v>
      </c>
      <c r="W93" s="99">
        <f t="shared" si="3"/>
        <v>1642.7924366725895</v>
      </c>
      <c r="X93" s="99">
        <f t="shared" si="3"/>
        <v>1642.7924366725895</v>
      </c>
      <c r="Y93" s="99">
        <f t="shared" si="3"/>
        <v>1642.7924366725895</v>
      </c>
      <c r="Z93" s="99">
        <f t="shared" si="3"/>
        <v>1642.7924366725895</v>
      </c>
      <c r="AA93" s="99">
        <f t="shared" si="3"/>
        <v>1642.7924366725895</v>
      </c>
      <c r="AB93" s="99">
        <f t="shared" si="3"/>
        <v>1642.7924366725895</v>
      </c>
      <c r="AC93" s="99">
        <f t="shared" si="3"/>
        <v>1642.7924366725895</v>
      </c>
      <c r="AD93" s="99">
        <f t="shared" si="3"/>
        <v>1642.7924366725895</v>
      </c>
      <c r="AE93" s="99">
        <f t="shared" si="3"/>
        <v>1642.7924366725895</v>
      </c>
      <c r="AF93" s="99">
        <f t="shared" si="3"/>
        <v>1642.7924366725895</v>
      </c>
      <c r="AG93" s="99">
        <f t="shared" si="3"/>
        <v>1642.7924366725895</v>
      </c>
      <c r="AH93" s="99">
        <f t="shared" si="3"/>
        <v>1642.7924366725895</v>
      </c>
      <c r="AI93" s="99">
        <f t="shared" si="3"/>
        <v>1642.7924366725895</v>
      </c>
      <c r="AJ93" s="99">
        <f t="shared" si="3"/>
        <v>1642.7924366725895</v>
      </c>
      <c r="AK93" s="99">
        <f t="shared" si="3"/>
        <v>1642.7924366725895</v>
      </c>
      <c r="AL93" s="99">
        <f t="shared" si="3"/>
        <v>1642.7924366725895</v>
      </c>
      <c r="AM93" s="99">
        <f t="shared" si="3"/>
        <v>1642.7924366725895</v>
      </c>
      <c r="AN93" s="99">
        <f t="shared" si="3"/>
        <v>1642.7924366725895</v>
      </c>
      <c r="AO93" s="99">
        <f t="shared" si="3"/>
        <v>1642.7924366725895</v>
      </c>
      <c r="AP93" s="99">
        <f t="shared" si="3"/>
        <v>1642.7924366725895</v>
      </c>
      <c r="AQ93" s="99">
        <f t="shared" si="3"/>
        <v>1642.7924366725895</v>
      </c>
      <c r="AR93" s="99">
        <f t="shared" si="3"/>
        <v>1642.7924366725895</v>
      </c>
      <c r="AS93" s="99">
        <f t="shared" si="3"/>
        <v>1642.7924366725895</v>
      </c>
      <c r="AT93" s="99">
        <f t="shared" si="3"/>
        <v>1642.7924366725895</v>
      </c>
      <c r="AU93" s="99">
        <f t="shared" si="3"/>
        <v>1642.7924366725895</v>
      </c>
      <c r="AV93" s="99">
        <f t="shared" si="3"/>
        <v>1642.7924366725895</v>
      </c>
      <c r="AW93" s="99">
        <f t="shared" si="3"/>
        <v>1642.7924366725895</v>
      </c>
      <c r="AX93" s="99">
        <f t="shared" si="3"/>
        <v>1642.7924366725895</v>
      </c>
    </row>
    <row r="94" spans="2:50">
      <c r="B94" s="100"/>
    </row>
    <row r="95" spans="2:50">
      <c r="B95" s="173" t="s">
        <v>334</v>
      </c>
    </row>
    <row r="96" spans="2:50">
      <c r="B96" s="174"/>
      <c r="C96" s="104" t="s">
        <v>92</v>
      </c>
      <c r="D96" s="100"/>
      <c r="E96" s="100"/>
      <c r="F96" s="100"/>
      <c r="G96" s="104" t="s">
        <v>93</v>
      </c>
      <c r="H96" s="100"/>
      <c r="I96" s="100"/>
      <c r="J96" s="100"/>
      <c r="K96" s="104" t="s">
        <v>94</v>
      </c>
      <c r="L96" s="100"/>
      <c r="M96" s="100"/>
      <c r="N96" s="100"/>
      <c r="O96" s="104" t="s">
        <v>95</v>
      </c>
      <c r="P96" s="100"/>
      <c r="Q96" s="100"/>
      <c r="R96" s="100"/>
      <c r="S96" s="104" t="s">
        <v>96</v>
      </c>
      <c r="T96" s="100"/>
      <c r="U96" s="100"/>
      <c r="V96" s="100"/>
      <c r="W96" s="104" t="s">
        <v>97</v>
      </c>
      <c r="X96" s="100"/>
      <c r="Y96" s="100"/>
      <c r="Z96" s="100"/>
      <c r="AA96" s="104" t="s">
        <v>98</v>
      </c>
      <c r="AB96" s="100"/>
      <c r="AC96" s="100"/>
      <c r="AD96" s="100"/>
      <c r="AE96" s="104" t="s">
        <v>99</v>
      </c>
      <c r="AF96" s="100"/>
      <c r="AG96" s="100"/>
      <c r="AH96" s="100"/>
      <c r="AI96" s="104" t="s">
        <v>100</v>
      </c>
      <c r="AJ96" s="100"/>
      <c r="AK96" s="100"/>
      <c r="AL96" s="100"/>
      <c r="AM96" s="104" t="s">
        <v>101</v>
      </c>
      <c r="AN96" s="100"/>
      <c r="AO96" s="100"/>
      <c r="AP96" s="100"/>
      <c r="AQ96" s="104" t="s">
        <v>102</v>
      </c>
      <c r="AR96" s="100"/>
      <c r="AS96" s="100"/>
      <c r="AT96" s="100"/>
      <c r="AU96" s="104" t="s">
        <v>103</v>
      </c>
      <c r="AV96" s="100"/>
      <c r="AW96" s="100"/>
    </row>
    <row r="97" spans="1:50">
      <c r="A97" s="175" t="s">
        <v>121</v>
      </c>
      <c r="B97" s="175" t="s">
        <v>335</v>
      </c>
      <c r="C97" s="104">
        <v>1</v>
      </c>
      <c r="D97" s="104">
        <v>2</v>
      </c>
      <c r="E97" s="104">
        <v>3</v>
      </c>
      <c r="F97" s="104">
        <v>4</v>
      </c>
      <c r="G97" s="104">
        <v>1</v>
      </c>
      <c r="H97" s="104">
        <v>2</v>
      </c>
      <c r="I97" s="104">
        <v>3</v>
      </c>
      <c r="J97" s="104">
        <v>4</v>
      </c>
      <c r="K97" s="104">
        <v>1</v>
      </c>
      <c r="L97" s="104">
        <v>2</v>
      </c>
      <c r="M97" s="104">
        <v>3</v>
      </c>
      <c r="N97" s="104">
        <v>4</v>
      </c>
      <c r="O97" s="104">
        <v>1</v>
      </c>
      <c r="P97" s="104">
        <v>2</v>
      </c>
      <c r="Q97" s="104">
        <v>3</v>
      </c>
      <c r="R97" s="104">
        <v>4</v>
      </c>
      <c r="S97" s="104">
        <v>1</v>
      </c>
      <c r="T97" s="104">
        <v>2</v>
      </c>
      <c r="U97" s="104">
        <v>3</v>
      </c>
      <c r="V97" s="104">
        <v>4</v>
      </c>
      <c r="W97" s="104">
        <v>1</v>
      </c>
      <c r="X97" s="104">
        <v>2</v>
      </c>
      <c r="Y97" s="104">
        <v>3</v>
      </c>
      <c r="Z97" s="104">
        <v>4</v>
      </c>
      <c r="AA97" s="104">
        <v>1</v>
      </c>
      <c r="AB97" s="104">
        <v>2</v>
      </c>
      <c r="AC97" s="104">
        <v>3</v>
      </c>
      <c r="AD97" s="104">
        <v>4</v>
      </c>
      <c r="AE97" s="104">
        <v>1</v>
      </c>
      <c r="AF97" s="104">
        <v>2</v>
      </c>
      <c r="AG97" s="104">
        <v>3</v>
      </c>
      <c r="AH97" s="104">
        <v>4</v>
      </c>
      <c r="AI97" s="104">
        <v>1</v>
      </c>
      <c r="AJ97" s="104">
        <v>2</v>
      </c>
      <c r="AK97" s="104">
        <v>3</v>
      </c>
      <c r="AL97" s="104">
        <v>4</v>
      </c>
      <c r="AM97" s="104">
        <v>1</v>
      </c>
      <c r="AN97" s="104">
        <v>2</v>
      </c>
      <c r="AO97" s="104">
        <v>3</v>
      </c>
      <c r="AP97" s="104">
        <v>4</v>
      </c>
      <c r="AQ97" s="104">
        <v>1</v>
      </c>
      <c r="AR97" s="104">
        <v>2</v>
      </c>
      <c r="AS97" s="104">
        <v>3</v>
      </c>
      <c r="AT97" s="104">
        <v>4</v>
      </c>
      <c r="AU97" s="104">
        <v>1</v>
      </c>
      <c r="AV97" s="104">
        <v>2</v>
      </c>
      <c r="AW97" s="104">
        <v>3</v>
      </c>
      <c r="AX97" s="104">
        <v>4</v>
      </c>
    </row>
    <row r="98" spans="1:50">
      <c r="A98" s="104" t="s">
        <v>104</v>
      </c>
      <c r="B98" s="104" t="s">
        <v>5</v>
      </c>
      <c r="C98" s="99">
        <v>25214.903951316028</v>
      </c>
      <c r="D98" s="99">
        <v>25214.903951316028</v>
      </c>
      <c r="E98" s="99">
        <v>25214.903951316028</v>
      </c>
      <c r="F98" s="99">
        <v>25214.903951316028</v>
      </c>
      <c r="G98" s="99">
        <v>25214.903951316028</v>
      </c>
      <c r="H98" s="99">
        <v>25214.903951316028</v>
      </c>
      <c r="I98" s="99">
        <v>25214.903951316028</v>
      </c>
      <c r="J98" s="99">
        <v>25214.903951316028</v>
      </c>
      <c r="K98" s="99">
        <v>25214.903951316028</v>
      </c>
      <c r="L98" s="99">
        <v>25214.903951316028</v>
      </c>
      <c r="M98" s="99">
        <v>25214.903951316028</v>
      </c>
      <c r="N98" s="99">
        <v>25214.903951316028</v>
      </c>
      <c r="O98" s="99">
        <v>25214.903951316028</v>
      </c>
      <c r="P98" s="99">
        <v>25214.903951316028</v>
      </c>
      <c r="Q98" s="99">
        <v>25214.903951316028</v>
      </c>
      <c r="R98" s="99">
        <v>25214.903951316028</v>
      </c>
      <c r="S98" s="99">
        <v>25214.903951316028</v>
      </c>
      <c r="T98" s="99">
        <v>25214.903951316028</v>
      </c>
      <c r="U98" s="99">
        <v>25214.903951316028</v>
      </c>
      <c r="V98" s="99">
        <v>25214.903951316028</v>
      </c>
      <c r="W98" s="99">
        <v>25214.903951316028</v>
      </c>
      <c r="X98" s="99">
        <v>25214.903951316028</v>
      </c>
      <c r="Y98" s="99">
        <v>25214.903951316028</v>
      </c>
      <c r="Z98" s="99">
        <v>25214.903951316028</v>
      </c>
      <c r="AA98" s="99">
        <v>25214.903951316028</v>
      </c>
      <c r="AB98" s="99">
        <v>25214.903951316028</v>
      </c>
      <c r="AC98" s="99">
        <v>25214.903951316028</v>
      </c>
      <c r="AD98" s="99">
        <v>25214.903951316028</v>
      </c>
      <c r="AE98" s="99">
        <v>25214.903951316028</v>
      </c>
      <c r="AF98" s="99">
        <v>25214.903951316028</v>
      </c>
      <c r="AG98" s="99">
        <v>25214.903951316028</v>
      </c>
      <c r="AH98" s="99">
        <v>25214.903951316028</v>
      </c>
      <c r="AI98" s="99">
        <v>25214.903951316028</v>
      </c>
      <c r="AJ98" s="99">
        <v>25214.903951316028</v>
      </c>
      <c r="AK98" s="99">
        <v>25214.903951316028</v>
      </c>
      <c r="AL98" s="99">
        <v>25214.903951316028</v>
      </c>
      <c r="AM98" s="99">
        <v>25214.903951316028</v>
      </c>
      <c r="AN98" s="99">
        <v>25214.903951316028</v>
      </c>
      <c r="AO98" s="99">
        <v>25214.903951316028</v>
      </c>
      <c r="AP98" s="99">
        <v>25214.903951316028</v>
      </c>
      <c r="AQ98" s="99">
        <v>25214.903951316028</v>
      </c>
      <c r="AR98" s="99">
        <v>25214.903951316028</v>
      </c>
      <c r="AS98" s="99">
        <v>25214.903951316028</v>
      </c>
      <c r="AT98" s="99">
        <v>25214.903951316028</v>
      </c>
      <c r="AU98" s="99">
        <v>25214.903951316028</v>
      </c>
      <c r="AV98" s="99">
        <v>25214.903951316028</v>
      </c>
      <c r="AW98" s="99">
        <v>25214.903951316028</v>
      </c>
      <c r="AX98" s="99">
        <v>25214.903951316028</v>
      </c>
    </row>
    <row r="99" spans="1:50">
      <c r="B99" s="104" t="s">
        <v>10</v>
      </c>
      <c r="C99" s="99">
        <v>143791.59984572069</v>
      </c>
      <c r="D99" s="99">
        <v>143791.59984572069</v>
      </c>
      <c r="E99" s="99">
        <v>143791.59984572069</v>
      </c>
      <c r="F99" s="99">
        <v>143791.59984572069</v>
      </c>
      <c r="G99" s="99">
        <v>143791.59984572069</v>
      </c>
      <c r="H99" s="99">
        <v>143791.59984572069</v>
      </c>
      <c r="I99" s="99">
        <v>143791.59984572069</v>
      </c>
      <c r="J99" s="99">
        <v>143791.59984572069</v>
      </c>
      <c r="K99" s="99">
        <v>143791.59984572069</v>
      </c>
      <c r="L99" s="99">
        <v>143791.59984572069</v>
      </c>
      <c r="M99" s="99">
        <v>143791.59984572069</v>
      </c>
      <c r="N99" s="99">
        <v>143791.59984572069</v>
      </c>
      <c r="O99" s="99">
        <v>143791.59984572069</v>
      </c>
      <c r="P99" s="99">
        <v>143791.59984572069</v>
      </c>
      <c r="Q99" s="99">
        <v>143791.59984572069</v>
      </c>
      <c r="R99" s="99">
        <v>143791.59984572069</v>
      </c>
      <c r="S99" s="99">
        <v>143791.59984572069</v>
      </c>
      <c r="T99" s="99">
        <v>143791.59984572069</v>
      </c>
      <c r="U99" s="99">
        <v>143791.59984572069</v>
      </c>
      <c r="V99" s="99">
        <v>143791.59984572069</v>
      </c>
      <c r="W99" s="99">
        <v>143791.59984572069</v>
      </c>
      <c r="X99" s="99">
        <v>143791.59984572069</v>
      </c>
      <c r="Y99" s="99">
        <v>143791.59984572069</v>
      </c>
      <c r="Z99" s="99">
        <v>143791.59984572069</v>
      </c>
      <c r="AA99" s="99">
        <v>143791.59984572069</v>
      </c>
      <c r="AB99" s="99">
        <v>143791.59984572069</v>
      </c>
      <c r="AC99" s="99">
        <v>143791.59984572069</v>
      </c>
      <c r="AD99" s="99">
        <v>143791.59984572069</v>
      </c>
      <c r="AE99" s="99">
        <v>143791.59984572069</v>
      </c>
      <c r="AF99" s="99">
        <v>143791.59984572069</v>
      </c>
      <c r="AG99" s="99">
        <v>143791.59984572069</v>
      </c>
      <c r="AH99" s="99">
        <v>143791.59984572069</v>
      </c>
      <c r="AI99" s="99">
        <v>143791.59984572069</v>
      </c>
      <c r="AJ99" s="99">
        <v>143791.59984572069</v>
      </c>
      <c r="AK99" s="99">
        <v>143791.59984572069</v>
      </c>
      <c r="AL99" s="99">
        <v>143791.59984572069</v>
      </c>
      <c r="AM99" s="99">
        <v>143791.59984572069</v>
      </c>
      <c r="AN99" s="99">
        <v>143791.59984572069</v>
      </c>
      <c r="AO99" s="99">
        <v>143791.59984572069</v>
      </c>
      <c r="AP99" s="99">
        <v>143791.59984572069</v>
      </c>
      <c r="AQ99" s="99">
        <v>143791.59984572069</v>
      </c>
      <c r="AR99" s="99">
        <v>143791.59984572069</v>
      </c>
      <c r="AS99" s="99">
        <v>143791.59984572069</v>
      </c>
      <c r="AT99" s="99">
        <v>143791.59984572069</v>
      </c>
      <c r="AU99" s="99">
        <v>143791.59984572069</v>
      </c>
      <c r="AV99" s="99">
        <v>143791.59984572069</v>
      </c>
      <c r="AW99" s="99">
        <v>143791.59984572069</v>
      </c>
      <c r="AX99" s="99">
        <v>143791.59984572069</v>
      </c>
    </row>
    <row r="100" spans="1:50">
      <c r="B100" s="104" t="s">
        <v>12</v>
      </c>
      <c r="C100" s="99">
        <v>64481.285214709045</v>
      </c>
      <c r="D100" s="99">
        <v>64481.285214709045</v>
      </c>
      <c r="E100" s="99">
        <v>64481.285214709045</v>
      </c>
      <c r="F100" s="99">
        <v>64481.285214709045</v>
      </c>
      <c r="G100" s="99">
        <v>64481.285214709045</v>
      </c>
      <c r="H100" s="99">
        <v>64481.285214709045</v>
      </c>
      <c r="I100" s="99">
        <v>64481.285214709045</v>
      </c>
      <c r="J100" s="99">
        <v>64481.285214709045</v>
      </c>
      <c r="K100" s="99">
        <v>64481.285214709045</v>
      </c>
      <c r="L100" s="99">
        <v>64481.285214709045</v>
      </c>
      <c r="M100" s="99">
        <v>64481.285214709045</v>
      </c>
      <c r="N100" s="99">
        <v>64481.285214709045</v>
      </c>
      <c r="O100" s="99">
        <v>64481.285214709045</v>
      </c>
      <c r="P100" s="99">
        <v>64481.285214709045</v>
      </c>
      <c r="Q100" s="99">
        <v>64481.285214709045</v>
      </c>
      <c r="R100" s="99">
        <v>64481.285214709045</v>
      </c>
      <c r="S100" s="99">
        <v>64481.285214709045</v>
      </c>
      <c r="T100" s="99">
        <v>64481.285214709045</v>
      </c>
      <c r="U100" s="99">
        <v>64481.285214709045</v>
      </c>
      <c r="V100" s="99">
        <v>64481.285214709045</v>
      </c>
      <c r="W100" s="99">
        <v>64481.285214709045</v>
      </c>
      <c r="X100" s="99">
        <v>64481.285214709045</v>
      </c>
      <c r="Y100" s="99">
        <v>64481.285214709045</v>
      </c>
      <c r="Z100" s="99">
        <v>64481.285214709045</v>
      </c>
      <c r="AA100" s="99">
        <v>64481.285214709045</v>
      </c>
      <c r="AB100" s="99">
        <v>64481.285214709045</v>
      </c>
      <c r="AC100" s="99">
        <v>64481.285214709045</v>
      </c>
      <c r="AD100" s="99">
        <v>64481.285214709045</v>
      </c>
      <c r="AE100" s="99">
        <v>64481.285214709045</v>
      </c>
      <c r="AF100" s="99">
        <v>64481.285214709045</v>
      </c>
      <c r="AG100" s="99">
        <v>64481.285214709045</v>
      </c>
      <c r="AH100" s="99">
        <v>64481.285214709045</v>
      </c>
      <c r="AI100" s="99">
        <v>64481.285214709045</v>
      </c>
      <c r="AJ100" s="99">
        <v>64481.285214709045</v>
      </c>
      <c r="AK100" s="99">
        <v>64481.285214709045</v>
      </c>
      <c r="AL100" s="99">
        <v>64481.285214709045</v>
      </c>
      <c r="AM100" s="99">
        <v>64481.285214709045</v>
      </c>
      <c r="AN100" s="99">
        <v>64481.285214709045</v>
      </c>
      <c r="AO100" s="99">
        <v>64481.285214709045</v>
      </c>
      <c r="AP100" s="99">
        <v>64481.285214709045</v>
      </c>
      <c r="AQ100" s="99">
        <v>64481.285214709045</v>
      </c>
      <c r="AR100" s="99">
        <v>64481.285214709045</v>
      </c>
      <c r="AS100" s="99">
        <v>64481.285214709045</v>
      </c>
      <c r="AT100" s="99">
        <v>64481.285214709045</v>
      </c>
      <c r="AU100" s="99">
        <v>64481.285214709045</v>
      </c>
      <c r="AV100" s="99">
        <v>64481.285214709045</v>
      </c>
      <c r="AW100" s="99">
        <v>64481.285214709045</v>
      </c>
      <c r="AX100" s="99">
        <v>64481.285214709045</v>
      </c>
    </row>
    <row r="101" spans="1:50">
      <c r="B101" s="104" t="s">
        <v>22</v>
      </c>
      <c r="C101" s="99">
        <v>163174.86301534466</v>
      </c>
      <c r="D101" s="99">
        <v>163174.86301534466</v>
      </c>
      <c r="E101" s="99">
        <v>163174.86301534466</v>
      </c>
      <c r="F101" s="99">
        <v>163174.86301534466</v>
      </c>
      <c r="G101" s="99">
        <v>163174.86301534466</v>
      </c>
      <c r="H101" s="99">
        <v>163174.86301534466</v>
      </c>
      <c r="I101" s="99">
        <v>163174.86301534466</v>
      </c>
      <c r="J101" s="99">
        <v>163174.86301534466</v>
      </c>
      <c r="K101" s="99">
        <v>163174.86301534466</v>
      </c>
      <c r="L101" s="99">
        <v>163174.86301534466</v>
      </c>
      <c r="M101" s="99">
        <v>163174.86301534466</v>
      </c>
      <c r="N101" s="99">
        <v>163174.86301534466</v>
      </c>
      <c r="O101" s="99">
        <v>163174.86301534466</v>
      </c>
      <c r="P101" s="99">
        <v>163174.86301534466</v>
      </c>
      <c r="Q101" s="99">
        <v>163174.86301534466</v>
      </c>
      <c r="R101" s="99">
        <v>163174.86301534466</v>
      </c>
      <c r="S101" s="99">
        <v>163174.86301534466</v>
      </c>
      <c r="T101" s="99">
        <v>163174.86301534466</v>
      </c>
      <c r="U101" s="99">
        <v>163174.86301534466</v>
      </c>
      <c r="V101" s="99">
        <v>163174.86301534466</v>
      </c>
      <c r="W101" s="99">
        <v>163174.86301534466</v>
      </c>
      <c r="X101" s="99">
        <v>163174.86301534466</v>
      </c>
      <c r="Y101" s="99">
        <v>163174.86301534466</v>
      </c>
      <c r="Z101" s="99">
        <v>163174.86301534466</v>
      </c>
      <c r="AA101" s="99">
        <v>163174.86301534466</v>
      </c>
      <c r="AB101" s="99">
        <v>163174.86301534466</v>
      </c>
      <c r="AC101" s="99">
        <v>163174.86301534466</v>
      </c>
      <c r="AD101" s="99">
        <v>163174.86301534466</v>
      </c>
      <c r="AE101" s="99">
        <v>163174.86301534466</v>
      </c>
      <c r="AF101" s="99">
        <v>163174.86301534466</v>
      </c>
      <c r="AG101" s="99">
        <v>163174.86301534466</v>
      </c>
      <c r="AH101" s="99">
        <v>163174.86301534466</v>
      </c>
      <c r="AI101" s="99">
        <v>163174.86301534466</v>
      </c>
      <c r="AJ101" s="99">
        <v>163174.86301534466</v>
      </c>
      <c r="AK101" s="99">
        <v>163174.86301534466</v>
      </c>
      <c r="AL101" s="99">
        <v>163174.86301534466</v>
      </c>
      <c r="AM101" s="99">
        <v>163174.86301534466</v>
      </c>
      <c r="AN101" s="99">
        <v>163174.86301534466</v>
      </c>
      <c r="AO101" s="99">
        <v>163174.86301534466</v>
      </c>
      <c r="AP101" s="99">
        <v>163174.86301534466</v>
      </c>
      <c r="AQ101" s="99">
        <v>163174.86301534466</v>
      </c>
      <c r="AR101" s="99">
        <v>163174.86301534466</v>
      </c>
      <c r="AS101" s="99">
        <v>163174.86301534466</v>
      </c>
      <c r="AT101" s="99">
        <v>163174.86301534466</v>
      </c>
      <c r="AU101" s="99">
        <v>163174.86301534466</v>
      </c>
      <c r="AV101" s="99">
        <v>163174.86301534466</v>
      </c>
      <c r="AW101" s="99">
        <v>163174.86301534466</v>
      </c>
      <c r="AX101" s="99">
        <v>163174.86301534466</v>
      </c>
    </row>
    <row r="102" spans="1:50">
      <c r="B102" s="104" t="s">
        <v>59</v>
      </c>
      <c r="C102" s="99">
        <v>105802.62561069831</v>
      </c>
      <c r="D102" s="99">
        <v>105802.62561069831</v>
      </c>
      <c r="E102" s="99">
        <v>105802.62561069831</v>
      </c>
      <c r="F102" s="99">
        <v>105802.62561069831</v>
      </c>
      <c r="G102" s="99">
        <v>105802.62561069831</v>
      </c>
      <c r="H102" s="99">
        <v>105802.62561069831</v>
      </c>
      <c r="I102" s="99">
        <v>105802.62561069831</v>
      </c>
      <c r="J102" s="99">
        <v>105802.62561069831</v>
      </c>
      <c r="K102" s="99">
        <v>105802.62561069831</v>
      </c>
      <c r="L102" s="99">
        <v>105802.62561069831</v>
      </c>
      <c r="M102" s="99">
        <v>105802.62561069831</v>
      </c>
      <c r="N102" s="99">
        <v>105802.62561069831</v>
      </c>
      <c r="O102" s="99">
        <v>105802.62561069831</v>
      </c>
      <c r="P102" s="99">
        <v>105802.62561069831</v>
      </c>
      <c r="Q102" s="99">
        <v>105802.62561069831</v>
      </c>
      <c r="R102" s="99">
        <v>105802.62561069831</v>
      </c>
      <c r="S102" s="99">
        <v>105802.62561069831</v>
      </c>
      <c r="T102" s="99">
        <v>105802.62561069831</v>
      </c>
      <c r="U102" s="99">
        <v>105802.62561069831</v>
      </c>
      <c r="V102" s="99">
        <v>105802.62561069831</v>
      </c>
      <c r="W102" s="99">
        <v>105802.62561069831</v>
      </c>
      <c r="X102" s="99">
        <v>105802.62561069831</v>
      </c>
      <c r="Y102" s="99">
        <v>105802.62561069831</v>
      </c>
      <c r="Z102" s="99">
        <v>105802.62561069831</v>
      </c>
      <c r="AA102" s="99">
        <v>105802.62561069831</v>
      </c>
      <c r="AB102" s="99">
        <v>105802.62561069831</v>
      </c>
      <c r="AC102" s="99">
        <v>105802.62561069831</v>
      </c>
      <c r="AD102" s="99">
        <v>105802.62561069831</v>
      </c>
      <c r="AE102" s="99">
        <v>105802.62561069831</v>
      </c>
      <c r="AF102" s="99">
        <v>105802.62561069831</v>
      </c>
      <c r="AG102" s="99">
        <v>105802.62561069831</v>
      </c>
      <c r="AH102" s="99">
        <v>105802.62561069831</v>
      </c>
      <c r="AI102" s="99">
        <v>105802.62561069831</v>
      </c>
      <c r="AJ102" s="99">
        <v>105802.62561069831</v>
      </c>
      <c r="AK102" s="99">
        <v>105802.62561069831</v>
      </c>
      <c r="AL102" s="99">
        <v>105802.62561069831</v>
      </c>
      <c r="AM102" s="99">
        <v>105802.62561069831</v>
      </c>
      <c r="AN102" s="99">
        <v>105802.62561069831</v>
      </c>
      <c r="AO102" s="99">
        <v>105802.62561069831</v>
      </c>
      <c r="AP102" s="99">
        <v>105802.62561069831</v>
      </c>
      <c r="AQ102" s="99">
        <v>105802.62561069831</v>
      </c>
      <c r="AR102" s="99">
        <v>105802.62561069831</v>
      </c>
      <c r="AS102" s="99">
        <v>105802.62561069831</v>
      </c>
      <c r="AT102" s="99">
        <v>105802.62561069831</v>
      </c>
      <c r="AU102" s="99">
        <v>105802.62561069831</v>
      </c>
      <c r="AV102" s="99">
        <v>105802.62561069831</v>
      </c>
      <c r="AW102" s="99">
        <v>105802.62561069831</v>
      </c>
      <c r="AX102" s="99">
        <v>105802.62561069831</v>
      </c>
    </row>
    <row r="103" spans="1:50">
      <c r="B103" s="99" t="s">
        <v>277</v>
      </c>
      <c r="C103" s="104">
        <f>SUM(C$98:C$102)</f>
        <v>502465.27763778873</v>
      </c>
      <c r="D103" s="104">
        <f t="shared" ref="D103:AX103" si="5">SUM(D$98:D$102)</f>
        <v>502465.27763778873</v>
      </c>
      <c r="E103" s="104">
        <f t="shared" si="5"/>
        <v>502465.27763778873</v>
      </c>
      <c r="F103" s="104">
        <f t="shared" si="5"/>
        <v>502465.27763778873</v>
      </c>
      <c r="G103" s="104">
        <f t="shared" si="5"/>
        <v>502465.27763778873</v>
      </c>
      <c r="H103" s="104">
        <f t="shared" si="5"/>
        <v>502465.27763778873</v>
      </c>
      <c r="I103" s="104">
        <f t="shared" si="5"/>
        <v>502465.27763778873</v>
      </c>
      <c r="J103" s="104">
        <f t="shared" si="5"/>
        <v>502465.27763778873</v>
      </c>
      <c r="K103" s="104">
        <f t="shared" si="5"/>
        <v>502465.27763778873</v>
      </c>
      <c r="L103" s="104">
        <f t="shared" si="5"/>
        <v>502465.27763778873</v>
      </c>
      <c r="M103" s="104">
        <f t="shared" si="5"/>
        <v>502465.27763778873</v>
      </c>
      <c r="N103" s="104">
        <f t="shared" si="5"/>
        <v>502465.27763778873</v>
      </c>
      <c r="O103" s="104">
        <f t="shared" si="5"/>
        <v>502465.27763778873</v>
      </c>
      <c r="P103" s="104">
        <f t="shared" si="5"/>
        <v>502465.27763778873</v>
      </c>
      <c r="Q103" s="104">
        <f t="shared" si="5"/>
        <v>502465.27763778873</v>
      </c>
      <c r="R103" s="104">
        <f t="shared" si="5"/>
        <v>502465.27763778873</v>
      </c>
      <c r="S103" s="104">
        <f t="shared" si="5"/>
        <v>502465.27763778873</v>
      </c>
      <c r="T103" s="104">
        <f t="shared" si="5"/>
        <v>502465.27763778873</v>
      </c>
      <c r="U103" s="104">
        <f t="shared" si="5"/>
        <v>502465.27763778873</v>
      </c>
      <c r="V103" s="104">
        <f t="shared" si="5"/>
        <v>502465.27763778873</v>
      </c>
      <c r="W103" s="104">
        <f t="shared" si="5"/>
        <v>502465.27763778873</v>
      </c>
      <c r="X103" s="104">
        <f t="shared" si="5"/>
        <v>502465.27763778873</v>
      </c>
      <c r="Y103" s="104">
        <f t="shared" si="5"/>
        <v>502465.27763778873</v>
      </c>
      <c r="Z103" s="104">
        <f t="shared" si="5"/>
        <v>502465.27763778873</v>
      </c>
      <c r="AA103" s="104">
        <f t="shared" si="5"/>
        <v>502465.27763778873</v>
      </c>
      <c r="AB103" s="104">
        <f t="shared" si="5"/>
        <v>502465.27763778873</v>
      </c>
      <c r="AC103" s="104">
        <f t="shared" si="5"/>
        <v>502465.27763778873</v>
      </c>
      <c r="AD103" s="104">
        <f t="shared" si="5"/>
        <v>502465.27763778873</v>
      </c>
      <c r="AE103" s="104">
        <f t="shared" si="5"/>
        <v>502465.27763778873</v>
      </c>
      <c r="AF103" s="104">
        <f t="shared" si="5"/>
        <v>502465.27763778873</v>
      </c>
      <c r="AG103" s="104">
        <f t="shared" si="5"/>
        <v>502465.27763778873</v>
      </c>
      <c r="AH103" s="104">
        <f t="shared" si="5"/>
        <v>502465.27763778873</v>
      </c>
      <c r="AI103" s="104">
        <f t="shared" si="5"/>
        <v>502465.27763778873</v>
      </c>
      <c r="AJ103" s="104">
        <f t="shared" si="5"/>
        <v>502465.27763778873</v>
      </c>
      <c r="AK103" s="104">
        <f t="shared" si="5"/>
        <v>502465.27763778873</v>
      </c>
      <c r="AL103" s="104">
        <f t="shared" si="5"/>
        <v>502465.27763778873</v>
      </c>
      <c r="AM103" s="104">
        <f t="shared" si="5"/>
        <v>502465.27763778873</v>
      </c>
      <c r="AN103" s="104">
        <f t="shared" si="5"/>
        <v>502465.27763778873</v>
      </c>
      <c r="AO103" s="104">
        <f t="shared" si="5"/>
        <v>502465.27763778873</v>
      </c>
      <c r="AP103" s="104">
        <f t="shared" si="5"/>
        <v>502465.27763778873</v>
      </c>
      <c r="AQ103" s="104">
        <f t="shared" si="5"/>
        <v>502465.27763778873</v>
      </c>
      <c r="AR103" s="104">
        <f t="shared" si="5"/>
        <v>502465.27763778873</v>
      </c>
      <c r="AS103" s="104">
        <f t="shared" si="5"/>
        <v>502465.27763778873</v>
      </c>
      <c r="AT103" s="104">
        <f t="shared" si="5"/>
        <v>502465.27763778873</v>
      </c>
      <c r="AU103" s="104">
        <f t="shared" si="5"/>
        <v>502465.27763778873</v>
      </c>
      <c r="AV103" s="104">
        <f t="shared" si="5"/>
        <v>502465.27763778873</v>
      </c>
      <c r="AW103" s="104">
        <f t="shared" si="5"/>
        <v>502465.27763778873</v>
      </c>
      <c r="AX103" s="104">
        <f t="shared" si="5"/>
        <v>502465.27763778873</v>
      </c>
    </row>
    <row r="104" spans="1:50">
      <c r="A104" s="104" t="s">
        <v>105</v>
      </c>
      <c r="B104" s="104" t="s">
        <v>5</v>
      </c>
      <c r="C104" s="99">
        <v>0</v>
      </c>
      <c r="D104" s="99">
        <v>0</v>
      </c>
      <c r="E104" s="99">
        <v>0</v>
      </c>
      <c r="F104" s="99">
        <v>0</v>
      </c>
      <c r="G104" s="99">
        <v>0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99">
        <v>0</v>
      </c>
      <c r="Q104" s="99">
        <v>0</v>
      </c>
      <c r="R104" s="99">
        <v>0</v>
      </c>
      <c r="S104" s="99">
        <v>0</v>
      </c>
      <c r="T104" s="99">
        <v>0</v>
      </c>
      <c r="U104" s="99">
        <v>0</v>
      </c>
      <c r="V104" s="99">
        <v>0</v>
      </c>
      <c r="W104" s="99">
        <v>0</v>
      </c>
      <c r="X104" s="99">
        <v>0</v>
      </c>
      <c r="Y104" s="99">
        <v>0</v>
      </c>
      <c r="Z104" s="99">
        <v>0</v>
      </c>
      <c r="AA104" s="99">
        <v>0</v>
      </c>
      <c r="AB104" s="99">
        <v>0</v>
      </c>
      <c r="AC104" s="99">
        <v>0</v>
      </c>
      <c r="AD104" s="99">
        <v>0</v>
      </c>
      <c r="AE104" s="99">
        <v>0</v>
      </c>
      <c r="AF104" s="99">
        <v>0</v>
      </c>
      <c r="AG104" s="99">
        <v>0</v>
      </c>
      <c r="AH104" s="99">
        <v>0</v>
      </c>
      <c r="AI104" s="99">
        <v>0</v>
      </c>
      <c r="AJ104" s="99">
        <v>0</v>
      </c>
      <c r="AK104" s="99">
        <v>0</v>
      </c>
      <c r="AL104" s="99">
        <v>0</v>
      </c>
      <c r="AM104" s="99">
        <v>0</v>
      </c>
      <c r="AN104" s="99">
        <v>0</v>
      </c>
      <c r="AO104" s="99">
        <v>0</v>
      </c>
      <c r="AP104" s="99">
        <v>0</v>
      </c>
      <c r="AQ104" s="99">
        <v>0</v>
      </c>
      <c r="AR104" s="99">
        <v>0</v>
      </c>
      <c r="AS104" s="99">
        <v>0</v>
      </c>
      <c r="AT104" s="99">
        <v>0</v>
      </c>
      <c r="AU104" s="99">
        <v>0</v>
      </c>
      <c r="AV104" s="99">
        <v>0</v>
      </c>
      <c r="AW104" s="99">
        <v>0</v>
      </c>
      <c r="AX104" s="99">
        <v>0</v>
      </c>
    </row>
    <row r="105" spans="1:50">
      <c r="B105" s="104" t="s">
        <v>10</v>
      </c>
      <c r="C105" s="99">
        <v>37133.12543250827</v>
      </c>
      <c r="D105" s="99">
        <v>37133.12543250827</v>
      </c>
      <c r="E105" s="99">
        <v>37133.12543250827</v>
      </c>
      <c r="F105" s="99">
        <v>37133.12543250827</v>
      </c>
      <c r="G105" s="99">
        <v>37133.12543250827</v>
      </c>
      <c r="H105" s="99">
        <v>37133.12543250827</v>
      </c>
      <c r="I105" s="99">
        <v>37133.12543250827</v>
      </c>
      <c r="J105" s="99">
        <v>37133.12543250827</v>
      </c>
      <c r="K105" s="99">
        <v>37133.12543250827</v>
      </c>
      <c r="L105" s="99">
        <v>37133.12543250827</v>
      </c>
      <c r="M105" s="99">
        <v>37133.12543250827</v>
      </c>
      <c r="N105" s="99">
        <v>37133.12543250827</v>
      </c>
      <c r="O105" s="99">
        <v>37133.12543250827</v>
      </c>
      <c r="P105" s="99">
        <v>37133.12543250827</v>
      </c>
      <c r="Q105" s="99">
        <v>37133.12543250827</v>
      </c>
      <c r="R105" s="99">
        <v>29970.915264427615</v>
      </c>
      <c r="S105" s="99">
        <v>30033.502894816167</v>
      </c>
      <c r="T105" s="99">
        <v>37133.12543250827</v>
      </c>
      <c r="U105" s="99">
        <v>37133.12543250827</v>
      </c>
      <c r="V105" s="99">
        <v>37133.12543250827</v>
      </c>
      <c r="W105" s="99">
        <v>37133.12543250827</v>
      </c>
      <c r="X105" s="99">
        <v>37133.12543250827</v>
      </c>
      <c r="Y105" s="99">
        <v>37133.12543250827</v>
      </c>
      <c r="Z105" s="99">
        <v>37133.12543250827</v>
      </c>
      <c r="AA105" s="99">
        <v>37133.12543250827</v>
      </c>
      <c r="AB105" s="99">
        <v>37133.12543250827</v>
      </c>
      <c r="AC105" s="99">
        <v>37133.12543250827</v>
      </c>
      <c r="AD105" s="99">
        <v>37133.12543250827</v>
      </c>
      <c r="AE105" s="99">
        <v>37133.12543250827</v>
      </c>
      <c r="AF105" s="99">
        <v>37133.12543250827</v>
      </c>
      <c r="AG105" s="99">
        <v>37133.12543250827</v>
      </c>
      <c r="AH105" s="99">
        <v>37133.12543250827</v>
      </c>
      <c r="AI105" s="99">
        <v>37133.12543250827</v>
      </c>
      <c r="AJ105" s="99">
        <v>37133.12543250827</v>
      </c>
      <c r="AK105" s="99">
        <v>37133.12543250827</v>
      </c>
      <c r="AL105" s="99">
        <v>37133.12543250827</v>
      </c>
      <c r="AM105" s="99">
        <v>37133.12543250827</v>
      </c>
      <c r="AN105" s="99">
        <v>37133.12543250827</v>
      </c>
      <c r="AO105" s="99">
        <v>37133.12543250827</v>
      </c>
      <c r="AP105" s="99">
        <v>37133.12543250827</v>
      </c>
      <c r="AQ105" s="99">
        <v>37133.12543250827</v>
      </c>
      <c r="AR105" s="99">
        <v>37133.12543250827</v>
      </c>
      <c r="AS105" s="99">
        <v>37133.12543250827</v>
      </c>
      <c r="AT105" s="99">
        <v>37133.12543250827</v>
      </c>
      <c r="AU105" s="99">
        <v>37133.12543250827</v>
      </c>
      <c r="AV105" s="99">
        <v>37133.12543250827</v>
      </c>
      <c r="AW105" s="99">
        <v>37133.12543250827</v>
      </c>
      <c r="AX105" s="99">
        <v>37133.12543250827</v>
      </c>
    </row>
    <row r="106" spans="1:50">
      <c r="B106" s="104" t="s">
        <v>12</v>
      </c>
      <c r="C106" s="99">
        <v>278022.37503313884</v>
      </c>
      <c r="D106" s="99">
        <v>278022.37503313884</v>
      </c>
      <c r="E106" s="99">
        <v>278022.37503313884</v>
      </c>
      <c r="F106" s="99">
        <v>278022.37503313884</v>
      </c>
      <c r="G106" s="99">
        <v>278022.37503313884</v>
      </c>
      <c r="H106" s="99">
        <v>278022.37503313884</v>
      </c>
      <c r="I106" s="99">
        <v>278022.37503313884</v>
      </c>
      <c r="J106" s="99">
        <v>278022.37503313884</v>
      </c>
      <c r="K106" s="99">
        <v>278022.37503313884</v>
      </c>
      <c r="L106" s="99">
        <v>278022.37503313884</v>
      </c>
      <c r="M106" s="99">
        <v>278022.37503313884</v>
      </c>
      <c r="N106" s="99">
        <v>278022.37503313884</v>
      </c>
      <c r="O106" s="99">
        <v>278022.37503313884</v>
      </c>
      <c r="P106" s="99">
        <v>278022.37503313884</v>
      </c>
      <c r="Q106" s="99">
        <v>278022.37503313884</v>
      </c>
      <c r="R106" s="99">
        <v>224397.62197981702</v>
      </c>
      <c r="S106" s="99">
        <v>224866.22680221335</v>
      </c>
      <c r="T106" s="99">
        <v>278022.37503313884</v>
      </c>
      <c r="U106" s="99">
        <v>278022.37503313884</v>
      </c>
      <c r="V106" s="99">
        <v>278022.37503313884</v>
      </c>
      <c r="W106" s="99">
        <v>278022.37503313884</v>
      </c>
      <c r="X106" s="99">
        <v>278022.37503313884</v>
      </c>
      <c r="Y106" s="99">
        <v>278022.37503313884</v>
      </c>
      <c r="Z106" s="99">
        <v>278022.37503313884</v>
      </c>
      <c r="AA106" s="99">
        <v>278022.37503313884</v>
      </c>
      <c r="AB106" s="99">
        <v>278022.37503313884</v>
      </c>
      <c r="AC106" s="99">
        <v>278022.37503313884</v>
      </c>
      <c r="AD106" s="99">
        <v>278022.37503313884</v>
      </c>
      <c r="AE106" s="99">
        <v>278022.37503313884</v>
      </c>
      <c r="AF106" s="99">
        <v>278022.37503313884</v>
      </c>
      <c r="AG106" s="99">
        <v>278022.37503313884</v>
      </c>
      <c r="AH106" s="99">
        <v>278022.37503313884</v>
      </c>
      <c r="AI106" s="99">
        <v>278022.37503313884</v>
      </c>
      <c r="AJ106" s="99">
        <v>278022.37503313884</v>
      </c>
      <c r="AK106" s="99">
        <v>278022.37503313884</v>
      </c>
      <c r="AL106" s="99">
        <v>278022.37503313884</v>
      </c>
      <c r="AM106" s="99">
        <v>278022.37503313884</v>
      </c>
      <c r="AN106" s="99">
        <v>278022.37503313884</v>
      </c>
      <c r="AO106" s="99">
        <v>278022.37503313884</v>
      </c>
      <c r="AP106" s="99">
        <v>278022.37503313884</v>
      </c>
      <c r="AQ106" s="99">
        <v>278022.37503313884</v>
      </c>
      <c r="AR106" s="99">
        <v>278022.37503313884</v>
      </c>
      <c r="AS106" s="99">
        <v>278022.37503313884</v>
      </c>
      <c r="AT106" s="99">
        <v>278022.37503313884</v>
      </c>
      <c r="AU106" s="99">
        <v>278022.37503313884</v>
      </c>
      <c r="AV106" s="99">
        <v>278022.37503313884</v>
      </c>
      <c r="AW106" s="99">
        <v>278022.37503313884</v>
      </c>
      <c r="AX106" s="99">
        <v>278022.37503313884</v>
      </c>
    </row>
    <row r="107" spans="1:50">
      <c r="B107" s="104" t="s">
        <v>22</v>
      </c>
      <c r="C107" s="99">
        <v>32816.796322404749</v>
      </c>
      <c r="D107" s="99">
        <v>32816.796322404749</v>
      </c>
      <c r="E107" s="99">
        <v>32816.796322404749</v>
      </c>
      <c r="F107" s="99">
        <v>32816.796322404749</v>
      </c>
      <c r="G107" s="99">
        <v>32816.796322404749</v>
      </c>
      <c r="H107" s="99">
        <v>32816.796322404749</v>
      </c>
      <c r="I107" s="99">
        <v>32816.796322404749</v>
      </c>
      <c r="J107" s="99">
        <v>32816.796322404749</v>
      </c>
      <c r="K107" s="99">
        <v>32816.796322404749</v>
      </c>
      <c r="L107" s="99">
        <v>32816.796322404749</v>
      </c>
      <c r="M107" s="99">
        <v>32816.796322404749</v>
      </c>
      <c r="N107" s="99">
        <v>32816.796322404749</v>
      </c>
      <c r="O107" s="99">
        <v>32816.796322404749</v>
      </c>
      <c r="P107" s="99">
        <v>32816.796322404749</v>
      </c>
      <c r="Q107" s="99">
        <v>32816.796322404749</v>
      </c>
      <c r="R107" s="99">
        <v>26487.116567024066</v>
      </c>
      <c r="S107" s="99">
        <v>26542.429054051212</v>
      </c>
      <c r="T107" s="99">
        <v>32816.796322404749</v>
      </c>
      <c r="U107" s="99">
        <v>32816.796322404749</v>
      </c>
      <c r="V107" s="99">
        <v>32816.796322404749</v>
      </c>
      <c r="W107" s="99">
        <v>32816.796322404749</v>
      </c>
      <c r="X107" s="99">
        <v>32816.796322404749</v>
      </c>
      <c r="Y107" s="99">
        <v>32816.796322404749</v>
      </c>
      <c r="Z107" s="99">
        <v>32816.796322404749</v>
      </c>
      <c r="AA107" s="99">
        <v>32816.796322404749</v>
      </c>
      <c r="AB107" s="99">
        <v>32816.796322404749</v>
      </c>
      <c r="AC107" s="99">
        <v>32816.796322404749</v>
      </c>
      <c r="AD107" s="99">
        <v>32816.796322404749</v>
      </c>
      <c r="AE107" s="99">
        <v>32816.796322404749</v>
      </c>
      <c r="AF107" s="99">
        <v>32816.796322404749</v>
      </c>
      <c r="AG107" s="99">
        <v>32816.796322404749</v>
      </c>
      <c r="AH107" s="99">
        <v>32816.796322404749</v>
      </c>
      <c r="AI107" s="99">
        <v>32816.796322404749</v>
      </c>
      <c r="AJ107" s="99">
        <v>32816.796322404749</v>
      </c>
      <c r="AK107" s="99">
        <v>32816.796322404749</v>
      </c>
      <c r="AL107" s="99">
        <v>32816.796322404749</v>
      </c>
      <c r="AM107" s="99">
        <v>32816.796322404749</v>
      </c>
      <c r="AN107" s="99">
        <v>32816.796322404749</v>
      </c>
      <c r="AO107" s="99">
        <v>32816.796322404749</v>
      </c>
      <c r="AP107" s="99">
        <v>32816.796322404749</v>
      </c>
      <c r="AQ107" s="99">
        <v>32816.796322404749</v>
      </c>
      <c r="AR107" s="99">
        <v>32816.796322404749</v>
      </c>
      <c r="AS107" s="99">
        <v>32816.796322404749</v>
      </c>
      <c r="AT107" s="99">
        <v>32816.796322404749</v>
      </c>
      <c r="AU107" s="99">
        <v>32816.796322404749</v>
      </c>
      <c r="AV107" s="99">
        <v>32816.796322404749</v>
      </c>
      <c r="AW107" s="99">
        <v>32816.796322404749</v>
      </c>
      <c r="AX107" s="99">
        <v>32816.796322404749</v>
      </c>
    </row>
    <row r="108" spans="1:50">
      <c r="B108" s="104" t="s">
        <v>59</v>
      </c>
      <c r="C108" s="99">
        <v>451945.04799907497</v>
      </c>
      <c r="D108" s="99">
        <v>451945.04799907497</v>
      </c>
      <c r="E108" s="99">
        <v>451945.04799907497</v>
      </c>
      <c r="F108" s="99">
        <v>451945.04799907497</v>
      </c>
      <c r="G108" s="99">
        <v>451945.04799907497</v>
      </c>
      <c r="H108" s="99">
        <v>451945.04799907497</v>
      </c>
      <c r="I108" s="99">
        <v>451945.04799907497</v>
      </c>
      <c r="J108" s="99">
        <v>451945.04799907497</v>
      </c>
      <c r="K108" s="99">
        <v>451945.04799907497</v>
      </c>
      <c r="L108" s="99">
        <v>451945.04799907497</v>
      </c>
      <c r="M108" s="99">
        <v>451945.04799907497</v>
      </c>
      <c r="N108" s="99">
        <v>451945.04799907497</v>
      </c>
      <c r="O108" s="99">
        <v>451945.04799907497</v>
      </c>
      <c r="P108" s="99">
        <v>451945.04799907497</v>
      </c>
      <c r="Q108" s="99">
        <v>451945.04799907497</v>
      </c>
      <c r="R108" s="99">
        <v>364774.21655166603</v>
      </c>
      <c r="S108" s="99">
        <v>365535.96685656602</v>
      </c>
      <c r="T108" s="99">
        <v>451945.04799907497</v>
      </c>
      <c r="U108" s="99">
        <v>451945.04799907497</v>
      </c>
      <c r="V108" s="99">
        <v>451945.04799907497</v>
      </c>
      <c r="W108" s="99">
        <v>451945.04799907497</v>
      </c>
      <c r="X108" s="99">
        <v>451945.04799907497</v>
      </c>
      <c r="Y108" s="99">
        <v>451945.04799907497</v>
      </c>
      <c r="Z108" s="99">
        <v>451945.04799907497</v>
      </c>
      <c r="AA108" s="99">
        <v>451945.04799907497</v>
      </c>
      <c r="AB108" s="99">
        <v>451945.04799907497</v>
      </c>
      <c r="AC108" s="99">
        <v>451945.04799907497</v>
      </c>
      <c r="AD108" s="99">
        <v>451945.04799907497</v>
      </c>
      <c r="AE108" s="99">
        <v>451945.04799907497</v>
      </c>
      <c r="AF108" s="99">
        <v>451945.04799907497</v>
      </c>
      <c r="AG108" s="99">
        <v>451945.04799907497</v>
      </c>
      <c r="AH108" s="99">
        <v>451945.04799907497</v>
      </c>
      <c r="AI108" s="99">
        <v>451945.04799907497</v>
      </c>
      <c r="AJ108" s="99">
        <v>451945.04799907497</v>
      </c>
      <c r="AK108" s="99">
        <v>451945.04799907497</v>
      </c>
      <c r="AL108" s="99">
        <v>451945.04799907497</v>
      </c>
      <c r="AM108" s="99">
        <v>451945.04799907497</v>
      </c>
      <c r="AN108" s="99">
        <v>451945.04799907497</v>
      </c>
      <c r="AO108" s="99">
        <v>451945.04799907497</v>
      </c>
      <c r="AP108" s="99">
        <v>451945.04799907497</v>
      </c>
      <c r="AQ108" s="99">
        <v>451945.04799907497</v>
      </c>
      <c r="AR108" s="99">
        <v>451945.04799907497</v>
      </c>
      <c r="AS108" s="99">
        <v>451945.04799907497</v>
      </c>
      <c r="AT108" s="99">
        <v>451945.04799907497</v>
      </c>
      <c r="AU108" s="99">
        <v>451945.04799907497</v>
      </c>
      <c r="AV108" s="99">
        <v>451945.04799907497</v>
      </c>
      <c r="AW108" s="99">
        <v>451945.04799907497</v>
      </c>
      <c r="AX108" s="99">
        <v>451945.04799907497</v>
      </c>
    </row>
    <row r="109" spans="1:50">
      <c r="B109" s="100" t="s">
        <v>277</v>
      </c>
      <c r="C109" s="104">
        <f>SUM(C$104:C$108)</f>
        <v>799917.34478712687</v>
      </c>
      <c r="D109" s="104">
        <f t="shared" ref="D109:AX109" si="6">SUM(D$104:D$108)</f>
        <v>799917.34478712687</v>
      </c>
      <c r="E109" s="104">
        <f t="shared" si="6"/>
        <v>799917.34478712687</v>
      </c>
      <c r="F109" s="104">
        <f t="shared" si="6"/>
        <v>799917.34478712687</v>
      </c>
      <c r="G109" s="104">
        <f t="shared" si="6"/>
        <v>799917.34478712687</v>
      </c>
      <c r="H109" s="104">
        <f t="shared" si="6"/>
        <v>799917.34478712687</v>
      </c>
      <c r="I109" s="104">
        <f t="shared" si="6"/>
        <v>799917.34478712687</v>
      </c>
      <c r="J109" s="104">
        <f t="shared" si="6"/>
        <v>799917.34478712687</v>
      </c>
      <c r="K109" s="104">
        <f t="shared" si="6"/>
        <v>799917.34478712687</v>
      </c>
      <c r="L109" s="104">
        <f t="shared" si="6"/>
        <v>799917.34478712687</v>
      </c>
      <c r="M109" s="104">
        <f t="shared" si="6"/>
        <v>799917.34478712687</v>
      </c>
      <c r="N109" s="104">
        <f t="shared" si="6"/>
        <v>799917.34478712687</v>
      </c>
      <c r="O109" s="104">
        <f t="shared" si="6"/>
        <v>799917.34478712687</v>
      </c>
      <c r="P109" s="104">
        <f t="shared" si="6"/>
        <v>799917.34478712687</v>
      </c>
      <c r="Q109" s="104">
        <f t="shared" si="6"/>
        <v>799917.34478712687</v>
      </c>
      <c r="R109" s="104">
        <f t="shared" si="6"/>
        <v>645629.87036293466</v>
      </c>
      <c r="S109" s="104">
        <f t="shared" si="6"/>
        <v>646978.12560764677</v>
      </c>
      <c r="T109" s="104">
        <f t="shared" si="6"/>
        <v>799917.34478712687</v>
      </c>
      <c r="U109" s="104">
        <f t="shared" si="6"/>
        <v>799917.34478712687</v>
      </c>
      <c r="V109" s="104">
        <f t="shared" si="6"/>
        <v>799917.34478712687</v>
      </c>
      <c r="W109" s="104">
        <f t="shared" si="6"/>
        <v>799917.34478712687</v>
      </c>
      <c r="X109" s="104">
        <f t="shared" si="6"/>
        <v>799917.34478712687</v>
      </c>
      <c r="Y109" s="104">
        <f t="shared" si="6"/>
        <v>799917.34478712687</v>
      </c>
      <c r="Z109" s="104">
        <f t="shared" si="6"/>
        <v>799917.34478712687</v>
      </c>
      <c r="AA109" s="104">
        <f t="shared" si="6"/>
        <v>799917.34478712687</v>
      </c>
      <c r="AB109" s="104">
        <f t="shared" si="6"/>
        <v>799917.34478712687</v>
      </c>
      <c r="AC109" s="104">
        <f t="shared" si="6"/>
        <v>799917.34478712687</v>
      </c>
      <c r="AD109" s="104">
        <f t="shared" si="6"/>
        <v>799917.34478712687</v>
      </c>
      <c r="AE109" s="104">
        <f t="shared" si="6"/>
        <v>799917.34478712687</v>
      </c>
      <c r="AF109" s="104">
        <f t="shared" si="6"/>
        <v>799917.34478712687</v>
      </c>
      <c r="AG109" s="104">
        <f t="shared" si="6"/>
        <v>799917.34478712687</v>
      </c>
      <c r="AH109" s="104">
        <f t="shared" si="6"/>
        <v>799917.34478712687</v>
      </c>
      <c r="AI109" s="104">
        <f t="shared" si="6"/>
        <v>799917.34478712687</v>
      </c>
      <c r="AJ109" s="104">
        <f t="shared" si="6"/>
        <v>799917.34478712687</v>
      </c>
      <c r="AK109" s="104">
        <f t="shared" si="6"/>
        <v>799917.34478712687</v>
      </c>
      <c r="AL109" s="104">
        <f t="shared" si="6"/>
        <v>799917.34478712687</v>
      </c>
      <c r="AM109" s="104">
        <f t="shared" si="6"/>
        <v>799917.34478712687</v>
      </c>
      <c r="AN109" s="104">
        <f t="shared" si="6"/>
        <v>799917.34478712687</v>
      </c>
      <c r="AO109" s="104">
        <f t="shared" si="6"/>
        <v>799917.34478712687</v>
      </c>
      <c r="AP109" s="104">
        <f t="shared" si="6"/>
        <v>799917.34478712687</v>
      </c>
      <c r="AQ109" s="104">
        <f t="shared" si="6"/>
        <v>799917.34478712687</v>
      </c>
      <c r="AR109" s="104">
        <f t="shared" si="6"/>
        <v>799917.34478712687</v>
      </c>
      <c r="AS109" s="104">
        <f t="shared" si="6"/>
        <v>799917.34478712687</v>
      </c>
      <c r="AT109" s="104">
        <f t="shared" si="6"/>
        <v>799917.34478712687</v>
      </c>
      <c r="AU109" s="104">
        <f t="shared" si="6"/>
        <v>799917.34478712687</v>
      </c>
      <c r="AV109" s="104">
        <f t="shared" si="6"/>
        <v>799917.34478712687</v>
      </c>
      <c r="AW109" s="104">
        <f t="shared" si="6"/>
        <v>799917.34478712687</v>
      </c>
      <c r="AX109" s="104">
        <f t="shared" si="6"/>
        <v>799917.34478712687</v>
      </c>
    </row>
    <row r="110" spans="1:50">
      <c r="A110" s="104" t="s">
        <v>106</v>
      </c>
      <c r="B110" s="104" t="s">
        <v>5</v>
      </c>
      <c r="C110" s="99">
        <v>46152.610715879731</v>
      </c>
      <c r="D110" s="99">
        <v>46152.610715879731</v>
      </c>
      <c r="E110" s="99">
        <v>46152.610715879731</v>
      </c>
      <c r="F110" s="99">
        <v>46152.610715879731</v>
      </c>
      <c r="G110" s="99">
        <v>46152.610715879731</v>
      </c>
      <c r="H110" s="99">
        <v>46152.610715879731</v>
      </c>
      <c r="I110" s="99">
        <v>46152.610715879731</v>
      </c>
      <c r="J110" s="99">
        <v>46152.610715879731</v>
      </c>
      <c r="K110" s="99">
        <v>46152.610715879731</v>
      </c>
      <c r="L110" s="99">
        <v>46152.610715879731</v>
      </c>
      <c r="M110" s="99">
        <v>46152.610715879731</v>
      </c>
      <c r="N110" s="99">
        <v>46152.610715879731</v>
      </c>
      <c r="O110" s="99">
        <v>46152.610715879731</v>
      </c>
      <c r="P110" s="99">
        <v>46152.610715879731</v>
      </c>
      <c r="Q110" s="99">
        <v>46152.610715879731</v>
      </c>
      <c r="R110" s="99">
        <v>46152.610715879731</v>
      </c>
      <c r="S110" s="99">
        <v>46152.610715879731</v>
      </c>
      <c r="T110" s="99">
        <v>46152.610715879731</v>
      </c>
      <c r="U110" s="99">
        <v>46152.610715879731</v>
      </c>
      <c r="V110" s="99">
        <v>46152.610715879731</v>
      </c>
      <c r="W110" s="99">
        <v>46152.610715879731</v>
      </c>
      <c r="X110" s="99">
        <v>46152.610715879731</v>
      </c>
      <c r="Y110" s="99">
        <v>46152.610715879731</v>
      </c>
      <c r="Z110" s="99">
        <v>46152.610715879731</v>
      </c>
      <c r="AA110" s="99">
        <v>46152.610715879731</v>
      </c>
      <c r="AB110" s="99">
        <v>46152.610715879731</v>
      </c>
      <c r="AC110" s="99">
        <v>46152.610715879731</v>
      </c>
      <c r="AD110" s="99">
        <v>46152.610715879731</v>
      </c>
      <c r="AE110" s="99">
        <v>46152.610715879731</v>
      </c>
      <c r="AF110" s="99">
        <v>46152.610715879731</v>
      </c>
      <c r="AG110" s="99">
        <v>46152.610715879731</v>
      </c>
      <c r="AH110" s="99">
        <v>46152.610715879731</v>
      </c>
      <c r="AI110" s="99">
        <v>46152.610715879731</v>
      </c>
      <c r="AJ110" s="99">
        <v>46152.610715879731</v>
      </c>
      <c r="AK110" s="99">
        <v>46152.610715879731</v>
      </c>
      <c r="AL110" s="99">
        <v>46152.610715879731</v>
      </c>
      <c r="AM110" s="99">
        <v>46152.610715879731</v>
      </c>
      <c r="AN110" s="99">
        <v>46152.610715879731</v>
      </c>
      <c r="AO110" s="99">
        <v>46152.610715879731</v>
      </c>
      <c r="AP110" s="99">
        <v>46152.610715879731</v>
      </c>
      <c r="AQ110" s="99">
        <v>46152.610715879731</v>
      </c>
      <c r="AR110" s="99">
        <v>46152.610715879731</v>
      </c>
      <c r="AS110" s="99">
        <v>46152.610715879731</v>
      </c>
      <c r="AT110" s="99">
        <v>46152.610715879731</v>
      </c>
      <c r="AU110" s="99">
        <v>46152.610715879731</v>
      </c>
      <c r="AV110" s="99">
        <v>46152.610715879731</v>
      </c>
      <c r="AW110" s="99">
        <v>46152.610715879731</v>
      </c>
      <c r="AX110" s="99">
        <v>46152.610715879731</v>
      </c>
    </row>
    <row r="111" spans="1:50">
      <c r="B111" s="104" t="s">
        <v>10</v>
      </c>
      <c r="C111" s="99">
        <v>43767.276097831127</v>
      </c>
      <c r="D111" s="99">
        <v>43767.276097831127</v>
      </c>
      <c r="E111" s="99">
        <v>43767.276097831127</v>
      </c>
      <c r="F111" s="99">
        <v>43767.276097831127</v>
      </c>
      <c r="G111" s="99">
        <v>43767.276097831127</v>
      </c>
      <c r="H111" s="99">
        <v>43767.276097831127</v>
      </c>
      <c r="I111" s="99">
        <v>43767.276097831127</v>
      </c>
      <c r="J111" s="99">
        <v>43767.276097831127</v>
      </c>
      <c r="K111" s="99">
        <v>43767.276097831127</v>
      </c>
      <c r="L111" s="99">
        <v>43767.276097831127</v>
      </c>
      <c r="M111" s="99">
        <v>43767.276097831127</v>
      </c>
      <c r="N111" s="99">
        <v>43767.276097831127</v>
      </c>
      <c r="O111" s="99">
        <v>43767.276097831127</v>
      </c>
      <c r="P111" s="99">
        <v>43767.276097831127</v>
      </c>
      <c r="Q111" s="99">
        <v>43767.276097831127</v>
      </c>
      <c r="R111" s="99">
        <v>43767.276097831127</v>
      </c>
      <c r="S111" s="99">
        <v>43767.276097831127</v>
      </c>
      <c r="T111" s="99">
        <v>43767.276097831127</v>
      </c>
      <c r="U111" s="99">
        <v>43767.276097831127</v>
      </c>
      <c r="V111" s="99">
        <v>43767.276097831127</v>
      </c>
      <c r="W111" s="99">
        <v>43767.276097831127</v>
      </c>
      <c r="X111" s="99">
        <v>43767.276097831127</v>
      </c>
      <c r="Y111" s="99">
        <v>43767.276097831127</v>
      </c>
      <c r="Z111" s="99">
        <v>43767.276097831127</v>
      </c>
      <c r="AA111" s="99">
        <v>43767.276097831127</v>
      </c>
      <c r="AB111" s="99">
        <v>43767.276097831127</v>
      </c>
      <c r="AC111" s="99">
        <v>43767.276097831127</v>
      </c>
      <c r="AD111" s="99">
        <v>43767.276097831127</v>
      </c>
      <c r="AE111" s="99">
        <v>43767.276097831127</v>
      </c>
      <c r="AF111" s="99">
        <v>43767.276097831127</v>
      </c>
      <c r="AG111" s="99">
        <v>43767.276097831127</v>
      </c>
      <c r="AH111" s="99">
        <v>43767.276097831127</v>
      </c>
      <c r="AI111" s="99">
        <v>43767.276097831127</v>
      </c>
      <c r="AJ111" s="99">
        <v>43767.276097831127</v>
      </c>
      <c r="AK111" s="99">
        <v>43767.276097831127</v>
      </c>
      <c r="AL111" s="99">
        <v>43767.276097831127</v>
      </c>
      <c r="AM111" s="99">
        <v>43767.276097831127</v>
      </c>
      <c r="AN111" s="99">
        <v>43767.276097831127</v>
      </c>
      <c r="AO111" s="99">
        <v>43767.276097831127</v>
      </c>
      <c r="AP111" s="99">
        <v>43767.276097831127</v>
      </c>
      <c r="AQ111" s="99">
        <v>43767.276097831127</v>
      </c>
      <c r="AR111" s="99">
        <v>43767.276097831127</v>
      </c>
      <c r="AS111" s="99">
        <v>43767.276097831127</v>
      </c>
      <c r="AT111" s="99">
        <v>43767.276097831127</v>
      </c>
      <c r="AU111" s="99">
        <v>43767.276097831127</v>
      </c>
      <c r="AV111" s="99">
        <v>43767.276097831127</v>
      </c>
      <c r="AW111" s="99">
        <v>43767.276097831127</v>
      </c>
      <c r="AX111" s="99">
        <v>43767.276097831127</v>
      </c>
    </row>
    <row r="112" spans="1:50">
      <c r="B112" s="104" t="s">
        <v>12</v>
      </c>
      <c r="C112" s="99">
        <v>62560.821573365545</v>
      </c>
      <c r="D112" s="99">
        <v>62560.821573365545</v>
      </c>
      <c r="E112" s="99">
        <v>62560.821573365545</v>
      </c>
      <c r="F112" s="99">
        <v>62560.821573365545</v>
      </c>
      <c r="G112" s="99">
        <v>62560.821573365545</v>
      </c>
      <c r="H112" s="99">
        <v>62560.821573365545</v>
      </c>
      <c r="I112" s="99">
        <v>62560.821573365545</v>
      </c>
      <c r="J112" s="99">
        <v>62560.821573365545</v>
      </c>
      <c r="K112" s="99">
        <v>62560.821573365545</v>
      </c>
      <c r="L112" s="99">
        <v>62560.821573365545</v>
      </c>
      <c r="M112" s="99">
        <v>62560.821573365545</v>
      </c>
      <c r="N112" s="99">
        <v>62560.821573365545</v>
      </c>
      <c r="O112" s="99">
        <v>62560.821573365545</v>
      </c>
      <c r="P112" s="99">
        <v>62560.821573365545</v>
      </c>
      <c r="Q112" s="99">
        <v>62560.821573365545</v>
      </c>
      <c r="R112" s="99">
        <v>62560.821573365545</v>
      </c>
      <c r="S112" s="99">
        <v>62560.821573365545</v>
      </c>
      <c r="T112" s="99">
        <v>62560.821573365545</v>
      </c>
      <c r="U112" s="99">
        <v>62560.821573365545</v>
      </c>
      <c r="V112" s="99">
        <v>62560.821573365545</v>
      </c>
      <c r="W112" s="99">
        <v>62560.821573365545</v>
      </c>
      <c r="X112" s="99">
        <v>62560.821573365545</v>
      </c>
      <c r="Y112" s="99">
        <v>62560.821573365545</v>
      </c>
      <c r="Z112" s="99">
        <v>62560.821573365545</v>
      </c>
      <c r="AA112" s="99">
        <v>62560.821573365545</v>
      </c>
      <c r="AB112" s="99">
        <v>62560.821573365545</v>
      </c>
      <c r="AC112" s="99">
        <v>62560.821573365545</v>
      </c>
      <c r="AD112" s="99">
        <v>62560.821573365545</v>
      </c>
      <c r="AE112" s="99">
        <v>62560.821573365545</v>
      </c>
      <c r="AF112" s="99">
        <v>62560.821573365545</v>
      </c>
      <c r="AG112" s="99">
        <v>62560.821573365545</v>
      </c>
      <c r="AH112" s="99">
        <v>62560.821573365545</v>
      </c>
      <c r="AI112" s="99">
        <v>62560.821573365545</v>
      </c>
      <c r="AJ112" s="99">
        <v>62560.821573365545</v>
      </c>
      <c r="AK112" s="99">
        <v>62560.821573365545</v>
      </c>
      <c r="AL112" s="99">
        <v>62560.821573365545</v>
      </c>
      <c r="AM112" s="99">
        <v>62560.821573365545</v>
      </c>
      <c r="AN112" s="99">
        <v>62560.821573365545</v>
      </c>
      <c r="AO112" s="99">
        <v>62560.821573365545</v>
      </c>
      <c r="AP112" s="99">
        <v>62560.821573365545</v>
      </c>
      <c r="AQ112" s="99">
        <v>62560.821573365545</v>
      </c>
      <c r="AR112" s="99">
        <v>62560.821573365545</v>
      </c>
      <c r="AS112" s="99">
        <v>62560.821573365545</v>
      </c>
      <c r="AT112" s="99">
        <v>62560.821573365545</v>
      </c>
      <c r="AU112" s="99">
        <v>62560.821573365545</v>
      </c>
      <c r="AV112" s="99">
        <v>62560.821573365545</v>
      </c>
      <c r="AW112" s="99">
        <v>62560.821573365545</v>
      </c>
      <c r="AX112" s="99">
        <v>62560.821573365545</v>
      </c>
    </row>
    <row r="113" spans="1:50">
      <c r="B113" s="104" t="s">
        <v>22</v>
      </c>
      <c r="C113" s="99">
        <v>5204.366439378764</v>
      </c>
      <c r="D113" s="99">
        <v>5204.366439378764</v>
      </c>
      <c r="E113" s="99">
        <v>5204.366439378764</v>
      </c>
      <c r="F113" s="99">
        <v>5204.366439378764</v>
      </c>
      <c r="G113" s="99">
        <v>5204.366439378764</v>
      </c>
      <c r="H113" s="99">
        <v>5204.366439378764</v>
      </c>
      <c r="I113" s="99">
        <v>5204.366439378764</v>
      </c>
      <c r="J113" s="99">
        <v>5204.366439378764</v>
      </c>
      <c r="K113" s="99">
        <v>5204.366439378764</v>
      </c>
      <c r="L113" s="99">
        <v>5204.366439378764</v>
      </c>
      <c r="M113" s="99">
        <v>5204.366439378764</v>
      </c>
      <c r="N113" s="99">
        <v>5204.366439378764</v>
      </c>
      <c r="O113" s="99">
        <v>5204.366439378764</v>
      </c>
      <c r="P113" s="99">
        <v>5204.366439378764</v>
      </c>
      <c r="Q113" s="99">
        <v>5204.366439378764</v>
      </c>
      <c r="R113" s="99">
        <v>5204.366439378764</v>
      </c>
      <c r="S113" s="99">
        <v>5204.366439378764</v>
      </c>
      <c r="T113" s="99">
        <v>5204.366439378764</v>
      </c>
      <c r="U113" s="99">
        <v>5204.366439378764</v>
      </c>
      <c r="V113" s="99">
        <v>5204.366439378764</v>
      </c>
      <c r="W113" s="99">
        <v>5204.366439378764</v>
      </c>
      <c r="X113" s="99">
        <v>5204.366439378764</v>
      </c>
      <c r="Y113" s="99">
        <v>5204.366439378764</v>
      </c>
      <c r="Z113" s="99">
        <v>5204.366439378764</v>
      </c>
      <c r="AA113" s="99">
        <v>5204.366439378764</v>
      </c>
      <c r="AB113" s="99">
        <v>5204.366439378764</v>
      </c>
      <c r="AC113" s="99">
        <v>5204.366439378764</v>
      </c>
      <c r="AD113" s="99">
        <v>5204.366439378764</v>
      </c>
      <c r="AE113" s="99">
        <v>5204.366439378764</v>
      </c>
      <c r="AF113" s="99">
        <v>5204.366439378764</v>
      </c>
      <c r="AG113" s="99">
        <v>5204.366439378764</v>
      </c>
      <c r="AH113" s="99">
        <v>5204.366439378764</v>
      </c>
      <c r="AI113" s="99">
        <v>5204.366439378764</v>
      </c>
      <c r="AJ113" s="99">
        <v>5204.366439378764</v>
      </c>
      <c r="AK113" s="99">
        <v>5204.366439378764</v>
      </c>
      <c r="AL113" s="99">
        <v>5204.366439378764</v>
      </c>
      <c r="AM113" s="99">
        <v>5204.366439378764</v>
      </c>
      <c r="AN113" s="99">
        <v>5204.366439378764</v>
      </c>
      <c r="AO113" s="99">
        <v>5204.366439378764</v>
      </c>
      <c r="AP113" s="99">
        <v>5204.366439378764</v>
      </c>
      <c r="AQ113" s="99">
        <v>5204.366439378764</v>
      </c>
      <c r="AR113" s="99">
        <v>5204.366439378764</v>
      </c>
      <c r="AS113" s="99">
        <v>5204.366439378764</v>
      </c>
      <c r="AT113" s="99">
        <v>5204.366439378764</v>
      </c>
      <c r="AU113" s="99">
        <v>5204.366439378764</v>
      </c>
      <c r="AV113" s="99">
        <v>5204.366439378764</v>
      </c>
      <c r="AW113" s="99">
        <v>5204.366439378764</v>
      </c>
      <c r="AX113" s="99">
        <v>5204.366439378764</v>
      </c>
    </row>
    <row r="114" spans="1:50">
      <c r="B114" s="104" t="s">
        <v>59</v>
      </c>
      <c r="C114" s="99">
        <v>291119.24770274956</v>
      </c>
      <c r="D114" s="99">
        <v>291119.24770274956</v>
      </c>
      <c r="E114" s="99">
        <v>291119.24770274956</v>
      </c>
      <c r="F114" s="99">
        <v>291119.24770274956</v>
      </c>
      <c r="G114" s="99">
        <v>291119.24770274956</v>
      </c>
      <c r="H114" s="99">
        <v>291119.24770274956</v>
      </c>
      <c r="I114" s="99">
        <v>291119.24770274956</v>
      </c>
      <c r="J114" s="99">
        <v>291119.24770274956</v>
      </c>
      <c r="K114" s="99">
        <v>291119.24770274956</v>
      </c>
      <c r="L114" s="99">
        <v>291119.24770274956</v>
      </c>
      <c r="M114" s="99">
        <v>291119.24770274956</v>
      </c>
      <c r="N114" s="99">
        <v>291119.24770274956</v>
      </c>
      <c r="O114" s="99">
        <v>291119.24770274956</v>
      </c>
      <c r="P114" s="99">
        <v>291119.24770274956</v>
      </c>
      <c r="Q114" s="99">
        <v>291119.24770274956</v>
      </c>
      <c r="R114" s="99">
        <v>291119.24770274956</v>
      </c>
      <c r="S114" s="99">
        <v>291119.24770274956</v>
      </c>
      <c r="T114" s="99">
        <v>291119.24770274956</v>
      </c>
      <c r="U114" s="99">
        <v>291119.24770274956</v>
      </c>
      <c r="V114" s="99">
        <v>291119.24770274956</v>
      </c>
      <c r="W114" s="99">
        <v>291119.24770274956</v>
      </c>
      <c r="X114" s="99">
        <v>291119.24770274956</v>
      </c>
      <c r="Y114" s="99">
        <v>291119.24770274956</v>
      </c>
      <c r="Z114" s="99">
        <v>291119.24770274956</v>
      </c>
      <c r="AA114" s="99">
        <v>291119.24770274956</v>
      </c>
      <c r="AB114" s="99">
        <v>291119.24770274956</v>
      </c>
      <c r="AC114" s="99">
        <v>291119.24770274956</v>
      </c>
      <c r="AD114" s="99">
        <v>291119.24770274956</v>
      </c>
      <c r="AE114" s="99">
        <v>291119.24770274956</v>
      </c>
      <c r="AF114" s="99">
        <v>291119.24770274956</v>
      </c>
      <c r="AG114" s="99">
        <v>291119.24770274956</v>
      </c>
      <c r="AH114" s="99">
        <v>291119.24770274956</v>
      </c>
      <c r="AI114" s="99">
        <v>291119.24770274956</v>
      </c>
      <c r="AJ114" s="99">
        <v>291119.24770274956</v>
      </c>
      <c r="AK114" s="99">
        <v>291119.24770274956</v>
      </c>
      <c r="AL114" s="99">
        <v>291119.24770274956</v>
      </c>
      <c r="AM114" s="99">
        <v>291119.24770274956</v>
      </c>
      <c r="AN114" s="99">
        <v>291119.24770274956</v>
      </c>
      <c r="AO114" s="99">
        <v>291119.24770274956</v>
      </c>
      <c r="AP114" s="99">
        <v>291119.24770274956</v>
      </c>
      <c r="AQ114" s="99">
        <v>291119.24770274956</v>
      </c>
      <c r="AR114" s="99">
        <v>291119.24770274956</v>
      </c>
      <c r="AS114" s="99">
        <v>291119.24770274956</v>
      </c>
      <c r="AT114" s="99">
        <v>291119.24770274956</v>
      </c>
      <c r="AU114" s="99">
        <v>291119.24770274956</v>
      </c>
      <c r="AV114" s="99">
        <v>291119.24770274956</v>
      </c>
      <c r="AW114" s="99">
        <v>291119.24770274956</v>
      </c>
      <c r="AX114" s="99">
        <v>291119.24770274956</v>
      </c>
    </row>
    <row r="115" spans="1:50">
      <c r="B115" s="99" t="s">
        <v>277</v>
      </c>
      <c r="C115" s="104">
        <f>SUM(C$110:C$114)</f>
        <v>448804.32252920471</v>
      </c>
      <c r="D115" s="104">
        <f t="shared" ref="D115:AX115" si="7">SUM(D$110:D$114)</f>
        <v>448804.32252920471</v>
      </c>
      <c r="E115" s="104">
        <f t="shared" si="7"/>
        <v>448804.32252920471</v>
      </c>
      <c r="F115" s="104">
        <f t="shared" si="7"/>
        <v>448804.32252920471</v>
      </c>
      <c r="G115" s="104">
        <f t="shared" si="7"/>
        <v>448804.32252920471</v>
      </c>
      <c r="H115" s="104">
        <f t="shared" si="7"/>
        <v>448804.32252920471</v>
      </c>
      <c r="I115" s="104">
        <f t="shared" si="7"/>
        <v>448804.32252920471</v>
      </c>
      <c r="J115" s="104">
        <f t="shared" si="7"/>
        <v>448804.32252920471</v>
      </c>
      <c r="K115" s="104">
        <f t="shared" si="7"/>
        <v>448804.32252920471</v>
      </c>
      <c r="L115" s="104">
        <f t="shared" si="7"/>
        <v>448804.32252920471</v>
      </c>
      <c r="M115" s="104">
        <f t="shared" si="7"/>
        <v>448804.32252920471</v>
      </c>
      <c r="N115" s="104">
        <f t="shared" si="7"/>
        <v>448804.32252920471</v>
      </c>
      <c r="O115" s="104">
        <f t="shared" si="7"/>
        <v>448804.32252920471</v>
      </c>
      <c r="P115" s="104">
        <f t="shared" si="7"/>
        <v>448804.32252920471</v>
      </c>
      <c r="Q115" s="104">
        <f t="shared" si="7"/>
        <v>448804.32252920471</v>
      </c>
      <c r="R115" s="104">
        <f t="shared" si="7"/>
        <v>448804.32252920471</v>
      </c>
      <c r="S115" s="104">
        <f t="shared" si="7"/>
        <v>448804.32252920471</v>
      </c>
      <c r="T115" s="104">
        <f t="shared" si="7"/>
        <v>448804.32252920471</v>
      </c>
      <c r="U115" s="104">
        <f t="shared" si="7"/>
        <v>448804.32252920471</v>
      </c>
      <c r="V115" s="104">
        <f t="shared" si="7"/>
        <v>448804.32252920471</v>
      </c>
      <c r="W115" s="104">
        <f t="shared" si="7"/>
        <v>448804.32252920471</v>
      </c>
      <c r="X115" s="104">
        <f t="shared" si="7"/>
        <v>448804.32252920471</v>
      </c>
      <c r="Y115" s="104">
        <f t="shared" si="7"/>
        <v>448804.32252920471</v>
      </c>
      <c r="Z115" s="104">
        <f t="shared" si="7"/>
        <v>448804.32252920471</v>
      </c>
      <c r="AA115" s="104">
        <f t="shared" si="7"/>
        <v>448804.32252920471</v>
      </c>
      <c r="AB115" s="104">
        <f t="shared" si="7"/>
        <v>448804.32252920471</v>
      </c>
      <c r="AC115" s="104">
        <f t="shared" si="7"/>
        <v>448804.32252920471</v>
      </c>
      <c r="AD115" s="104">
        <f t="shared" si="7"/>
        <v>448804.32252920471</v>
      </c>
      <c r="AE115" s="104">
        <f t="shared" si="7"/>
        <v>448804.32252920471</v>
      </c>
      <c r="AF115" s="104">
        <f t="shared" si="7"/>
        <v>448804.32252920471</v>
      </c>
      <c r="AG115" s="104">
        <f t="shared" si="7"/>
        <v>448804.32252920471</v>
      </c>
      <c r="AH115" s="104">
        <f t="shared" si="7"/>
        <v>448804.32252920471</v>
      </c>
      <c r="AI115" s="104">
        <f t="shared" si="7"/>
        <v>448804.32252920471</v>
      </c>
      <c r="AJ115" s="104">
        <f t="shared" si="7"/>
        <v>448804.32252920471</v>
      </c>
      <c r="AK115" s="104">
        <f t="shared" si="7"/>
        <v>448804.32252920471</v>
      </c>
      <c r="AL115" s="104">
        <f t="shared" si="7"/>
        <v>448804.32252920471</v>
      </c>
      <c r="AM115" s="104">
        <f t="shared" si="7"/>
        <v>448804.32252920471</v>
      </c>
      <c r="AN115" s="104">
        <f t="shared" si="7"/>
        <v>448804.32252920471</v>
      </c>
      <c r="AO115" s="104">
        <f t="shared" si="7"/>
        <v>448804.32252920471</v>
      </c>
      <c r="AP115" s="104">
        <f t="shared" si="7"/>
        <v>448804.32252920471</v>
      </c>
      <c r="AQ115" s="104">
        <f t="shared" si="7"/>
        <v>448804.32252920471</v>
      </c>
      <c r="AR115" s="104">
        <f t="shared" si="7"/>
        <v>448804.32252920471</v>
      </c>
      <c r="AS115" s="104">
        <f t="shared" si="7"/>
        <v>448804.32252920471</v>
      </c>
      <c r="AT115" s="104">
        <f t="shared" si="7"/>
        <v>448804.32252920471</v>
      </c>
      <c r="AU115" s="104">
        <f t="shared" si="7"/>
        <v>448804.32252920471</v>
      </c>
      <c r="AV115" s="104">
        <f t="shared" si="7"/>
        <v>448804.32252920471</v>
      </c>
      <c r="AW115" s="104">
        <f t="shared" si="7"/>
        <v>448804.32252920471</v>
      </c>
      <c r="AX115" s="104">
        <f t="shared" si="7"/>
        <v>448804.32252920471</v>
      </c>
    </row>
    <row r="116" spans="1:50">
      <c r="A116" s="104" t="s">
        <v>107</v>
      </c>
      <c r="B116" s="104" t="s">
        <v>5</v>
      </c>
      <c r="C116" s="99">
        <v>85938.020662267983</v>
      </c>
      <c r="D116" s="99">
        <v>85938.020662267983</v>
      </c>
      <c r="E116" s="99">
        <v>61678.158866689744</v>
      </c>
      <c r="F116" s="99">
        <v>85938.020662267983</v>
      </c>
      <c r="G116" s="99">
        <v>85938.020662267983</v>
      </c>
      <c r="H116" s="99">
        <v>85938.020662267983</v>
      </c>
      <c r="I116" s="99">
        <v>85938.020662267983</v>
      </c>
      <c r="J116" s="99">
        <v>85938.020662267983</v>
      </c>
      <c r="K116" s="99">
        <v>85938.020662267983</v>
      </c>
      <c r="L116" s="99">
        <v>85938.020662267983</v>
      </c>
      <c r="M116" s="99">
        <v>85938.020662267983</v>
      </c>
      <c r="N116" s="99">
        <v>85938.020662267983</v>
      </c>
      <c r="O116" s="99">
        <v>85938.020662267983</v>
      </c>
      <c r="P116" s="99">
        <v>85938.020662267983</v>
      </c>
      <c r="Q116" s="99">
        <v>85938.020662267983</v>
      </c>
      <c r="R116" s="99">
        <v>85938.020662267983</v>
      </c>
      <c r="S116" s="99">
        <v>85938.020662267983</v>
      </c>
      <c r="T116" s="99">
        <v>85938.020662267983</v>
      </c>
      <c r="U116" s="99">
        <v>85938.020662267983</v>
      </c>
      <c r="V116" s="99">
        <v>85938.020662267983</v>
      </c>
      <c r="W116" s="99">
        <v>85938.020662267983</v>
      </c>
      <c r="X116" s="99">
        <v>85938.020662267983</v>
      </c>
      <c r="Y116" s="99">
        <v>85938.020662267983</v>
      </c>
      <c r="Z116" s="99">
        <v>85938.020662267983</v>
      </c>
      <c r="AA116" s="99">
        <v>85938.020662267983</v>
      </c>
      <c r="AB116" s="99">
        <v>85938.020662267983</v>
      </c>
      <c r="AC116" s="99">
        <v>85938.020662267983</v>
      </c>
      <c r="AD116" s="99">
        <v>85938.020662267983</v>
      </c>
      <c r="AE116" s="99">
        <v>85938.020662267983</v>
      </c>
      <c r="AF116" s="99">
        <v>85938.020662267983</v>
      </c>
      <c r="AG116" s="99">
        <v>85938.020662267983</v>
      </c>
      <c r="AH116" s="99">
        <v>85938.020662267983</v>
      </c>
      <c r="AI116" s="99">
        <v>85938.020662267983</v>
      </c>
      <c r="AJ116" s="99">
        <v>85938.020662267983</v>
      </c>
      <c r="AK116" s="99">
        <v>85938.020662267983</v>
      </c>
      <c r="AL116" s="99">
        <v>85938.020662267983</v>
      </c>
      <c r="AM116" s="99">
        <v>66105.711841748227</v>
      </c>
      <c r="AN116" s="99">
        <v>66227.134523074143</v>
      </c>
      <c r="AO116" s="99">
        <v>85938.020662267983</v>
      </c>
      <c r="AP116" s="99">
        <v>85938.020662267983</v>
      </c>
      <c r="AQ116" s="99">
        <v>85938.020662267983</v>
      </c>
      <c r="AR116" s="99">
        <v>85938.020662267983</v>
      </c>
      <c r="AS116" s="99">
        <v>85938.020662267983</v>
      </c>
      <c r="AT116" s="99">
        <v>85938.020662267983</v>
      </c>
      <c r="AU116" s="99">
        <v>85938.020662267983</v>
      </c>
      <c r="AV116" s="99">
        <v>85938.020662267983</v>
      </c>
      <c r="AW116" s="99">
        <v>85938.020662267983</v>
      </c>
      <c r="AX116" s="99">
        <v>85938.020662267983</v>
      </c>
    </row>
    <row r="117" spans="1:50">
      <c r="B117" s="104" t="s">
        <v>10</v>
      </c>
      <c r="C117" s="99">
        <v>3258.3135796120564</v>
      </c>
      <c r="D117" s="99">
        <v>3258.3135796120564</v>
      </c>
      <c r="E117" s="99">
        <v>2338.5083930498477</v>
      </c>
      <c r="F117" s="99">
        <v>3258.3135796120564</v>
      </c>
      <c r="G117" s="99">
        <v>3258.3135796120564</v>
      </c>
      <c r="H117" s="99">
        <v>3258.3135796120564</v>
      </c>
      <c r="I117" s="99">
        <v>3258.3135796120564</v>
      </c>
      <c r="J117" s="99">
        <v>3258.3135796120564</v>
      </c>
      <c r="K117" s="99">
        <v>3258.3135796120564</v>
      </c>
      <c r="L117" s="99">
        <v>3258.3135796120564</v>
      </c>
      <c r="M117" s="99">
        <v>3258.3135796120564</v>
      </c>
      <c r="N117" s="99">
        <v>3258.3135796120564</v>
      </c>
      <c r="O117" s="99">
        <v>3258.3135796120564</v>
      </c>
      <c r="P117" s="99">
        <v>3258.3135796120564</v>
      </c>
      <c r="Q117" s="99">
        <v>3258.3135796120564</v>
      </c>
      <c r="R117" s="99">
        <v>3258.3135796120564</v>
      </c>
      <c r="S117" s="99">
        <v>3258.3135796120564</v>
      </c>
      <c r="T117" s="99">
        <v>3258.3135796120564</v>
      </c>
      <c r="U117" s="99">
        <v>3258.3135796120564</v>
      </c>
      <c r="V117" s="99">
        <v>3258.3135796120564</v>
      </c>
      <c r="W117" s="99">
        <v>3258.3135796120564</v>
      </c>
      <c r="X117" s="99">
        <v>3258.3135796120564</v>
      </c>
      <c r="Y117" s="99">
        <v>3258.3135796120564</v>
      </c>
      <c r="Z117" s="99">
        <v>3258.3135796120564</v>
      </c>
      <c r="AA117" s="99">
        <v>3258.3135796120564</v>
      </c>
      <c r="AB117" s="99">
        <v>3258.3135796120564</v>
      </c>
      <c r="AC117" s="99">
        <v>3258.3135796120564</v>
      </c>
      <c r="AD117" s="99">
        <v>3258.3135796120564</v>
      </c>
      <c r="AE117" s="99">
        <v>3258.3135796120564</v>
      </c>
      <c r="AF117" s="99">
        <v>3258.3135796120564</v>
      </c>
      <c r="AG117" s="99">
        <v>3258.3135796120564</v>
      </c>
      <c r="AH117" s="99">
        <v>3258.3135796120564</v>
      </c>
      <c r="AI117" s="99">
        <v>3258.3135796120564</v>
      </c>
      <c r="AJ117" s="99">
        <v>3258.3135796120564</v>
      </c>
      <c r="AK117" s="99">
        <v>3258.3135796120564</v>
      </c>
      <c r="AL117" s="99">
        <v>3258.3135796120564</v>
      </c>
      <c r="AM117" s="99">
        <v>2506.3777001610702</v>
      </c>
      <c r="AN117" s="99">
        <v>2510.981403718451</v>
      </c>
      <c r="AO117" s="99">
        <v>3258.3135796120564</v>
      </c>
      <c r="AP117" s="99">
        <v>3258.3135796120564</v>
      </c>
      <c r="AQ117" s="99">
        <v>3258.3135796120564</v>
      </c>
      <c r="AR117" s="99">
        <v>3258.3135796120564</v>
      </c>
      <c r="AS117" s="99">
        <v>3258.3135796120564</v>
      </c>
      <c r="AT117" s="99">
        <v>3258.3135796120564</v>
      </c>
      <c r="AU117" s="99">
        <v>3258.3135796120564</v>
      </c>
      <c r="AV117" s="99">
        <v>3258.3135796120564</v>
      </c>
      <c r="AW117" s="99">
        <v>3258.3135796120564</v>
      </c>
      <c r="AX117" s="99">
        <v>3258.3135796120564</v>
      </c>
    </row>
    <row r="118" spans="1:50">
      <c r="B118" s="104" t="s">
        <v>12</v>
      </c>
      <c r="C118" s="99">
        <v>139292.9055284154</v>
      </c>
      <c r="D118" s="99">
        <v>139292.9055284154</v>
      </c>
      <c r="E118" s="99">
        <v>99971.233802881005</v>
      </c>
      <c r="F118" s="99">
        <v>139292.9055284154</v>
      </c>
      <c r="G118" s="99">
        <v>139292.9055284154</v>
      </c>
      <c r="H118" s="99">
        <v>139292.9055284154</v>
      </c>
      <c r="I118" s="99">
        <v>139292.9055284154</v>
      </c>
      <c r="J118" s="99">
        <v>139292.9055284154</v>
      </c>
      <c r="K118" s="99">
        <v>139292.9055284154</v>
      </c>
      <c r="L118" s="99">
        <v>139292.9055284154</v>
      </c>
      <c r="M118" s="99">
        <v>139292.9055284154</v>
      </c>
      <c r="N118" s="99">
        <v>139292.9055284154</v>
      </c>
      <c r="O118" s="99">
        <v>139292.9055284154</v>
      </c>
      <c r="P118" s="99">
        <v>139292.9055284154</v>
      </c>
      <c r="Q118" s="99">
        <v>139292.9055284154</v>
      </c>
      <c r="R118" s="99">
        <v>139292.9055284154</v>
      </c>
      <c r="S118" s="99">
        <v>139292.9055284154</v>
      </c>
      <c r="T118" s="99">
        <v>139292.9055284154</v>
      </c>
      <c r="U118" s="99">
        <v>139292.9055284154</v>
      </c>
      <c r="V118" s="99">
        <v>139292.9055284154</v>
      </c>
      <c r="W118" s="99">
        <v>139292.9055284154</v>
      </c>
      <c r="X118" s="99">
        <v>139292.9055284154</v>
      </c>
      <c r="Y118" s="99">
        <v>139292.9055284154</v>
      </c>
      <c r="Z118" s="99">
        <v>139292.9055284154</v>
      </c>
      <c r="AA118" s="99">
        <v>139292.9055284154</v>
      </c>
      <c r="AB118" s="99">
        <v>139292.9055284154</v>
      </c>
      <c r="AC118" s="99">
        <v>139292.9055284154</v>
      </c>
      <c r="AD118" s="99">
        <v>139292.9055284154</v>
      </c>
      <c r="AE118" s="99">
        <v>139292.9055284154</v>
      </c>
      <c r="AF118" s="99">
        <v>139292.9055284154</v>
      </c>
      <c r="AG118" s="99">
        <v>139292.9055284154</v>
      </c>
      <c r="AH118" s="99">
        <v>139292.9055284154</v>
      </c>
      <c r="AI118" s="99">
        <v>139292.9055284154</v>
      </c>
      <c r="AJ118" s="99">
        <v>139292.9055284154</v>
      </c>
      <c r="AK118" s="99">
        <v>139292.9055284154</v>
      </c>
      <c r="AL118" s="99">
        <v>139292.9055284154</v>
      </c>
      <c r="AM118" s="99">
        <v>107147.64668188573</v>
      </c>
      <c r="AN118" s="99">
        <v>107344.45500896376</v>
      </c>
      <c r="AO118" s="99">
        <v>139292.9055284154</v>
      </c>
      <c r="AP118" s="99">
        <v>139292.9055284154</v>
      </c>
      <c r="AQ118" s="99">
        <v>139292.9055284154</v>
      </c>
      <c r="AR118" s="99">
        <v>139292.9055284154</v>
      </c>
      <c r="AS118" s="99">
        <v>139292.9055284154</v>
      </c>
      <c r="AT118" s="99">
        <v>139292.9055284154</v>
      </c>
      <c r="AU118" s="99">
        <v>139292.9055284154</v>
      </c>
      <c r="AV118" s="99">
        <v>139292.9055284154</v>
      </c>
      <c r="AW118" s="99">
        <v>139292.9055284154</v>
      </c>
      <c r="AX118" s="99">
        <v>139292.9055284154</v>
      </c>
    </row>
    <row r="119" spans="1:50">
      <c r="B119" s="104" t="s">
        <v>22</v>
      </c>
      <c r="C119" s="99">
        <v>132072.77884632049</v>
      </c>
      <c r="D119" s="99">
        <v>132072.77884632049</v>
      </c>
      <c r="E119" s="99">
        <v>94789.311795554619</v>
      </c>
      <c r="F119" s="99">
        <v>132072.77884632049</v>
      </c>
      <c r="G119" s="99">
        <v>132072.77884632049</v>
      </c>
      <c r="H119" s="99">
        <v>132072.77884632049</v>
      </c>
      <c r="I119" s="99">
        <v>132072.77884632049</v>
      </c>
      <c r="J119" s="99">
        <v>132072.77884632049</v>
      </c>
      <c r="K119" s="99">
        <v>132072.77884632049</v>
      </c>
      <c r="L119" s="99">
        <v>132072.77884632049</v>
      </c>
      <c r="M119" s="99">
        <v>132072.77884632049</v>
      </c>
      <c r="N119" s="99">
        <v>132072.77884632049</v>
      </c>
      <c r="O119" s="99">
        <v>132072.77884632049</v>
      </c>
      <c r="P119" s="99">
        <v>132072.77884632049</v>
      </c>
      <c r="Q119" s="99">
        <v>132072.77884632049</v>
      </c>
      <c r="R119" s="99">
        <v>132072.77884632049</v>
      </c>
      <c r="S119" s="99">
        <v>132072.77884632049</v>
      </c>
      <c r="T119" s="99">
        <v>132072.77884632049</v>
      </c>
      <c r="U119" s="99">
        <v>132072.77884632049</v>
      </c>
      <c r="V119" s="99">
        <v>132072.77884632049</v>
      </c>
      <c r="W119" s="99">
        <v>132072.77884632049</v>
      </c>
      <c r="X119" s="99">
        <v>132072.77884632049</v>
      </c>
      <c r="Y119" s="99">
        <v>132072.77884632049</v>
      </c>
      <c r="Z119" s="99">
        <v>132072.77884632049</v>
      </c>
      <c r="AA119" s="99">
        <v>132072.77884632049</v>
      </c>
      <c r="AB119" s="99">
        <v>132072.77884632049</v>
      </c>
      <c r="AC119" s="99">
        <v>132072.77884632049</v>
      </c>
      <c r="AD119" s="99">
        <v>132072.77884632049</v>
      </c>
      <c r="AE119" s="99">
        <v>132072.77884632049</v>
      </c>
      <c r="AF119" s="99">
        <v>132072.77884632049</v>
      </c>
      <c r="AG119" s="99">
        <v>132072.77884632049</v>
      </c>
      <c r="AH119" s="99">
        <v>132072.77884632049</v>
      </c>
      <c r="AI119" s="99">
        <v>132072.77884632049</v>
      </c>
      <c r="AJ119" s="99">
        <v>132072.77884632049</v>
      </c>
      <c r="AK119" s="99">
        <v>132072.77884632049</v>
      </c>
      <c r="AL119" s="99">
        <v>132072.77884632049</v>
      </c>
      <c r="AM119" s="99">
        <v>101593.741550847</v>
      </c>
      <c r="AN119" s="99">
        <v>101780.34848936039</v>
      </c>
      <c r="AO119" s="99">
        <v>132072.77884632049</v>
      </c>
      <c r="AP119" s="99">
        <v>132072.77884632049</v>
      </c>
      <c r="AQ119" s="99">
        <v>132072.77884632049</v>
      </c>
      <c r="AR119" s="99">
        <v>132072.77884632049</v>
      </c>
      <c r="AS119" s="99">
        <v>132072.77884632049</v>
      </c>
      <c r="AT119" s="99">
        <v>132072.77884632049</v>
      </c>
      <c r="AU119" s="99">
        <v>132072.77884632049</v>
      </c>
      <c r="AV119" s="99">
        <v>132072.77884632049</v>
      </c>
      <c r="AW119" s="99">
        <v>132072.77884632049</v>
      </c>
      <c r="AX119" s="99">
        <v>132072.77884632049</v>
      </c>
    </row>
    <row r="120" spans="1:50">
      <c r="B120" s="104" t="s">
        <v>59</v>
      </c>
      <c r="C120" s="99">
        <v>263145.84784435097</v>
      </c>
      <c r="D120" s="99">
        <v>263145.84784435097</v>
      </c>
      <c r="E120" s="99">
        <v>188861.12669778711</v>
      </c>
      <c r="F120" s="99">
        <v>263145.84784435097</v>
      </c>
      <c r="G120" s="99">
        <v>263145.84784435097</v>
      </c>
      <c r="H120" s="99">
        <v>263145.84784435097</v>
      </c>
      <c r="I120" s="99">
        <v>263145.84784435097</v>
      </c>
      <c r="J120" s="99">
        <v>263145.84784435097</v>
      </c>
      <c r="K120" s="99">
        <v>263145.84784435097</v>
      </c>
      <c r="L120" s="99">
        <v>263145.84784435097</v>
      </c>
      <c r="M120" s="99">
        <v>263145.84784435097</v>
      </c>
      <c r="N120" s="99">
        <v>263145.84784435097</v>
      </c>
      <c r="O120" s="99">
        <v>263145.84784435097</v>
      </c>
      <c r="P120" s="99">
        <v>263145.84784435097</v>
      </c>
      <c r="Q120" s="99">
        <v>263145.84784435097</v>
      </c>
      <c r="R120" s="99">
        <v>263145.84784435097</v>
      </c>
      <c r="S120" s="99">
        <v>263145.84784435097</v>
      </c>
      <c r="T120" s="99">
        <v>263145.84784435097</v>
      </c>
      <c r="U120" s="99">
        <v>263145.84784435097</v>
      </c>
      <c r="V120" s="99">
        <v>263145.84784435097</v>
      </c>
      <c r="W120" s="99">
        <v>263145.84784435097</v>
      </c>
      <c r="X120" s="99">
        <v>263145.84784435097</v>
      </c>
      <c r="Y120" s="99">
        <v>263145.84784435097</v>
      </c>
      <c r="Z120" s="99">
        <v>263145.84784435097</v>
      </c>
      <c r="AA120" s="99">
        <v>263145.84784435097</v>
      </c>
      <c r="AB120" s="99">
        <v>263145.84784435097</v>
      </c>
      <c r="AC120" s="99">
        <v>263145.84784435097</v>
      </c>
      <c r="AD120" s="99">
        <v>263145.84784435097</v>
      </c>
      <c r="AE120" s="99">
        <v>263145.84784435097</v>
      </c>
      <c r="AF120" s="99">
        <v>263145.84784435097</v>
      </c>
      <c r="AG120" s="99">
        <v>263145.84784435097</v>
      </c>
      <c r="AH120" s="99">
        <v>263145.84784435097</v>
      </c>
      <c r="AI120" s="99">
        <v>263145.84784435097</v>
      </c>
      <c r="AJ120" s="99">
        <v>263145.84784435097</v>
      </c>
      <c r="AK120" s="99">
        <v>263145.84784435097</v>
      </c>
      <c r="AL120" s="99">
        <v>263145.84784435097</v>
      </c>
      <c r="AM120" s="99">
        <v>202418.48085278092</v>
      </c>
      <c r="AN120" s="99">
        <v>202790.28222985263</v>
      </c>
      <c r="AO120" s="99">
        <v>263145.84784435097</v>
      </c>
      <c r="AP120" s="99">
        <v>263145.84784435097</v>
      </c>
      <c r="AQ120" s="99">
        <v>263145.84784435097</v>
      </c>
      <c r="AR120" s="99">
        <v>263145.84784435097</v>
      </c>
      <c r="AS120" s="99">
        <v>263145.84784435097</v>
      </c>
      <c r="AT120" s="99">
        <v>263145.84784435097</v>
      </c>
      <c r="AU120" s="99">
        <v>263145.84784435097</v>
      </c>
      <c r="AV120" s="99">
        <v>263145.84784435097</v>
      </c>
      <c r="AW120" s="99">
        <v>263145.84784435097</v>
      </c>
      <c r="AX120" s="99">
        <v>263145.84784435097</v>
      </c>
    </row>
    <row r="121" spans="1:50">
      <c r="B121" s="99" t="s">
        <v>277</v>
      </c>
      <c r="C121" s="104">
        <f>SUM(C$116:C$120)</f>
        <v>623707.86646096688</v>
      </c>
      <c r="D121" s="104">
        <f t="shared" ref="D121:AX121" si="8">SUM(D$116:D$120)</f>
        <v>623707.86646096688</v>
      </c>
      <c r="E121" s="104">
        <f t="shared" si="8"/>
        <v>447638.33955596236</v>
      </c>
      <c r="F121" s="104">
        <f t="shared" si="8"/>
        <v>623707.86646096688</v>
      </c>
      <c r="G121" s="104">
        <f t="shared" si="8"/>
        <v>623707.86646096688</v>
      </c>
      <c r="H121" s="104">
        <f t="shared" si="8"/>
        <v>623707.86646096688</v>
      </c>
      <c r="I121" s="104">
        <f t="shared" si="8"/>
        <v>623707.86646096688</v>
      </c>
      <c r="J121" s="104">
        <f t="shared" si="8"/>
        <v>623707.86646096688</v>
      </c>
      <c r="K121" s="104">
        <f t="shared" si="8"/>
        <v>623707.86646096688</v>
      </c>
      <c r="L121" s="104">
        <f t="shared" si="8"/>
        <v>623707.86646096688</v>
      </c>
      <c r="M121" s="104">
        <f t="shared" si="8"/>
        <v>623707.86646096688</v>
      </c>
      <c r="N121" s="104">
        <f t="shared" si="8"/>
        <v>623707.86646096688</v>
      </c>
      <c r="O121" s="104">
        <f t="shared" si="8"/>
        <v>623707.86646096688</v>
      </c>
      <c r="P121" s="104">
        <f t="shared" si="8"/>
        <v>623707.86646096688</v>
      </c>
      <c r="Q121" s="104">
        <f t="shared" si="8"/>
        <v>623707.86646096688</v>
      </c>
      <c r="R121" s="104">
        <f t="shared" si="8"/>
        <v>623707.86646096688</v>
      </c>
      <c r="S121" s="104">
        <f t="shared" si="8"/>
        <v>623707.86646096688</v>
      </c>
      <c r="T121" s="104">
        <f t="shared" si="8"/>
        <v>623707.86646096688</v>
      </c>
      <c r="U121" s="104">
        <f t="shared" si="8"/>
        <v>623707.86646096688</v>
      </c>
      <c r="V121" s="104">
        <f t="shared" si="8"/>
        <v>623707.86646096688</v>
      </c>
      <c r="W121" s="104">
        <f t="shared" si="8"/>
        <v>623707.86646096688</v>
      </c>
      <c r="X121" s="104">
        <f t="shared" si="8"/>
        <v>623707.86646096688</v>
      </c>
      <c r="Y121" s="104">
        <f t="shared" si="8"/>
        <v>623707.86646096688</v>
      </c>
      <c r="Z121" s="104">
        <f t="shared" si="8"/>
        <v>623707.86646096688</v>
      </c>
      <c r="AA121" s="104">
        <f t="shared" si="8"/>
        <v>623707.86646096688</v>
      </c>
      <c r="AB121" s="104">
        <f t="shared" si="8"/>
        <v>623707.86646096688</v>
      </c>
      <c r="AC121" s="104">
        <f t="shared" si="8"/>
        <v>623707.86646096688</v>
      </c>
      <c r="AD121" s="104">
        <f t="shared" si="8"/>
        <v>623707.86646096688</v>
      </c>
      <c r="AE121" s="104">
        <f t="shared" si="8"/>
        <v>623707.86646096688</v>
      </c>
      <c r="AF121" s="104">
        <f t="shared" si="8"/>
        <v>623707.86646096688</v>
      </c>
      <c r="AG121" s="104">
        <f t="shared" si="8"/>
        <v>623707.86646096688</v>
      </c>
      <c r="AH121" s="104">
        <f t="shared" si="8"/>
        <v>623707.86646096688</v>
      </c>
      <c r="AI121" s="104">
        <f t="shared" si="8"/>
        <v>623707.86646096688</v>
      </c>
      <c r="AJ121" s="104">
        <f t="shared" si="8"/>
        <v>623707.86646096688</v>
      </c>
      <c r="AK121" s="104">
        <f t="shared" si="8"/>
        <v>623707.86646096688</v>
      </c>
      <c r="AL121" s="104">
        <f t="shared" si="8"/>
        <v>623707.86646096688</v>
      </c>
      <c r="AM121" s="104">
        <f t="shared" si="8"/>
        <v>479771.95862742298</v>
      </c>
      <c r="AN121" s="104">
        <f t="shared" si="8"/>
        <v>480653.20165496937</v>
      </c>
      <c r="AO121" s="104">
        <f t="shared" si="8"/>
        <v>623707.86646096688</v>
      </c>
      <c r="AP121" s="104">
        <f t="shared" si="8"/>
        <v>623707.86646096688</v>
      </c>
      <c r="AQ121" s="104">
        <f t="shared" si="8"/>
        <v>623707.86646096688</v>
      </c>
      <c r="AR121" s="104">
        <f t="shared" si="8"/>
        <v>623707.86646096688</v>
      </c>
      <c r="AS121" s="104">
        <f t="shared" si="8"/>
        <v>623707.86646096688</v>
      </c>
      <c r="AT121" s="104">
        <f t="shared" si="8"/>
        <v>623707.86646096688</v>
      </c>
      <c r="AU121" s="104">
        <f t="shared" si="8"/>
        <v>623707.86646096688</v>
      </c>
      <c r="AV121" s="104">
        <f t="shared" si="8"/>
        <v>623707.86646096688</v>
      </c>
      <c r="AW121" s="104">
        <f t="shared" si="8"/>
        <v>623707.86646096688</v>
      </c>
      <c r="AX121" s="104">
        <f t="shared" si="8"/>
        <v>623707.86646096688</v>
      </c>
    </row>
    <row r="122" spans="1:50">
      <c r="A122" s="104" t="s">
        <v>108</v>
      </c>
      <c r="B122" s="104" t="s">
        <v>5</v>
      </c>
      <c r="C122" s="99">
        <v>33749.90558115999</v>
      </c>
      <c r="D122" s="99">
        <v>33749.90558115999</v>
      </c>
      <c r="E122" s="99">
        <v>33749.90558115999</v>
      </c>
      <c r="F122" s="99">
        <v>33749.90558115999</v>
      </c>
      <c r="G122" s="99">
        <v>33749.90558115999</v>
      </c>
      <c r="H122" s="99">
        <v>33749.90558115999</v>
      </c>
      <c r="I122" s="99">
        <v>33749.90558115999</v>
      </c>
      <c r="J122" s="99">
        <v>33749.90558115999</v>
      </c>
      <c r="K122" s="99">
        <v>33749.90558115999</v>
      </c>
      <c r="L122" s="99">
        <v>33749.90558115999</v>
      </c>
      <c r="M122" s="99">
        <v>33749.90558115999</v>
      </c>
      <c r="N122" s="99">
        <v>33749.90558115999</v>
      </c>
      <c r="O122" s="99">
        <v>33749.90558115999</v>
      </c>
      <c r="P122" s="99">
        <v>33749.90558115999</v>
      </c>
      <c r="Q122" s="99">
        <v>33749.90558115999</v>
      </c>
      <c r="R122" s="99">
        <v>33749.90558115999</v>
      </c>
      <c r="S122" s="99">
        <v>33749.90558115999</v>
      </c>
      <c r="T122" s="99">
        <v>33749.90558115999</v>
      </c>
      <c r="U122" s="99">
        <v>33749.90558115999</v>
      </c>
      <c r="V122" s="99">
        <v>33749.90558115999</v>
      </c>
      <c r="W122" s="99">
        <v>33749.90558115999</v>
      </c>
      <c r="X122" s="99">
        <v>33749.90558115999</v>
      </c>
      <c r="Y122" s="99">
        <v>33749.90558115999</v>
      </c>
      <c r="Z122" s="99">
        <v>33749.90558115999</v>
      </c>
      <c r="AA122" s="99">
        <v>33749.90558115999</v>
      </c>
      <c r="AB122" s="99">
        <v>33749.90558115999</v>
      </c>
      <c r="AC122" s="99">
        <v>33749.90558115999</v>
      </c>
      <c r="AD122" s="99">
        <v>33749.90558115999</v>
      </c>
      <c r="AE122" s="99">
        <v>33749.90558115999</v>
      </c>
      <c r="AF122" s="99">
        <v>33749.90558115999</v>
      </c>
      <c r="AG122" s="99">
        <v>33749.90558115999</v>
      </c>
      <c r="AH122" s="99">
        <v>33749.90558115999</v>
      </c>
      <c r="AI122" s="99">
        <v>33749.90558115999</v>
      </c>
      <c r="AJ122" s="99">
        <v>33749.90558115999</v>
      </c>
      <c r="AK122" s="99">
        <v>33749.90558115999</v>
      </c>
      <c r="AL122" s="99">
        <v>33749.90558115999</v>
      </c>
      <c r="AM122" s="99">
        <v>33749.90558115999</v>
      </c>
      <c r="AN122" s="99">
        <v>33749.90558115999</v>
      </c>
      <c r="AO122" s="99">
        <v>33749.90558115999</v>
      </c>
      <c r="AP122" s="99">
        <v>33749.90558115999</v>
      </c>
      <c r="AQ122" s="99">
        <v>33749.90558115999</v>
      </c>
      <c r="AR122" s="99">
        <v>33749.90558115999</v>
      </c>
      <c r="AS122" s="99">
        <v>33749.90558115999</v>
      </c>
      <c r="AT122" s="99">
        <v>33749.90558115999</v>
      </c>
      <c r="AU122" s="99">
        <v>33749.90558115999</v>
      </c>
      <c r="AV122" s="99">
        <v>33749.90558115999</v>
      </c>
      <c r="AW122" s="99">
        <v>33749.90558115999</v>
      </c>
      <c r="AX122" s="99">
        <v>33749.90558115999</v>
      </c>
    </row>
    <row r="123" spans="1:50">
      <c r="B123" s="104" t="s">
        <v>10</v>
      </c>
      <c r="C123" s="99">
        <v>0</v>
      </c>
      <c r="D123" s="99">
        <v>0</v>
      </c>
      <c r="E123" s="99">
        <v>0</v>
      </c>
      <c r="F123" s="99">
        <v>0</v>
      </c>
      <c r="G123" s="99">
        <v>0</v>
      </c>
      <c r="H123" s="99">
        <v>0</v>
      </c>
      <c r="I123" s="99">
        <v>0</v>
      </c>
      <c r="J123" s="99">
        <v>0</v>
      </c>
      <c r="K123" s="99">
        <v>0</v>
      </c>
      <c r="L123" s="99">
        <v>0</v>
      </c>
      <c r="M123" s="99">
        <v>0</v>
      </c>
      <c r="N123" s="99">
        <v>0</v>
      </c>
      <c r="O123" s="99">
        <v>0</v>
      </c>
      <c r="P123" s="99">
        <v>0</v>
      </c>
      <c r="Q123" s="99">
        <v>0</v>
      </c>
      <c r="R123" s="99">
        <v>0</v>
      </c>
      <c r="S123" s="99">
        <v>0</v>
      </c>
      <c r="T123" s="99">
        <v>0</v>
      </c>
      <c r="U123" s="99">
        <v>0</v>
      </c>
      <c r="V123" s="99">
        <v>0</v>
      </c>
      <c r="W123" s="99">
        <v>0</v>
      </c>
      <c r="X123" s="99">
        <v>0</v>
      </c>
      <c r="Y123" s="99">
        <v>0</v>
      </c>
      <c r="Z123" s="99">
        <v>0</v>
      </c>
      <c r="AA123" s="99">
        <v>0</v>
      </c>
      <c r="AB123" s="99">
        <v>0</v>
      </c>
      <c r="AC123" s="99">
        <v>0</v>
      </c>
      <c r="AD123" s="99">
        <v>0</v>
      </c>
      <c r="AE123" s="99">
        <v>0</v>
      </c>
      <c r="AF123" s="99">
        <v>0</v>
      </c>
      <c r="AG123" s="99">
        <v>0</v>
      </c>
      <c r="AH123" s="99">
        <v>0</v>
      </c>
      <c r="AI123" s="99">
        <v>0</v>
      </c>
      <c r="AJ123" s="99">
        <v>0</v>
      </c>
      <c r="AK123" s="99">
        <v>0</v>
      </c>
      <c r="AL123" s="99">
        <v>0</v>
      </c>
      <c r="AM123" s="99">
        <v>0</v>
      </c>
      <c r="AN123" s="99">
        <v>0</v>
      </c>
      <c r="AO123" s="99">
        <v>0</v>
      </c>
      <c r="AP123" s="99">
        <v>0</v>
      </c>
      <c r="AQ123" s="99">
        <v>0</v>
      </c>
      <c r="AR123" s="99">
        <v>0</v>
      </c>
      <c r="AS123" s="99">
        <v>0</v>
      </c>
      <c r="AT123" s="99">
        <v>0</v>
      </c>
      <c r="AU123" s="99">
        <v>0</v>
      </c>
      <c r="AV123" s="99">
        <v>0</v>
      </c>
      <c r="AW123" s="99">
        <v>0</v>
      </c>
      <c r="AX123" s="99">
        <v>0</v>
      </c>
    </row>
    <row r="124" spans="1:50">
      <c r="B124" s="104" t="s">
        <v>12</v>
      </c>
      <c r="C124" s="99">
        <v>71067.917840772934</v>
      </c>
      <c r="D124" s="99">
        <v>71067.917840772934</v>
      </c>
      <c r="E124" s="99">
        <v>71067.917840772934</v>
      </c>
      <c r="F124" s="99">
        <v>71067.917840772934</v>
      </c>
      <c r="G124" s="99">
        <v>71067.917840772934</v>
      </c>
      <c r="H124" s="99">
        <v>71067.917840772934</v>
      </c>
      <c r="I124" s="99">
        <v>71067.917840772934</v>
      </c>
      <c r="J124" s="99">
        <v>71067.917840772934</v>
      </c>
      <c r="K124" s="99">
        <v>71067.917840772934</v>
      </c>
      <c r="L124" s="99">
        <v>71067.917840772934</v>
      </c>
      <c r="M124" s="99">
        <v>71067.917840772934</v>
      </c>
      <c r="N124" s="99">
        <v>71067.917840772934</v>
      </c>
      <c r="O124" s="99">
        <v>71067.917840772934</v>
      </c>
      <c r="P124" s="99">
        <v>71067.917840772934</v>
      </c>
      <c r="Q124" s="99">
        <v>71067.917840772934</v>
      </c>
      <c r="R124" s="99">
        <v>71067.917840772934</v>
      </c>
      <c r="S124" s="99">
        <v>71067.917840772934</v>
      </c>
      <c r="T124" s="99">
        <v>71067.917840772934</v>
      </c>
      <c r="U124" s="99">
        <v>71067.917840772934</v>
      </c>
      <c r="V124" s="99">
        <v>71067.917840772934</v>
      </c>
      <c r="W124" s="99">
        <v>71067.917840772934</v>
      </c>
      <c r="X124" s="99">
        <v>71067.917840772934</v>
      </c>
      <c r="Y124" s="99">
        <v>71067.917840772934</v>
      </c>
      <c r="Z124" s="99">
        <v>71067.917840772934</v>
      </c>
      <c r="AA124" s="99">
        <v>71067.917840772934</v>
      </c>
      <c r="AB124" s="99">
        <v>71067.917840772934</v>
      </c>
      <c r="AC124" s="99">
        <v>71067.917840772934</v>
      </c>
      <c r="AD124" s="99">
        <v>71067.917840772934</v>
      </c>
      <c r="AE124" s="99">
        <v>71067.917840772934</v>
      </c>
      <c r="AF124" s="99">
        <v>71067.917840772934</v>
      </c>
      <c r="AG124" s="99">
        <v>71067.917840772934</v>
      </c>
      <c r="AH124" s="99">
        <v>71067.917840772934</v>
      </c>
      <c r="AI124" s="99">
        <v>71067.917840772934</v>
      </c>
      <c r="AJ124" s="99">
        <v>71067.917840772934</v>
      </c>
      <c r="AK124" s="99">
        <v>71067.917840772934</v>
      </c>
      <c r="AL124" s="99">
        <v>71067.917840772934</v>
      </c>
      <c r="AM124" s="99">
        <v>71067.917840772934</v>
      </c>
      <c r="AN124" s="99">
        <v>71067.917840772934</v>
      </c>
      <c r="AO124" s="99">
        <v>71067.917840772934</v>
      </c>
      <c r="AP124" s="99">
        <v>71067.917840772934</v>
      </c>
      <c r="AQ124" s="99">
        <v>71067.917840772934</v>
      </c>
      <c r="AR124" s="99">
        <v>71067.917840772934</v>
      </c>
      <c r="AS124" s="99">
        <v>71067.917840772934</v>
      </c>
      <c r="AT124" s="99">
        <v>71067.917840772934</v>
      </c>
      <c r="AU124" s="99">
        <v>71067.917840772934</v>
      </c>
      <c r="AV124" s="99">
        <v>71067.917840772934</v>
      </c>
      <c r="AW124" s="99">
        <v>71067.917840772934</v>
      </c>
      <c r="AX124" s="99">
        <v>71067.917840772934</v>
      </c>
    </row>
    <row r="125" spans="1:50">
      <c r="B125" s="104" t="s">
        <v>22</v>
      </c>
      <c r="C125" s="99">
        <v>113558.10314105244</v>
      </c>
      <c r="D125" s="99">
        <v>113558.10314105244</v>
      </c>
      <c r="E125" s="99">
        <v>113558.10314105244</v>
      </c>
      <c r="F125" s="99">
        <v>113558.10314105244</v>
      </c>
      <c r="G125" s="99">
        <v>113558.10314105244</v>
      </c>
      <c r="H125" s="99">
        <v>113558.10314105244</v>
      </c>
      <c r="I125" s="99">
        <v>113558.10314105244</v>
      </c>
      <c r="J125" s="99">
        <v>113558.10314105244</v>
      </c>
      <c r="K125" s="99">
        <v>113558.10314105244</v>
      </c>
      <c r="L125" s="99">
        <v>113558.10314105244</v>
      </c>
      <c r="M125" s="99">
        <v>113558.10314105244</v>
      </c>
      <c r="N125" s="99">
        <v>113558.10314105244</v>
      </c>
      <c r="O125" s="99">
        <v>113558.10314105244</v>
      </c>
      <c r="P125" s="99">
        <v>113558.10314105244</v>
      </c>
      <c r="Q125" s="99">
        <v>113558.10314105244</v>
      </c>
      <c r="R125" s="99">
        <v>113558.10314105244</v>
      </c>
      <c r="S125" s="99">
        <v>113558.10314105244</v>
      </c>
      <c r="T125" s="99">
        <v>113558.10314105244</v>
      </c>
      <c r="U125" s="99">
        <v>113558.10314105244</v>
      </c>
      <c r="V125" s="99">
        <v>113558.10314105244</v>
      </c>
      <c r="W125" s="99">
        <v>113558.10314105244</v>
      </c>
      <c r="X125" s="99">
        <v>113558.10314105244</v>
      </c>
      <c r="Y125" s="99">
        <v>113558.10314105244</v>
      </c>
      <c r="Z125" s="99">
        <v>113558.10314105244</v>
      </c>
      <c r="AA125" s="99">
        <v>113558.10314105244</v>
      </c>
      <c r="AB125" s="99">
        <v>113558.10314105244</v>
      </c>
      <c r="AC125" s="99">
        <v>113558.10314105244</v>
      </c>
      <c r="AD125" s="99">
        <v>113558.10314105244</v>
      </c>
      <c r="AE125" s="99">
        <v>113558.10314105244</v>
      </c>
      <c r="AF125" s="99">
        <v>113558.10314105244</v>
      </c>
      <c r="AG125" s="99">
        <v>113558.10314105244</v>
      </c>
      <c r="AH125" s="99">
        <v>113558.10314105244</v>
      </c>
      <c r="AI125" s="99">
        <v>113558.10314105244</v>
      </c>
      <c r="AJ125" s="99">
        <v>113558.10314105244</v>
      </c>
      <c r="AK125" s="99">
        <v>113558.10314105244</v>
      </c>
      <c r="AL125" s="99">
        <v>113558.10314105244</v>
      </c>
      <c r="AM125" s="99">
        <v>113558.10314105244</v>
      </c>
      <c r="AN125" s="99">
        <v>113558.10314105244</v>
      </c>
      <c r="AO125" s="99">
        <v>113558.10314105244</v>
      </c>
      <c r="AP125" s="99">
        <v>113558.10314105244</v>
      </c>
      <c r="AQ125" s="99">
        <v>113558.10314105244</v>
      </c>
      <c r="AR125" s="99">
        <v>113558.10314105244</v>
      </c>
      <c r="AS125" s="99">
        <v>113558.10314105244</v>
      </c>
      <c r="AT125" s="99">
        <v>113558.10314105244</v>
      </c>
      <c r="AU125" s="99">
        <v>113558.10314105244</v>
      </c>
      <c r="AV125" s="99">
        <v>113558.10314105244</v>
      </c>
      <c r="AW125" s="99">
        <v>113558.10314105244</v>
      </c>
      <c r="AX125" s="99">
        <v>113558.10314105244</v>
      </c>
    </row>
    <row r="126" spans="1:50">
      <c r="B126" s="104" t="s">
        <v>59</v>
      </c>
      <c r="C126" s="99">
        <v>240389.87044381045</v>
      </c>
      <c r="D126" s="99">
        <v>240389.87044381045</v>
      </c>
      <c r="E126" s="99">
        <v>240389.87044381045</v>
      </c>
      <c r="F126" s="99">
        <v>240389.87044381045</v>
      </c>
      <c r="G126" s="99">
        <v>240389.87044381045</v>
      </c>
      <c r="H126" s="99">
        <v>240389.87044381045</v>
      </c>
      <c r="I126" s="99">
        <v>240389.87044381045</v>
      </c>
      <c r="J126" s="99">
        <v>240389.87044381045</v>
      </c>
      <c r="K126" s="99">
        <v>240389.87044381045</v>
      </c>
      <c r="L126" s="99">
        <v>240389.87044381045</v>
      </c>
      <c r="M126" s="99">
        <v>240389.87044381045</v>
      </c>
      <c r="N126" s="99">
        <v>240389.87044381045</v>
      </c>
      <c r="O126" s="99">
        <v>240389.87044381045</v>
      </c>
      <c r="P126" s="99">
        <v>240389.87044381045</v>
      </c>
      <c r="Q126" s="99">
        <v>240389.87044381045</v>
      </c>
      <c r="R126" s="99">
        <v>240389.87044381045</v>
      </c>
      <c r="S126" s="99">
        <v>240389.87044381045</v>
      </c>
      <c r="T126" s="99">
        <v>240389.87044381045</v>
      </c>
      <c r="U126" s="99">
        <v>240389.87044381045</v>
      </c>
      <c r="V126" s="99">
        <v>240389.87044381045</v>
      </c>
      <c r="W126" s="99">
        <v>240389.87044381045</v>
      </c>
      <c r="X126" s="99">
        <v>240389.87044381045</v>
      </c>
      <c r="Y126" s="99">
        <v>240389.87044381045</v>
      </c>
      <c r="Z126" s="99">
        <v>240389.87044381045</v>
      </c>
      <c r="AA126" s="99">
        <v>240389.87044381045</v>
      </c>
      <c r="AB126" s="99">
        <v>240389.87044381045</v>
      </c>
      <c r="AC126" s="99">
        <v>240389.87044381045</v>
      </c>
      <c r="AD126" s="99">
        <v>240389.87044381045</v>
      </c>
      <c r="AE126" s="99">
        <v>240389.87044381045</v>
      </c>
      <c r="AF126" s="99">
        <v>240389.87044381045</v>
      </c>
      <c r="AG126" s="99">
        <v>240389.87044381045</v>
      </c>
      <c r="AH126" s="99">
        <v>240389.87044381045</v>
      </c>
      <c r="AI126" s="99">
        <v>240389.87044381045</v>
      </c>
      <c r="AJ126" s="99">
        <v>240389.87044381045</v>
      </c>
      <c r="AK126" s="99">
        <v>240389.87044381045</v>
      </c>
      <c r="AL126" s="99">
        <v>240389.87044381045</v>
      </c>
      <c r="AM126" s="99">
        <v>240389.87044381045</v>
      </c>
      <c r="AN126" s="99">
        <v>240389.87044381045</v>
      </c>
      <c r="AO126" s="99">
        <v>240389.87044381045</v>
      </c>
      <c r="AP126" s="99">
        <v>240389.87044381045</v>
      </c>
      <c r="AQ126" s="99">
        <v>240389.87044381045</v>
      </c>
      <c r="AR126" s="99">
        <v>240389.87044381045</v>
      </c>
      <c r="AS126" s="99">
        <v>240389.87044381045</v>
      </c>
      <c r="AT126" s="99">
        <v>240389.87044381045</v>
      </c>
      <c r="AU126" s="99">
        <v>240389.87044381045</v>
      </c>
      <c r="AV126" s="99">
        <v>240389.87044381045</v>
      </c>
      <c r="AW126" s="99">
        <v>240389.87044381045</v>
      </c>
      <c r="AX126" s="99">
        <v>240389.87044381045</v>
      </c>
    </row>
    <row r="127" spans="1:50">
      <c r="B127" s="99" t="s">
        <v>277</v>
      </c>
      <c r="C127" s="104">
        <f>SUM(C$122:C$126)</f>
        <v>458765.79700679582</v>
      </c>
      <c r="D127" s="104">
        <f t="shared" ref="D127:AX127" si="9">SUM(D$122:D$126)</f>
        <v>458765.79700679582</v>
      </c>
      <c r="E127" s="104">
        <f t="shared" si="9"/>
        <v>458765.79700679582</v>
      </c>
      <c r="F127" s="104">
        <f t="shared" si="9"/>
        <v>458765.79700679582</v>
      </c>
      <c r="G127" s="104">
        <f t="shared" si="9"/>
        <v>458765.79700679582</v>
      </c>
      <c r="H127" s="104">
        <f t="shared" si="9"/>
        <v>458765.79700679582</v>
      </c>
      <c r="I127" s="104">
        <f t="shared" si="9"/>
        <v>458765.79700679582</v>
      </c>
      <c r="J127" s="104">
        <f t="shared" si="9"/>
        <v>458765.79700679582</v>
      </c>
      <c r="K127" s="104">
        <f t="shared" si="9"/>
        <v>458765.79700679582</v>
      </c>
      <c r="L127" s="104">
        <f t="shared" si="9"/>
        <v>458765.79700679582</v>
      </c>
      <c r="M127" s="104">
        <f t="shared" si="9"/>
        <v>458765.79700679582</v>
      </c>
      <c r="N127" s="104">
        <f t="shared" si="9"/>
        <v>458765.79700679582</v>
      </c>
      <c r="O127" s="104">
        <f t="shared" si="9"/>
        <v>458765.79700679582</v>
      </c>
      <c r="P127" s="104">
        <f t="shared" si="9"/>
        <v>458765.79700679582</v>
      </c>
      <c r="Q127" s="104">
        <f t="shared" si="9"/>
        <v>458765.79700679582</v>
      </c>
      <c r="R127" s="104">
        <f t="shared" si="9"/>
        <v>458765.79700679582</v>
      </c>
      <c r="S127" s="104">
        <f t="shared" si="9"/>
        <v>458765.79700679582</v>
      </c>
      <c r="T127" s="104">
        <f t="shared" si="9"/>
        <v>458765.79700679582</v>
      </c>
      <c r="U127" s="104">
        <f t="shared" si="9"/>
        <v>458765.79700679582</v>
      </c>
      <c r="V127" s="104">
        <f t="shared" si="9"/>
        <v>458765.79700679582</v>
      </c>
      <c r="W127" s="104">
        <f t="shared" si="9"/>
        <v>458765.79700679582</v>
      </c>
      <c r="X127" s="104">
        <f t="shared" si="9"/>
        <v>458765.79700679582</v>
      </c>
      <c r="Y127" s="104">
        <f t="shared" si="9"/>
        <v>458765.79700679582</v>
      </c>
      <c r="Z127" s="104">
        <f t="shared" si="9"/>
        <v>458765.79700679582</v>
      </c>
      <c r="AA127" s="104">
        <f t="shared" si="9"/>
        <v>458765.79700679582</v>
      </c>
      <c r="AB127" s="104">
        <f t="shared" si="9"/>
        <v>458765.79700679582</v>
      </c>
      <c r="AC127" s="104">
        <f t="shared" si="9"/>
        <v>458765.79700679582</v>
      </c>
      <c r="AD127" s="104">
        <f t="shared" si="9"/>
        <v>458765.79700679582</v>
      </c>
      <c r="AE127" s="104">
        <f t="shared" si="9"/>
        <v>458765.79700679582</v>
      </c>
      <c r="AF127" s="104">
        <f t="shared" si="9"/>
        <v>458765.79700679582</v>
      </c>
      <c r="AG127" s="104">
        <f t="shared" si="9"/>
        <v>458765.79700679582</v>
      </c>
      <c r="AH127" s="104">
        <f t="shared" si="9"/>
        <v>458765.79700679582</v>
      </c>
      <c r="AI127" s="104">
        <f t="shared" si="9"/>
        <v>458765.79700679582</v>
      </c>
      <c r="AJ127" s="104">
        <f t="shared" si="9"/>
        <v>458765.79700679582</v>
      </c>
      <c r="AK127" s="104">
        <f t="shared" si="9"/>
        <v>458765.79700679582</v>
      </c>
      <c r="AL127" s="104">
        <f t="shared" si="9"/>
        <v>458765.79700679582</v>
      </c>
      <c r="AM127" s="104">
        <f t="shared" si="9"/>
        <v>458765.79700679582</v>
      </c>
      <c r="AN127" s="104">
        <f t="shared" si="9"/>
        <v>458765.79700679582</v>
      </c>
      <c r="AO127" s="104">
        <f t="shared" si="9"/>
        <v>458765.79700679582</v>
      </c>
      <c r="AP127" s="104">
        <f t="shared" si="9"/>
        <v>458765.79700679582</v>
      </c>
      <c r="AQ127" s="104">
        <f t="shared" si="9"/>
        <v>458765.79700679582</v>
      </c>
      <c r="AR127" s="104">
        <f t="shared" si="9"/>
        <v>458765.79700679582</v>
      </c>
      <c r="AS127" s="104">
        <f t="shared" si="9"/>
        <v>458765.79700679582</v>
      </c>
      <c r="AT127" s="104">
        <f t="shared" si="9"/>
        <v>458765.79700679582</v>
      </c>
      <c r="AU127" s="104">
        <f t="shared" si="9"/>
        <v>458765.79700679582</v>
      </c>
      <c r="AV127" s="104">
        <f t="shared" si="9"/>
        <v>458765.79700679582</v>
      </c>
      <c r="AW127" s="104">
        <f t="shared" si="9"/>
        <v>458765.79700679582</v>
      </c>
      <c r="AX127" s="104">
        <f t="shared" si="9"/>
        <v>458765.79700679582</v>
      </c>
    </row>
    <row r="128" spans="1:50">
      <c r="A128" s="104" t="s">
        <v>109</v>
      </c>
      <c r="B128" s="104" t="s">
        <v>5</v>
      </c>
      <c r="C128" s="99">
        <v>28824.617852257859</v>
      </c>
      <c r="D128" s="99">
        <v>28824.617852257859</v>
      </c>
      <c r="E128" s="99">
        <v>28824.617852257859</v>
      </c>
      <c r="F128" s="99">
        <v>28824.617852257859</v>
      </c>
      <c r="G128" s="99">
        <v>28824.617852257859</v>
      </c>
      <c r="H128" s="99">
        <v>28824.617852257859</v>
      </c>
      <c r="I128" s="99">
        <v>28824.617852257859</v>
      </c>
      <c r="J128" s="99">
        <v>28824.617852257859</v>
      </c>
      <c r="K128" s="99">
        <v>28824.617852257859</v>
      </c>
      <c r="L128" s="99">
        <v>28824.617852257859</v>
      </c>
      <c r="M128" s="99">
        <v>28824.617852257859</v>
      </c>
      <c r="N128" s="99">
        <v>28824.617852257859</v>
      </c>
      <c r="O128" s="99">
        <v>28824.617852257859</v>
      </c>
      <c r="P128" s="99">
        <v>28824.617852257859</v>
      </c>
      <c r="Q128" s="99">
        <v>28824.617852257859</v>
      </c>
      <c r="R128" s="99">
        <v>28824.617852257859</v>
      </c>
      <c r="S128" s="99">
        <v>28824.617852257859</v>
      </c>
      <c r="T128" s="99">
        <v>28824.617852257859</v>
      </c>
      <c r="U128" s="99">
        <v>28824.617852257859</v>
      </c>
      <c r="V128" s="99">
        <v>28824.617852257859</v>
      </c>
      <c r="W128" s="99">
        <v>28824.617852257859</v>
      </c>
      <c r="X128" s="99">
        <v>28824.617852257859</v>
      </c>
      <c r="Y128" s="99">
        <v>28824.617852257859</v>
      </c>
      <c r="Z128" s="99">
        <v>28824.617852257859</v>
      </c>
      <c r="AA128" s="99">
        <v>28824.617852257859</v>
      </c>
      <c r="AB128" s="99">
        <v>28824.617852257859</v>
      </c>
      <c r="AC128" s="99">
        <v>28824.617852257859</v>
      </c>
      <c r="AD128" s="99">
        <v>28824.617852257859</v>
      </c>
      <c r="AE128" s="99">
        <v>28824.617852257859</v>
      </c>
      <c r="AF128" s="99">
        <v>28824.617852257859</v>
      </c>
      <c r="AG128" s="99">
        <v>28824.617852257859</v>
      </c>
      <c r="AH128" s="99">
        <v>28824.617852257859</v>
      </c>
      <c r="AI128" s="99">
        <v>28824.617852257859</v>
      </c>
      <c r="AJ128" s="99">
        <v>28824.617852257859</v>
      </c>
      <c r="AK128" s="99">
        <v>28824.617852257859</v>
      </c>
      <c r="AL128" s="99">
        <v>28824.617852257859</v>
      </c>
      <c r="AM128" s="99">
        <v>28824.617852257859</v>
      </c>
      <c r="AN128" s="99">
        <v>28824.617852257859</v>
      </c>
      <c r="AO128" s="99">
        <v>28824.617852257859</v>
      </c>
      <c r="AP128" s="99">
        <v>28824.617852257859</v>
      </c>
      <c r="AQ128" s="99">
        <v>28824.617852257859</v>
      </c>
      <c r="AR128" s="99">
        <v>28824.617852257859</v>
      </c>
      <c r="AS128" s="99">
        <v>28824.617852257859</v>
      </c>
      <c r="AT128" s="99">
        <v>28824.617852257859</v>
      </c>
      <c r="AU128" s="99">
        <v>28824.617852257859</v>
      </c>
      <c r="AV128" s="99">
        <v>28824.617852257859</v>
      </c>
      <c r="AW128" s="99">
        <v>28824.617852257859</v>
      </c>
      <c r="AX128" s="99">
        <v>28824.617852257859</v>
      </c>
    </row>
    <row r="129" spans="2:50">
      <c r="B129" s="104" t="s">
        <v>10</v>
      </c>
      <c r="C129" s="99">
        <v>0</v>
      </c>
      <c r="D129" s="99">
        <v>0</v>
      </c>
      <c r="E129" s="99">
        <v>0</v>
      </c>
      <c r="F129" s="99">
        <v>0</v>
      </c>
      <c r="G129" s="99">
        <v>0</v>
      </c>
      <c r="H129" s="99">
        <v>0</v>
      </c>
      <c r="I129" s="99">
        <v>0</v>
      </c>
      <c r="J129" s="99">
        <v>0</v>
      </c>
      <c r="K129" s="99">
        <v>0</v>
      </c>
      <c r="L129" s="99">
        <v>0</v>
      </c>
      <c r="M129" s="99">
        <v>0</v>
      </c>
      <c r="N129" s="99">
        <v>0</v>
      </c>
      <c r="O129" s="99">
        <v>0</v>
      </c>
      <c r="P129" s="99">
        <v>0</v>
      </c>
      <c r="Q129" s="99">
        <v>0</v>
      </c>
      <c r="R129" s="99">
        <v>0</v>
      </c>
      <c r="S129" s="99">
        <v>0</v>
      </c>
      <c r="T129" s="99">
        <v>0</v>
      </c>
      <c r="U129" s="99">
        <v>0</v>
      </c>
      <c r="V129" s="99">
        <v>0</v>
      </c>
      <c r="W129" s="99">
        <v>0</v>
      </c>
      <c r="X129" s="99">
        <v>0</v>
      </c>
      <c r="Y129" s="99">
        <v>0</v>
      </c>
      <c r="Z129" s="99">
        <v>0</v>
      </c>
      <c r="AA129" s="99">
        <v>0</v>
      </c>
      <c r="AB129" s="99">
        <v>0</v>
      </c>
      <c r="AC129" s="99">
        <v>0</v>
      </c>
      <c r="AD129" s="99">
        <v>0</v>
      </c>
      <c r="AE129" s="99">
        <v>0</v>
      </c>
      <c r="AF129" s="99">
        <v>0</v>
      </c>
      <c r="AG129" s="99">
        <v>0</v>
      </c>
      <c r="AH129" s="99">
        <v>0</v>
      </c>
      <c r="AI129" s="99">
        <v>0</v>
      </c>
      <c r="AJ129" s="99">
        <v>0</v>
      </c>
      <c r="AK129" s="99">
        <v>0</v>
      </c>
      <c r="AL129" s="99">
        <v>0</v>
      </c>
      <c r="AM129" s="99">
        <v>0</v>
      </c>
      <c r="AN129" s="99">
        <v>0</v>
      </c>
      <c r="AO129" s="99">
        <v>0</v>
      </c>
      <c r="AP129" s="99">
        <v>0</v>
      </c>
      <c r="AQ129" s="99">
        <v>0</v>
      </c>
      <c r="AR129" s="99">
        <v>0</v>
      </c>
      <c r="AS129" s="99">
        <v>0</v>
      </c>
      <c r="AT129" s="99">
        <v>0</v>
      </c>
      <c r="AU129" s="99">
        <v>0</v>
      </c>
      <c r="AV129" s="99">
        <v>0</v>
      </c>
      <c r="AW129" s="99">
        <v>0</v>
      </c>
      <c r="AX129" s="99">
        <v>0</v>
      </c>
    </row>
    <row r="130" spans="2:50">
      <c r="B130" s="104" t="s">
        <v>12</v>
      </c>
      <c r="C130" s="99">
        <v>60696.631236191162</v>
      </c>
      <c r="D130" s="99">
        <v>60696.631236191162</v>
      </c>
      <c r="E130" s="99">
        <v>60696.631236191162</v>
      </c>
      <c r="F130" s="99">
        <v>60696.631236191162</v>
      </c>
      <c r="G130" s="99">
        <v>60696.631236191162</v>
      </c>
      <c r="H130" s="99">
        <v>60696.631236191162</v>
      </c>
      <c r="I130" s="99">
        <v>60696.631236191162</v>
      </c>
      <c r="J130" s="99">
        <v>60696.631236191162</v>
      </c>
      <c r="K130" s="99">
        <v>60696.631236191162</v>
      </c>
      <c r="L130" s="99">
        <v>60696.631236191162</v>
      </c>
      <c r="M130" s="99">
        <v>60696.631236191162</v>
      </c>
      <c r="N130" s="99">
        <v>60696.631236191162</v>
      </c>
      <c r="O130" s="99">
        <v>60696.631236191162</v>
      </c>
      <c r="P130" s="99">
        <v>60696.631236191162</v>
      </c>
      <c r="Q130" s="99">
        <v>60696.631236191162</v>
      </c>
      <c r="R130" s="99">
        <v>60696.631236191162</v>
      </c>
      <c r="S130" s="99">
        <v>60696.631236191162</v>
      </c>
      <c r="T130" s="99">
        <v>60696.631236191162</v>
      </c>
      <c r="U130" s="99">
        <v>60696.631236191162</v>
      </c>
      <c r="V130" s="99">
        <v>60696.631236191162</v>
      </c>
      <c r="W130" s="99">
        <v>60696.631236191162</v>
      </c>
      <c r="X130" s="99">
        <v>60696.631236191162</v>
      </c>
      <c r="Y130" s="99">
        <v>60696.631236191162</v>
      </c>
      <c r="Z130" s="99">
        <v>60696.631236191162</v>
      </c>
      <c r="AA130" s="99">
        <v>60696.631236191162</v>
      </c>
      <c r="AB130" s="99">
        <v>60696.631236191162</v>
      </c>
      <c r="AC130" s="99">
        <v>60696.631236191162</v>
      </c>
      <c r="AD130" s="99">
        <v>60696.631236191162</v>
      </c>
      <c r="AE130" s="99">
        <v>60696.631236191162</v>
      </c>
      <c r="AF130" s="99">
        <v>60696.631236191162</v>
      </c>
      <c r="AG130" s="99">
        <v>60696.631236191162</v>
      </c>
      <c r="AH130" s="99">
        <v>60696.631236191162</v>
      </c>
      <c r="AI130" s="99">
        <v>60696.631236191162</v>
      </c>
      <c r="AJ130" s="99">
        <v>60696.631236191162</v>
      </c>
      <c r="AK130" s="99">
        <v>60696.631236191162</v>
      </c>
      <c r="AL130" s="99">
        <v>60696.631236191162</v>
      </c>
      <c r="AM130" s="99">
        <v>60696.631236191162</v>
      </c>
      <c r="AN130" s="99">
        <v>60696.631236191162</v>
      </c>
      <c r="AO130" s="99">
        <v>60696.631236191162</v>
      </c>
      <c r="AP130" s="99">
        <v>60696.631236191162</v>
      </c>
      <c r="AQ130" s="99">
        <v>60696.631236191162</v>
      </c>
      <c r="AR130" s="99">
        <v>60696.631236191162</v>
      </c>
      <c r="AS130" s="99">
        <v>60696.631236191162</v>
      </c>
      <c r="AT130" s="99">
        <v>60696.631236191162</v>
      </c>
      <c r="AU130" s="99">
        <v>60696.631236191162</v>
      </c>
      <c r="AV130" s="99">
        <v>60696.631236191162</v>
      </c>
      <c r="AW130" s="99">
        <v>60696.631236191162</v>
      </c>
      <c r="AX130" s="99">
        <v>60696.631236191162</v>
      </c>
    </row>
    <row r="131" spans="2:50">
      <c r="B131" s="104" t="s">
        <v>22</v>
      </c>
      <c r="C131" s="99">
        <v>96986.017314825818</v>
      </c>
      <c r="D131" s="99">
        <v>96986.017314825818</v>
      </c>
      <c r="E131" s="99">
        <v>96986.017314825818</v>
      </c>
      <c r="F131" s="99">
        <v>96986.017314825818</v>
      </c>
      <c r="G131" s="99">
        <v>96986.017314825818</v>
      </c>
      <c r="H131" s="99">
        <v>96986.017314825818</v>
      </c>
      <c r="I131" s="99">
        <v>96986.017314825818</v>
      </c>
      <c r="J131" s="99">
        <v>96986.017314825818</v>
      </c>
      <c r="K131" s="99">
        <v>96986.017314825818</v>
      </c>
      <c r="L131" s="99">
        <v>96986.017314825818</v>
      </c>
      <c r="M131" s="99">
        <v>96986.017314825818</v>
      </c>
      <c r="N131" s="99">
        <v>96986.017314825818</v>
      </c>
      <c r="O131" s="99">
        <v>96986.017314825818</v>
      </c>
      <c r="P131" s="99">
        <v>96986.017314825818</v>
      </c>
      <c r="Q131" s="99">
        <v>96986.017314825818</v>
      </c>
      <c r="R131" s="99">
        <v>96986.017314825818</v>
      </c>
      <c r="S131" s="99">
        <v>96986.017314825818</v>
      </c>
      <c r="T131" s="99">
        <v>96986.017314825818</v>
      </c>
      <c r="U131" s="99">
        <v>96986.017314825818</v>
      </c>
      <c r="V131" s="99">
        <v>96986.017314825818</v>
      </c>
      <c r="W131" s="99">
        <v>96986.017314825818</v>
      </c>
      <c r="X131" s="99">
        <v>96986.017314825818</v>
      </c>
      <c r="Y131" s="99">
        <v>96986.017314825818</v>
      </c>
      <c r="Z131" s="99">
        <v>96986.017314825818</v>
      </c>
      <c r="AA131" s="99">
        <v>96986.017314825818</v>
      </c>
      <c r="AB131" s="99">
        <v>96986.017314825818</v>
      </c>
      <c r="AC131" s="99">
        <v>96986.017314825818</v>
      </c>
      <c r="AD131" s="99">
        <v>96986.017314825818</v>
      </c>
      <c r="AE131" s="99">
        <v>96986.017314825818</v>
      </c>
      <c r="AF131" s="99">
        <v>96986.017314825818</v>
      </c>
      <c r="AG131" s="99">
        <v>96986.017314825818</v>
      </c>
      <c r="AH131" s="99">
        <v>96986.017314825818</v>
      </c>
      <c r="AI131" s="99">
        <v>96986.017314825818</v>
      </c>
      <c r="AJ131" s="99">
        <v>96986.017314825818</v>
      </c>
      <c r="AK131" s="99">
        <v>96986.017314825818</v>
      </c>
      <c r="AL131" s="99">
        <v>96986.017314825818</v>
      </c>
      <c r="AM131" s="99">
        <v>96986.017314825818</v>
      </c>
      <c r="AN131" s="99">
        <v>96986.017314825818</v>
      </c>
      <c r="AO131" s="99">
        <v>96986.017314825818</v>
      </c>
      <c r="AP131" s="99">
        <v>96986.017314825818</v>
      </c>
      <c r="AQ131" s="99">
        <v>96986.017314825818</v>
      </c>
      <c r="AR131" s="99">
        <v>96986.017314825818</v>
      </c>
      <c r="AS131" s="99">
        <v>96986.017314825818</v>
      </c>
      <c r="AT131" s="99">
        <v>96986.017314825818</v>
      </c>
      <c r="AU131" s="99">
        <v>96986.017314825818</v>
      </c>
      <c r="AV131" s="99">
        <v>96986.017314825818</v>
      </c>
      <c r="AW131" s="99">
        <v>96986.017314825818</v>
      </c>
      <c r="AX131" s="99">
        <v>96986.017314825818</v>
      </c>
    </row>
    <row r="132" spans="2:50">
      <c r="B132" s="104" t="s">
        <v>59</v>
      </c>
      <c r="C132" s="99">
        <v>205308.60847695608</v>
      </c>
      <c r="D132" s="99">
        <v>205308.60847695608</v>
      </c>
      <c r="E132" s="99">
        <v>205308.60847695608</v>
      </c>
      <c r="F132" s="99">
        <v>205308.60847695608</v>
      </c>
      <c r="G132" s="99">
        <v>205308.60847695608</v>
      </c>
      <c r="H132" s="99">
        <v>205308.60847695608</v>
      </c>
      <c r="I132" s="99">
        <v>205308.60847695608</v>
      </c>
      <c r="J132" s="99">
        <v>205308.60847695608</v>
      </c>
      <c r="K132" s="99">
        <v>205308.60847695608</v>
      </c>
      <c r="L132" s="99">
        <v>205308.60847695608</v>
      </c>
      <c r="M132" s="99">
        <v>205308.60847695608</v>
      </c>
      <c r="N132" s="99">
        <v>205308.60847695608</v>
      </c>
      <c r="O132" s="99">
        <v>205308.60847695608</v>
      </c>
      <c r="P132" s="99">
        <v>205308.60847695608</v>
      </c>
      <c r="Q132" s="99">
        <v>205308.60847695608</v>
      </c>
      <c r="R132" s="99">
        <v>205308.60847695608</v>
      </c>
      <c r="S132" s="99">
        <v>205308.60847695608</v>
      </c>
      <c r="T132" s="99">
        <v>205308.60847695608</v>
      </c>
      <c r="U132" s="99">
        <v>205308.60847695608</v>
      </c>
      <c r="V132" s="99">
        <v>205308.60847695608</v>
      </c>
      <c r="W132" s="99">
        <v>205308.60847695608</v>
      </c>
      <c r="X132" s="99">
        <v>205308.60847695608</v>
      </c>
      <c r="Y132" s="99">
        <v>205308.60847695608</v>
      </c>
      <c r="Z132" s="99">
        <v>205308.60847695608</v>
      </c>
      <c r="AA132" s="99">
        <v>205308.60847695608</v>
      </c>
      <c r="AB132" s="99">
        <v>205308.60847695608</v>
      </c>
      <c r="AC132" s="99">
        <v>205308.60847695608</v>
      </c>
      <c r="AD132" s="99">
        <v>205308.60847695608</v>
      </c>
      <c r="AE132" s="99">
        <v>205308.60847695608</v>
      </c>
      <c r="AF132" s="99">
        <v>205308.60847695608</v>
      </c>
      <c r="AG132" s="99">
        <v>205308.60847695608</v>
      </c>
      <c r="AH132" s="99">
        <v>205308.60847695608</v>
      </c>
      <c r="AI132" s="99">
        <v>205308.60847695608</v>
      </c>
      <c r="AJ132" s="99">
        <v>205308.60847695608</v>
      </c>
      <c r="AK132" s="99">
        <v>205308.60847695608</v>
      </c>
      <c r="AL132" s="99">
        <v>205308.60847695608</v>
      </c>
      <c r="AM132" s="99">
        <v>205308.60847695608</v>
      </c>
      <c r="AN132" s="99">
        <v>205308.60847695608</v>
      </c>
      <c r="AO132" s="99">
        <v>205308.60847695608</v>
      </c>
      <c r="AP132" s="99">
        <v>205308.60847695608</v>
      </c>
      <c r="AQ132" s="99">
        <v>205308.60847695608</v>
      </c>
      <c r="AR132" s="99">
        <v>205308.60847695608</v>
      </c>
      <c r="AS132" s="99">
        <v>205308.60847695608</v>
      </c>
      <c r="AT132" s="99">
        <v>205308.60847695608</v>
      </c>
      <c r="AU132" s="99">
        <v>205308.60847695608</v>
      </c>
      <c r="AV132" s="99">
        <v>205308.60847695608</v>
      </c>
      <c r="AW132" s="99">
        <v>205308.60847695608</v>
      </c>
      <c r="AX132" s="99">
        <v>205308.60847695608</v>
      </c>
    </row>
    <row r="133" spans="2:50">
      <c r="B133" s="99" t="s">
        <v>277</v>
      </c>
      <c r="C133" s="104">
        <f>SUM(C$128:C$132)</f>
        <v>391815.87488023093</v>
      </c>
      <c r="D133" s="104">
        <f t="shared" ref="D133:AX133" si="10">SUM(D$128:D$132)</f>
        <v>391815.87488023093</v>
      </c>
      <c r="E133" s="104">
        <f t="shared" si="10"/>
        <v>391815.87488023093</v>
      </c>
      <c r="F133" s="104">
        <f t="shared" si="10"/>
        <v>391815.87488023093</v>
      </c>
      <c r="G133" s="104">
        <f t="shared" si="10"/>
        <v>391815.87488023093</v>
      </c>
      <c r="H133" s="104">
        <f t="shared" si="10"/>
        <v>391815.87488023093</v>
      </c>
      <c r="I133" s="104">
        <f t="shared" si="10"/>
        <v>391815.87488023093</v>
      </c>
      <c r="J133" s="104">
        <f t="shared" si="10"/>
        <v>391815.87488023093</v>
      </c>
      <c r="K133" s="104">
        <f t="shared" si="10"/>
        <v>391815.87488023093</v>
      </c>
      <c r="L133" s="104">
        <f t="shared" si="10"/>
        <v>391815.87488023093</v>
      </c>
      <c r="M133" s="104">
        <f t="shared" si="10"/>
        <v>391815.87488023093</v>
      </c>
      <c r="N133" s="104">
        <f t="shared" si="10"/>
        <v>391815.87488023093</v>
      </c>
      <c r="O133" s="104">
        <f t="shared" si="10"/>
        <v>391815.87488023093</v>
      </c>
      <c r="P133" s="104">
        <f t="shared" si="10"/>
        <v>391815.87488023093</v>
      </c>
      <c r="Q133" s="104">
        <f t="shared" si="10"/>
        <v>391815.87488023093</v>
      </c>
      <c r="R133" s="104">
        <f t="shared" si="10"/>
        <v>391815.87488023093</v>
      </c>
      <c r="S133" s="104">
        <f t="shared" si="10"/>
        <v>391815.87488023093</v>
      </c>
      <c r="T133" s="104">
        <f t="shared" si="10"/>
        <v>391815.87488023093</v>
      </c>
      <c r="U133" s="104">
        <f t="shared" si="10"/>
        <v>391815.87488023093</v>
      </c>
      <c r="V133" s="104">
        <f t="shared" si="10"/>
        <v>391815.87488023093</v>
      </c>
      <c r="W133" s="104">
        <f t="shared" si="10"/>
        <v>391815.87488023093</v>
      </c>
      <c r="X133" s="104">
        <f t="shared" si="10"/>
        <v>391815.87488023093</v>
      </c>
      <c r="Y133" s="104">
        <f t="shared" si="10"/>
        <v>391815.87488023093</v>
      </c>
      <c r="Z133" s="104">
        <f t="shared" si="10"/>
        <v>391815.87488023093</v>
      </c>
      <c r="AA133" s="104">
        <f t="shared" si="10"/>
        <v>391815.87488023093</v>
      </c>
      <c r="AB133" s="104">
        <f t="shared" si="10"/>
        <v>391815.87488023093</v>
      </c>
      <c r="AC133" s="104">
        <f t="shared" si="10"/>
        <v>391815.87488023093</v>
      </c>
      <c r="AD133" s="104">
        <f t="shared" si="10"/>
        <v>391815.87488023093</v>
      </c>
      <c r="AE133" s="104">
        <f t="shared" si="10"/>
        <v>391815.87488023093</v>
      </c>
      <c r="AF133" s="104">
        <f t="shared" si="10"/>
        <v>391815.87488023093</v>
      </c>
      <c r="AG133" s="104">
        <f t="shared" si="10"/>
        <v>391815.87488023093</v>
      </c>
      <c r="AH133" s="104">
        <f t="shared" si="10"/>
        <v>391815.87488023093</v>
      </c>
      <c r="AI133" s="104">
        <f t="shared" si="10"/>
        <v>391815.87488023093</v>
      </c>
      <c r="AJ133" s="104">
        <f t="shared" si="10"/>
        <v>391815.87488023093</v>
      </c>
      <c r="AK133" s="104">
        <f t="shared" si="10"/>
        <v>391815.87488023093</v>
      </c>
      <c r="AL133" s="104">
        <f t="shared" si="10"/>
        <v>391815.87488023093</v>
      </c>
      <c r="AM133" s="104">
        <f t="shared" si="10"/>
        <v>391815.87488023093</v>
      </c>
      <c r="AN133" s="104">
        <f t="shared" si="10"/>
        <v>391815.87488023093</v>
      </c>
      <c r="AO133" s="104">
        <f t="shared" si="10"/>
        <v>391815.87488023093</v>
      </c>
      <c r="AP133" s="104">
        <f t="shared" si="10"/>
        <v>391815.87488023093</v>
      </c>
      <c r="AQ133" s="104">
        <f t="shared" si="10"/>
        <v>391815.87488023093</v>
      </c>
      <c r="AR133" s="104">
        <f t="shared" si="10"/>
        <v>391815.87488023093</v>
      </c>
      <c r="AS133" s="104">
        <f t="shared" si="10"/>
        <v>391815.87488023093</v>
      </c>
      <c r="AT133" s="104">
        <f t="shared" si="10"/>
        <v>391815.87488023093</v>
      </c>
      <c r="AU133" s="104">
        <f t="shared" si="10"/>
        <v>391815.87488023093</v>
      </c>
      <c r="AV133" s="104">
        <f t="shared" si="10"/>
        <v>391815.87488023093</v>
      </c>
      <c r="AW133" s="104">
        <f t="shared" si="10"/>
        <v>391815.87488023093</v>
      </c>
      <c r="AX133" s="104">
        <f t="shared" si="10"/>
        <v>391815.87488023093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99" customWidth="1"/>
    <col min="2" max="2" width="17.6640625" style="99" customWidth="1"/>
    <col min="3" max="51" width="8.83203125" style="99"/>
    <col min="52" max="52" width="10.6640625" style="99" customWidth="1"/>
    <col min="53" max="16384" width="8.83203125" style="99"/>
  </cols>
  <sheetData>
    <row r="1" spans="1:52">
      <c r="A1" s="101" t="s">
        <v>118</v>
      </c>
    </row>
    <row r="2" spans="1:52">
      <c r="A2" s="99" t="s">
        <v>302</v>
      </c>
      <c r="B2" s="106" t="s">
        <v>5</v>
      </c>
      <c r="E2" s="109"/>
    </row>
    <row r="3" spans="1:52">
      <c r="A3" s="99" t="s">
        <v>285</v>
      </c>
      <c r="B3" s="106">
        <v>345</v>
      </c>
      <c r="E3" s="109"/>
    </row>
    <row r="4" spans="1:52">
      <c r="A4" s="101"/>
      <c r="C4" s="110" t="s">
        <v>286</v>
      </c>
    </row>
    <row r="5" spans="1:52">
      <c r="B5" s="105"/>
      <c r="C5" s="111">
        <v>0</v>
      </c>
      <c r="D5" s="111">
        <v>1</v>
      </c>
      <c r="E5" s="111">
        <v>2</v>
      </c>
      <c r="F5" s="111">
        <v>3</v>
      </c>
      <c r="G5" s="111">
        <v>4</v>
      </c>
      <c r="H5" s="111">
        <v>5</v>
      </c>
      <c r="I5" s="111">
        <v>6</v>
      </c>
      <c r="J5" s="111">
        <v>7</v>
      </c>
      <c r="K5" s="111">
        <v>8</v>
      </c>
      <c r="L5" s="111">
        <v>9</v>
      </c>
      <c r="M5" s="111">
        <v>10</v>
      </c>
      <c r="N5" s="111">
        <v>11</v>
      </c>
      <c r="O5" s="111">
        <v>12</v>
      </c>
      <c r="P5" s="111">
        <v>13</v>
      </c>
      <c r="Q5" s="111">
        <v>14</v>
      </c>
      <c r="R5" s="111">
        <v>15</v>
      </c>
      <c r="S5" s="111">
        <v>16</v>
      </c>
      <c r="T5" s="111">
        <v>17</v>
      </c>
      <c r="U5" s="111">
        <v>18</v>
      </c>
      <c r="V5" s="111">
        <v>19</v>
      </c>
      <c r="W5" s="111">
        <v>20</v>
      </c>
      <c r="X5" s="111">
        <v>21</v>
      </c>
      <c r="Y5" s="111">
        <v>22</v>
      </c>
      <c r="Z5" s="111">
        <v>23</v>
      </c>
      <c r="AA5" s="111">
        <v>24</v>
      </c>
      <c r="AB5" s="111">
        <v>25</v>
      </c>
      <c r="AC5" s="111">
        <v>26</v>
      </c>
      <c r="AD5" s="111">
        <v>27</v>
      </c>
      <c r="AE5" s="111">
        <v>28</v>
      </c>
      <c r="AF5" s="111">
        <v>29</v>
      </c>
      <c r="AG5" s="111">
        <v>30</v>
      </c>
      <c r="AH5" s="111">
        <v>31</v>
      </c>
      <c r="AI5" s="111">
        <v>32</v>
      </c>
      <c r="AJ5" s="111">
        <v>33</v>
      </c>
      <c r="AK5" s="111">
        <v>34</v>
      </c>
      <c r="AL5" s="111">
        <v>35</v>
      </c>
      <c r="AM5" s="111">
        <v>36</v>
      </c>
      <c r="AN5" s="111">
        <v>37</v>
      </c>
      <c r="AO5" s="111">
        <v>38</v>
      </c>
      <c r="AP5" s="111">
        <v>39</v>
      </c>
      <c r="AQ5" s="111">
        <v>40</v>
      </c>
      <c r="AR5" s="111">
        <v>41</v>
      </c>
      <c r="AS5" s="111">
        <v>42</v>
      </c>
      <c r="AT5" s="111">
        <v>43</v>
      </c>
      <c r="AU5" s="111">
        <v>44</v>
      </c>
      <c r="AV5" s="111">
        <v>45</v>
      </c>
      <c r="AW5" s="111">
        <v>46</v>
      </c>
      <c r="AX5" s="111">
        <v>47</v>
      </c>
      <c r="AY5" s="111">
        <v>48</v>
      </c>
    </row>
    <row r="6" spans="1:52">
      <c r="A6" s="101" t="s">
        <v>303</v>
      </c>
      <c r="B6" s="113"/>
      <c r="C6" s="112" t="s">
        <v>287</v>
      </c>
      <c r="D6" s="111" t="s">
        <v>288</v>
      </c>
      <c r="E6" s="111" t="s">
        <v>288</v>
      </c>
      <c r="F6" s="111" t="s">
        <v>288</v>
      </c>
      <c r="G6" s="111" t="s">
        <v>288</v>
      </c>
      <c r="H6" s="111" t="s">
        <v>288</v>
      </c>
      <c r="I6" s="111" t="s">
        <v>288</v>
      </c>
      <c r="J6" s="111" t="s">
        <v>288</v>
      </c>
      <c r="K6" s="111" t="s">
        <v>288</v>
      </c>
      <c r="L6" s="111" t="s">
        <v>288</v>
      </c>
      <c r="M6" s="111" t="s">
        <v>288</v>
      </c>
      <c r="N6" s="111" t="s">
        <v>288</v>
      </c>
      <c r="O6" s="111" t="s">
        <v>288</v>
      </c>
      <c r="P6" s="111" t="s">
        <v>288</v>
      </c>
      <c r="Q6" s="111" t="s">
        <v>288</v>
      </c>
      <c r="R6" s="111" t="s">
        <v>288</v>
      </c>
      <c r="S6" s="111" t="s">
        <v>288</v>
      </c>
      <c r="T6" s="111" t="s">
        <v>288</v>
      </c>
      <c r="U6" s="111" t="s">
        <v>288</v>
      </c>
      <c r="V6" s="111" t="s">
        <v>288</v>
      </c>
      <c r="W6" s="111" t="s">
        <v>288</v>
      </c>
      <c r="X6" s="111" t="s">
        <v>288</v>
      </c>
      <c r="Y6" s="111" t="s">
        <v>288</v>
      </c>
      <c r="Z6" s="111" t="s">
        <v>288</v>
      </c>
      <c r="AA6" s="111" t="s">
        <v>288</v>
      </c>
      <c r="AB6" s="111" t="s">
        <v>288</v>
      </c>
      <c r="AC6" s="111" t="s">
        <v>288</v>
      </c>
      <c r="AD6" s="111" t="s">
        <v>288</v>
      </c>
      <c r="AE6" s="111" t="s">
        <v>288</v>
      </c>
      <c r="AF6" s="111" t="s">
        <v>288</v>
      </c>
      <c r="AG6" s="111" t="s">
        <v>288</v>
      </c>
      <c r="AH6" s="111" t="s">
        <v>288</v>
      </c>
      <c r="AI6" s="111" t="s">
        <v>288</v>
      </c>
      <c r="AJ6" s="111" t="s">
        <v>288</v>
      </c>
      <c r="AK6" s="111" t="s">
        <v>288</v>
      </c>
      <c r="AL6" s="111" t="s">
        <v>288</v>
      </c>
      <c r="AM6" s="111" t="s">
        <v>288</v>
      </c>
      <c r="AN6" s="111" t="s">
        <v>288</v>
      </c>
      <c r="AO6" s="111" t="s">
        <v>288</v>
      </c>
      <c r="AP6" s="111" t="s">
        <v>288</v>
      </c>
      <c r="AQ6" s="111" t="s">
        <v>288</v>
      </c>
      <c r="AR6" s="111" t="s">
        <v>288</v>
      </c>
      <c r="AS6" s="111" t="s">
        <v>288</v>
      </c>
      <c r="AT6" s="111" t="s">
        <v>288</v>
      </c>
      <c r="AU6" s="111" t="s">
        <v>288</v>
      </c>
      <c r="AV6" s="111" t="s">
        <v>288</v>
      </c>
      <c r="AW6" s="111" t="s">
        <v>288</v>
      </c>
      <c r="AX6" s="111" t="s">
        <v>288</v>
      </c>
      <c r="AY6" s="110" t="s">
        <v>289</v>
      </c>
      <c r="AZ6" s="141" t="s">
        <v>150</v>
      </c>
    </row>
    <row r="7" spans="1:52">
      <c r="A7" s="114" t="s">
        <v>125</v>
      </c>
      <c r="B7" s="142">
        <v>1</v>
      </c>
      <c r="C7" s="143" t="s">
        <v>292</v>
      </c>
      <c r="D7" s="143">
        <v>1211.5295775907462</v>
      </c>
      <c r="E7" s="143">
        <v>1211.5295775907462</v>
      </c>
      <c r="F7" s="143">
        <v>1164.0189791112932</v>
      </c>
      <c r="G7" s="143">
        <v>1211.5295775907462</v>
      </c>
      <c r="H7" s="143">
        <v>1211.5295775907462</v>
      </c>
      <c r="I7" s="143">
        <v>1211.5295775907462</v>
      </c>
      <c r="J7" s="143">
        <v>1211.5295775907462</v>
      </c>
      <c r="K7" s="143">
        <v>1211.5295775907462</v>
      </c>
      <c r="L7" s="143">
        <v>1211.5295775907462</v>
      </c>
      <c r="M7" s="143">
        <v>1211.5295775907462</v>
      </c>
      <c r="N7" s="143">
        <v>1211.5295775907462</v>
      </c>
      <c r="O7" s="143">
        <v>1211.5295775907462</v>
      </c>
      <c r="P7" s="143">
        <v>1211.5295775907462</v>
      </c>
      <c r="Q7" s="143">
        <v>1211.5295775907462</v>
      </c>
      <c r="R7" s="143">
        <v>1211.5295775907462</v>
      </c>
      <c r="S7" s="143">
        <v>1211.5295775907462</v>
      </c>
      <c r="T7" s="143">
        <v>1211.5295775907462</v>
      </c>
      <c r="U7" s="143">
        <v>1211.5295775907462</v>
      </c>
      <c r="V7" s="143">
        <v>1211.5295775907462</v>
      </c>
      <c r="W7" s="143">
        <v>1211.5295775907462</v>
      </c>
      <c r="X7" s="143">
        <v>1211.5295775907462</v>
      </c>
      <c r="Y7" s="143">
        <v>1211.5295775907462</v>
      </c>
      <c r="Z7" s="143">
        <v>1211.5295775907462</v>
      </c>
      <c r="AA7" s="143">
        <v>1211.5295775907462</v>
      </c>
      <c r="AB7" s="143">
        <v>1211.5295775907462</v>
      </c>
      <c r="AC7" s="143">
        <v>1211.5295775907462</v>
      </c>
      <c r="AD7" s="143">
        <v>1211.5295775907462</v>
      </c>
      <c r="AE7" s="143">
        <v>1211.5295775907462</v>
      </c>
      <c r="AF7" s="143">
        <v>1211.5295775907462</v>
      </c>
      <c r="AG7" s="143">
        <v>1211.5295775907462</v>
      </c>
      <c r="AH7" s="143">
        <v>1211.5295775907462</v>
      </c>
      <c r="AI7" s="143">
        <v>1211.5295775907462</v>
      </c>
      <c r="AJ7" s="143">
        <v>1211.5295775907462</v>
      </c>
      <c r="AK7" s="143">
        <v>1211.5295775907462</v>
      </c>
      <c r="AL7" s="143">
        <v>1211.5295775907462</v>
      </c>
      <c r="AM7" s="143">
        <v>1211.5295775907462</v>
      </c>
      <c r="AN7" s="143">
        <v>1172.6899143959638</v>
      </c>
      <c r="AO7" s="143">
        <v>1172.9277090012004</v>
      </c>
      <c r="AP7" s="143">
        <v>1211.5295775907462</v>
      </c>
      <c r="AQ7" s="143">
        <v>1211.5295775907462</v>
      </c>
      <c r="AR7" s="143">
        <v>1211.5295775907462</v>
      </c>
      <c r="AS7" s="143">
        <v>1211.5295775907462</v>
      </c>
      <c r="AT7" s="143">
        <v>1211.5295775907462</v>
      </c>
      <c r="AU7" s="143">
        <v>1211.5295775907462</v>
      </c>
      <c r="AV7" s="143">
        <v>1211.5295775907462</v>
      </c>
      <c r="AW7" s="143">
        <v>1211.5295775907462</v>
      </c>
      <c r="AX7" s="143">
        <v>1211.5295775907462</v>
      </c>
      <c r="AY7" s="143">
        <v>1211.5295775907462</v>
      </c>
      <c r="AZ7" s="105"/>
    </row>
    <row r="8" spans="1:52">
      <c r="A8" s="144"/>
      <c r="B8" s="145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6"/>
    </row>
    <row r="9" spans="1:52">
      <c r="A9" s="101" t="s">
        <v>293</v>
      </c>
      <c r="B9" s="147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48" t="s">
        <v>125</v>
      </c>
      <c r="B10" s="149">
        <v>1</v>
      </c>
      <c r="C10" s="143" t="s">
        <v>292</v>
      </c>
      <c r="D10" s="143">
        <f t="shared" ref="D10:AY10" si="0">MAX(SUM(D$14:D$16)+D$7-$B$3,0)</f>
        <v>866.52957759074616</v>
      </c>
      <c r="E10" s="143">
        <f t="shared" si="0"/>
        <v>1211.5295775907462</v>
      </c>
      <c r="F10" s="143">
        <f t="shared" si="0"/>
        <v>819.01897911129322</v>
      </c>
      <c r="G10" s="143">
        <f t="shared" si="0"/>
        <v>866.52957759074616</v>
      </c>
      <c r="H10" s="143">
        <f t="shared" si="0"/>
        <v>866.52957759074616</v>
      </c>
      <c r="I10" s="143">
        <f t="shared" si="0"/>
        <v>866.52957759074616</v>
      </c>
      <c r="J10" s="143">
        <f t="shared" si="0"/>
        <v>866.52957759074616</v>
      </c>
      <c r="K10" s="143">
        <f t="shared" si="0"/>
        <v>866.52957759074616</v>
      </c>
      <c r="L10" s="143">
        <f t="shared" si="0"/>
        <v>866.52957759074616</v>
      </c>
      <c r="M10" s="143">
        <f t="shared" si="0"/>
        <v>866.52957759074616</v>
      </c>
      <c r="N10" s="143">
        <f t="shared" si="0"/>
        <v>866.52957759074616</v>
      </c>
      <c r="O10" s="143">
        <f t="shared" si="0"/>
        <v>866.52957759074616</v>
      </c>
      <c r="P10" s="143">
        <f t="shared" si="0"/>
        <v>866.52957759074616</v>
      </c>
      <c r="Q10" s="143">
        <f t="shared" si="0"/>
        <v>866.52957759074616</v>
      </c>
      <c r="R10" s="143">
        <f t="shared" si="0"/>
        <v>866.52957759074616</v>
      </c>
      <c r="S10" s="143">
        <f t="shared" si="0"/>
        <v>866.52957759074616</v>
      </c>
      <c r="T10" s="143">
        <f t="shared" si="0"/>
        <v>866.52957759074616</v>
      </c>
      <c r="U10" s="143">
        <f t="shared" si="0"/>
        <v>866.52957759074616</v>
      </c>
      <c r="V10" s="143">
        <f t="shared" si="0"/>
        <v>866.52957759074616</v>
      </c>
      <c r="W10" s="143">
        <f t="shared" si="0"/>
        <v>866.52957759074616</v>
      </c>
      <c r="X10" s="143">
        <f t="shared" si="0"/>
        <v>866.52957759074616</v>
      </c>
      <c r="Y10" s="143">
        <f t="shared" si="0"/>
        <v>866.52957759074616</v>
      </c>
      <c r="Z10" s="143">
        <f t="shared" si="0"/>
        <v>866.52957759074616</v>
      </c>
      <c r="AA10" s="143">
        <f t="shared" si="0"/>
        <v>866.52957759074616</v>
      </c>
      <c r="AB10" s="143">
        <f t="shared" si="0"/>
        <v>866.52957759074616</v>
      </c>
      <c r="AC10" s="143">
        <f t="shared" si="0"/>
        <v>866.52957759074616</v>
      </c>
      <c r="AD10" s="143">
        <f t="shared" si="0"/>
        <v>866.52957759074616</v>
      </c>
      <c r="AE10" s="143">
        <f t="shared" si="0"/>
        <v>866.52957759074616</v>
      </c>
      <c r="AF10" s="143">
        <f t="shared" si="0"/>
        <v>866.52957759074616</v>
      </c>
      <c r="AG10" s="143">
        <f t="shared" si="0"/>
        <v>866.52957759074616</v>
      </c>
      <c r="AH10" s="143">
        <f t="shared" si="0"/>
        <v>866.52957759074616</v>
      </c>
      <c r="AI10" s="143">
        <f t="shared" si="0"/>
        <v>866.52957759074616</v>
      </c>
      <c r="AJ10" s="143">
        <f t="shared" si="0"/>
        <v>866.52957759074616</v>
      </c>
      <c r="AK10" s="143">
        <f t="shared" si="0"/>
        <v>866.52957759074616</v>
      </c>
      <c r="AL10" s="143">
        <f t="shared" si="0"/>
        <v>866.52957759074616</v>
      </c>
      <c r="AM10" s="143">
        <f t="shared" si="0"/>
        <v>866.52957759074616</v>
      </c>
      <c r="AN10" s="143">
        <f t="shared" si="0"/>
        <v>827.6899143959638</v>
      </c>
      <c r="AO10" s="143">
        <f t="shared" si="0"/>
        <v>827.92770900120036</v>
      </c>
      <c r="AP10" s="143">
        <f t="shared" si="0"/>
        <v>866.52957759074616</v>
      </c>
      <c r="AQ10" s="143">
        <f t="shared" si="0"/>
        <v>866.52957759074616</v>
      </c>
      <c r="AR10" s="143">
        <f t="shared" si="0"/>
        <v>866.52957759074616</v>
      </c>
      <c r="AS10" s="143">
        <f t="shared" si="0"/>
        <v>866.52957759074616</v>
      </c>
      <c r="AT10" s="143">
        <f t="shared" si="0"/>
        <v>866.52957759074616</v>
      </c>
      <c r="AU10" s="143">
        <f t="shared" si="0"/>
        <v>866.52957759074616</v>
      </c>
      <c r="AV10" s="143">
        <f t="shared" si="0"/>
        <v>866.52957759074616</v>
      </c>
      <c r="AW10" s="143">
        <f t="shared" si="0"/>
        <v>866.52957759074616</v>
      </c>
      <c r="AX10" s="143">
        <f t="shared" si="0"/>
        <v>866.52957759074616</v>
      </c>
      <c r="AY10" s="143">
        <f t="shared" si="0"/>
        <v>866.52957759074616</v>
      </c>
      <c r="AZ10" s="150">
        <f>SUM($D10:$AY10)</f>
        <v>41813.467594092035</v>
      </c>
    </row>
    <row r="11" spans="1:52">
      <c r="C11" s="109"/>
    </row>
    <row r="12" spans="1:52">
      <c r="A12" s="151" t="s">
        <v>294</v>
      </c>
      <c r="B12" s="145"/>
      <c r="C12" s="109"/>
    </row>
    <row r="13" spans="1:52">
      <c r="A13" s="121" t="s">
        <v>125</v>
      </c>
      <c r="B13" s="122">
        <v>1</v>
      </c>
      <c r="C13" s="123"/>
      <c r="D13" s="137">
        <f t="shared" ref="D13:AY13" si="1">D$7-D$10</f>
        <v>345</v>
      </c>
      <c r="E13" s="137">
        <f t="shared" si="1"/>
        <v>0</v>
      </c>
      <c r="F13" s="137">
        <f t="shared" si="1"/>
        <v>345</v>
      </c>
      <c r="G13" s="137">
        <f t="shared" si="1"/>
        <v>345</v>
      </c>
      <c r="H13" s="137">
        <f t="shared" si="1"/>
        <v>345</v>
      </c>
      <c r="I13" s="137">
        <f t="shared" si="1"/>
        <v>345</v>
      </c>
      <c r="J13" s="137">
        <f t="shared" si="1"/>
        <v>345</v>
      </c>
      <c r="K13" s="137">
        <f t="shared" si="1"/>
        <v>345</v>
      </c>
      <c r="L13" s="137">
        <f t="shared" si="1"/>
        <v>345</v>
      </c>
      <c r="M13" s="137">
        <f t="shared" si="1"/>
        <v>345</v>
      </c>
      <c r="N13" s="137">
        <f t="shared" si="1"/>
        <v>345</v>
      </c>
      <c r="O13" s="137">
        <f t="shared" si="1"/>
        <v>345</v>
      </c>
      <c r="P13" s="137">
        <f t="shared" si="1"/>
        <v>345</v>
      </c>
      <c r="Q13" s="137">
        <f t="shared" si="1"/>
        <v>345</v>
      </c>
      <c r="R13" s="137">
        <f t="shared" si="1"/>
        <v>345</v>
      </c>
      <c r="S13" s="137">
        <f t="shared" si="1"/>
        <v>345</v>
      </c>
      <c r="T13" s="137">
        <f t="shared" si="1"/>
        <v>345</v>
      </c>
      <c r="U13" s="137">
        <f t="shared" si="1"/>
        <v>345</v>
      </c>
      <c r="V13" s="137">
        <f t="shared" si="1"/>
        <v>345</v>
      </c>
      <c r="W13" s="137">
        <f t="shared" si="1"/>
        <v>345</v>
      </c>
      <c r="X13" s="137">
        <f t="shared" si="1"/>
        <v>345</v>
      </c>
      <c r="Y13" s="137">
        <f t="shared" si="1"/>
        <v>345</v>
      </c>
      <c r="Z13" s="137">
        <f t="shared" si="1"/>
        <v>345</v>
      </c>
      <c r="AA13" s="137">
        <f t="shared" si="1"/>
        <v>345</v>
      </c>
      <c r="AB13" s="137">
        <f t="shared" si="1"/>
        <v>345</v>
      </c>
      <c r="AC13" s="137">
        <f t="shared" si="1"/>
        <v>345</v>
      </c>
      <c r="AD13" s="137">
        <f t="shared" si="1"/>
        <v>345</v>
      </c>
      <c r="AE13" s="137">
        <f t="shared" si="1"/>
        <v>345</v>
      </c>
      <c r="AF13" s="137">
        <f t="shared" si="1"/>
        <v>345</v>
      </c>
      <c r="AG13" s="137">
        <f t="shared" si="1"/>
        <v>345</v>
      </c>
      <c r="AH13" s="137">
        <f t="shared" si="1"/>
        <v>345</v>
      </c>
      <c r="AI13" s="137">
        <f t="shared" si="1"/>
        <v>345</v>
      </c>
      <c r="AJ13" s="137">
        <f t="shared" si="1"/>
        <v>345</v>
      </c>
      <c r="AK13" s="137">
        <f t="shared" si="1"/>
        <v>345</v>
      </c>
      <c r="AL13" s="137">
        <f t="shared" si="1"/>
        <v>345</v>
      </c>
      <c r="AM13" s="137">
        <f t="shared" si="1"/>
        <v>345</v>
      </c>
      <c r="AN13" s="137">
        <f t="shared" si="1"/>
        <v>345</v>
      </c>
      <c r="AO13" s="137">
        <f t="shared" si="1"/>
        <v>345</v>
      </c>
      <c r="AP13" s="137">
        <f t="shared" si="1"/>
        <v>345</v>
      </c>
      <c r="AQ13" s="137">
        <f t="shared" si="1"/>
        <v>345</v>
      </c>
      <c r="AR13" s="137">
        <f t="shared" si="1"/>
        <v>345</v>
      </c>
      <c r="AS13" s="137">
        <f t="shared" si="1"/>
        <v>345</v>
      </c>
      <c r="AT13" s="137">
        <f t="shared" si="1"/>
        <v>345</v>
      </c>
      <c r="AU13" s="137">
        <f t="shared" si="1"/>
        <v>345</v>
      </c>
      <c r="AV13" s="137">
        <f t="shared" si="1"/>
        <v>345</v>
      </c>
      <c r="AW13" s="137">
        <f t="shared" si="1"/>
        <v>345</v>
      </c>
      <c r="AX13" s="137">
        <f t="shared" si="1"/>
        <v>345</v>
      </c>
      <c r="AY13" s="137">
        <f t="shared" si="1"/>
        <v>345</v>
      </c>
      <c r="AZ13" s="108"/>
    </row>
    <row r="14" spans="1:52">
      <c r="A14" s="109"/>
      <c r="B14" s="119">
        <v>2</v>
      </c>
      <c r="C14" s="109"/>
      <c r="D14" s="105">
        <f>IF(C$20="Yes",C13,0)</f>
        <v>0</v>
      </c>
      <c r="E14" s="105">
        <f t="shared" ref="E14:AY17" si="2">IF(D$20="Yes",D13,0)</f>
        <v>345</v>
      </c>
      <c r="F14" s="105">
        <f t="shared" si="2"/>
        <v>0</v>
      </c>
      <c r="G14" s="105">
        <f t="shared" si="2"/>
        <v>0</v>
      </c>
      <c r="H14" s="105">
        <f t="shared" si="2"/>
        <v>0</v>
      </c>
      <c r="I14" s="105">
        <f t="shared" si="2"/>
        <v>0</v>
      </c>
      <c r="J14" s="105">
        <f t="shared" si="2"/>
        <v>0</v>
      </c>
      <c r="K14" s="105">
        <f t="shared" si="2"/>
        <v>0</v>
      </c>
      <c r="L14" s="105">
        <f t="shared" si="2"/>
        <v>0</v>
      </c>
      <c r="M14" s="105">
        <f t="shared" si="2"/>
        <v>0</v>
      </c>
      <c r="N14" s="105">
        <f t="shared" si="2"/>
        <v>0</v>
      </c>
      <c r="O14" s="105">
        <f t="shared" si="2"/>
        <v>0</v>
      </c>
      <c r="P14" s="105">
        <f t="shared" si="2"/>
        <v>0</v>
      </c>
      <c r="Q14" s="105">
        <f t="shared" si="2"/>
        <v>0</v>
      </c>
      <c r="R14" s="105">
        <f t="shared" si="2"/>
        <v>0</v>
      </c>
      <c r="S14" s="105">
        <f t="shared" si="2"/>
        <v>0</v>
      </c>
      <c r="T14" s="105">
        <f t="shared" si="2"/>
        <v>0</v>
      </c>
      <c r="U14" s="105">
        <f t="shared" si="2"/>
        <v>0</v>
      </c>
      <c r="V14" s="105">
        <f t="shared" si="2"/>
        <v>0</v>
      </c>
      <c r="W14" s="105">
        <f t="shared" si="2"/>
        <v>0</v>
      </c>
      <c r="X14" s="105">
        <f t="shared" si="2"/>
        <v>0</v>
      </c>
      <c r="Y14" s="105">
        <f t="shared" si="2"/>
        <v>0</v>
      </c>
      <c r="Z14" s="105">
        <f t="shared" si="2"/>
        <v>0</v>
      </c>
      <c r="AA14" s="105">
        <f t="shared" si="2"/>
        <v>0</v>
      </c>
      <c r="AB14" s="105">
        <f t="shared" si="2"/>
        <v>0</v>
      </c>
      <c r="AC14" s="105">
        <f t="shared" si="2"/>
        <v>0</v>
      </c>
      <c r="AD14" s="105">
        <f t="shared" si="2"/>
        <v>0</v>
      </c>
      <c r="AE14" s="105">
        <f t="shared" si="2"/>
        <v>0</v>
      </c>
      <c r="AF14" s="105">
        <f t="shared" si="2"/>
        <v>0</v>
      </c>
      <c r="AG14" s="105">
        <f t="shared" si="2"/>
        <v>0</v>
      </c>
      <c r="AH14" s="105">
        <f t="shared" si="2"/>
        <v>0</v>
      </c>
      <c r="AI14" s="105">
        <f t="shared" si="2"/>
        <v>0</v>
      </c>
      <c r="AJ14" s="105">
        <f t="shared" si="2"/>
        <v>0</v>
      </c>
      <c r="AK14" s="105">
        <f t="shared" si="2"/>
        <v>0</v>
      </c>
      <c r="AL14" s="105">
        <f t="shared" si="2"/>
        <v>0</v>
      </c>
      <c r="AM14" s="105">
        <f t="shared" si="2"/>
        <v>0</v>
      </c>
      <c r="AN14" s="105">
        <f t="shared" si="2"/>
        <v>0</v>
      </c>
      <c r="AO14" s="105">
        <f t="shared" si="2"/>
        <v>0</v>
      </c>
      <c r="AP14" s="105">
        <f t="shared" si="2"/>
        <v>0</v>
      </c>
      <c r="AQ14" s="105">
        <f t="shared" si="2"/>
        <v>0</v>
      </c>
      <c r="AR14" s="105">
        <f t="shared" si="2"/>
        <v>0</v>
      </c>
      <c r="AS14" s="105">
        <f t="shared" si="2"/>
        <v>0</v>
      </c>
      <c r="AT14" s="105">
        <f t="shared" si="2"/>
        <v>0</v>
      </c>
      <c r="AU14" s="105">
        <f t="shared" si="2"/>
        <v>0</v>
      </c>
      <c r="AV14" s="105">
        <f t="shared" si="2"/>
        <v>0</v>
      </c>
      <c r="AW14" s="105">
        <f t="shared" si="2"/>
        <v>0</v>
      </c>
      <c r="AX14" s="105">
        <f t="shared" si="2"/>
        <v>0</v>
      </c>
      <c r="AY14" s="105">
        <f t="shared" si="2"/>
        <v>0</v>
      </c>
      <c r="AZ14" s="108"/>
    </row>
    <row r="15" spans="1:52">
      <c r="A15" s="109"/>
      <c r="B15" s="126">
        <v>3</v>
      </c>
      <c r="C15" s="109"/>
      <c r="D15" s="105">
        <f>IF(C$20="Yes",C14,0)</f>
        <v>0</v>
      </c>
      <c r="E15" s="105">
        <f t="shared" si="2"/>
        <v>0</v>
      </c>
      <c r="F15" s="105">
        <f t="shared" si="2"/>
        <v>0</v>
      </c>
      <c r="G15" s="105">
        <f t="shared" si="2"/>
        <v>0</v>
      </c>
      <c r="H15" s="105">
        <f t="shared" si="2"/>
        <v>0</v>
      </c>
      <c r="I15" s="105">
        <f t="shared" si="2"/>
        <v>0</v>
      </c>
      <c r="J15" s="105">
        <f t="shared" si="2"/>
        <v>0</v>
      </c>
      <c r="K15" s="105">
        <f t="shared" si="2"/>
        <v>0</v>
      </c>
      <c r="L15" s="105">
        <f t="shared" si="2"/>
        <v>0</v>
      </c>
      <c r="M15" s="105">
        <f t="shared" si="2"/>
        <v>0</v>
      </c>
      <c r="N15" s="105">
        <f t="shared" si="2"/>
        <v>0</v>
      </c>
      <c r="O15" s="105">
        <f t="shared" si="2"/>
        <v>0</v>
      </c>
      <c r="P15" s="105">
        <f t="shared" si="2"/>
        <v>0</v>
      </c>
      <c r="Q15" s="105">
        <f t="shared" si="2"/>
        <v>0</v>
      </c>
      <c r="R15" s="105">
        <f t="shared" si="2"/>
        <v>0</v>
      </c>
      <c r="S15" s="105">
        <f t="shared" si="2"/>
        <v>0</v>
      </c>
      <c r="T15" s="105">
        <f t="shared" si="2"/>
        <v>0</v>
      </c>
      <c r="U15" s="105">
        <f t="shared" si="2"/>
        <v>0</v>
      </c>
      <c r="V15" s="105">
        <f t="shared" si="2"/>
        <v>0</v>
      </c>
      <c r="W15" s="105">
        <f t="shared" si="2"/>
        <v>0</v>
      </c>
      <c r="X15" s="105">
        <f t="shared" si="2"/>
        <v>0</v>
      </c>
      <c r="Y15" s="105">
        <f t="shared" si="2"/>
        <v>0</v>
      </c>
      <c r="Z15" s="105">
        <f t="shared" si="2"/>
        <v>0</v>
      </c>
      <c r="AA15" s="105">
        <f t="shared" si="2"/>
        <v>0</v>
      </c>
      <c r="AB15" s="105">
        <f t="shared" si="2"/>
        <v>0</v>
      </c>
      <c r="AC15" s="105">
        <f t="shared" si="2"/>
        <v>0</v>
      </c>
      <c r="AD15" s="105">
        <f t="shared" si="2"/>
        <v>0</v>
      </c>
      <c r="AE15" s="105">
        <f t="shared" si="2"/>
        <v>0</v>
      </c>
      <c r="AF15" s="105">
        <f t="shared" si="2"/>
        <v>0</v>
      </c>
      <c r="AG15" s="105">
        <f t="shared" si="2"/>
        <v>0</v>
      </c>
      <c r="AH15" s="105">
        <f t="shared" si="2"/>
        <v>0</v>
      </c>
      <c r="AI15" s="105">
        <f t="shared" si="2"/>
        <v>0</v>
      </c>
      <c r="AJ15" s="105">
        <f t="shared" si="2"/>
        <v>0</v>
      </c>
      <c r="AK15" s="105">
        <f t="shared" si="2"/>
        <v>0</v>
      </c>
      <c r="AL15" s="105">
        <f t="shared" si="2"/>
        <v>0</v>
      </c>
      <c r="AM15" s="105">
        <f t="shared" si="2"/>
        <v>0</v>
      </c>
      <c r="AN15" s="105">
        <f t="shared" si="2"/>
        <v>0</v>
      </c>
      <c r="AO15" s="105">
        <f t="shared" si="2"/>
        <v>0</v>
      </c>
      <c r="AP15" s="105">
        <f t="shared" si="2"/>
        <v>0</v>
      </c>
      <c r="AQ15" s="105">
        <f t="shared" si="2"/>
        <v>0</v>
      </c>
      <c r="AR15" s="105">
        <f t="shared" si="2"/>
        <v>0</v>
      </c>
      <c r="AS15" s="105">
        <f t="shared" si="2"/>
        <v>0</v>
      </c>
      <c r="AT15" s="105">
        <f t="shared" si="2"/>
        <v>0</v>
      </c>
      <c r="AU15" s="105">
        <f t="shared" si="2"/>
        <v>0</v>
      </c>
      <c r="AV15" s="105">
        <f t="shared" si="2"/>
        <v>0</v>
      </c>
      <c r="AW15" s="105">
        <f t="shared" si="2"/>
        <v>0</v>
      </c>
      <c r="AX15" s="105">
        <f t="shared" si="2"/>
        <v>0</v>
      </c>
      <c r="AY15" s="105">
        <f t="shared" si="2"/>
        <v>0</v>
      </c>
      <c r="AZ15" s="108"/>
    </row>
    <row r="16" spans="1:52">
      <c r="A16" s="109"/>
      <c r="B16" s="129">
        <v>4</v>
      </c>
      <c r="C16" s="109"/>
      <c r="D16" s="105">
        <f>IF(C$20="Yes",C15,0)</f>
        <v>0</v>
      </c>
      <c r="E16" s="105">
        <f t="shared" si="2"/>
        <v>0</v>
      </c>
      <c r="F16" s="105">
        <f t="shared" si="2"/>
        <v>0</v>
      </c>
      <c r="G16" s="105">
        <f t="shared" si="2"/>
        <v>0</v>
      </c>
      <c r="H16" s="105">
        <f t="shared" si="2"/>
        <v>0</v>
      </c>
      <c r="I16" s="105">
        <f t="shared" si="2"/>
        <v>0</v>
      </c>
      <c r="J16" s="105">
        <f t="shared" si="2"/>
        <v>0</v>
      </c>
      <c r="K16" s="105">
        <f t="shared" si="2"/>
        <v>0</v>
      </c>
      <c r="L16" s="105">
        <f t="shared" si="2"/>
        <v>0</v>
      </c>
      <c r="M16" s="105">
        <f t="shared" si="2"/>
        <v>0</v>
      </c>
      <c r="N16" s="105">
        <f t="shared" si="2"/>
        <v>0</v>
      </c>
      <c r="O16" s="105">
        <f t="shared" si="2"/>
        <v>0</v>
      </c>
      <c r="P16" s="105">
        <f t="shared" si="2"/>
        <v>0</v>
      </c>
      <c r="Q16" s="105">
        <f t="shared" si="2"/>
        <v>0</v>
      </c>
      <c r="R16" s="105">
        <f t="shared" si="2"/>
        <v>0</v>
      </c>
      <c r="S16" s="105">
        <f t="shared" si="2"/>
        <v>0</v>
      </c>
      <c r="T16" s="105">
        <f t="shared" si="2"/>
        <v>0</v>
      </c>
      <c r="U16" s="105">
        <f t="shared" si="2"/>
        <v>0</v>
      </c>
      <c r="V16" s="105">
        <f t="shared" si="2"/>
        <v>0</v>
      </c>
      <c r="W16" s="105">
        <f t="shared" si="2"/>
        <v>0</v>
      </c>
      <c r="X16" s="105">
        <f t="shared" si="2"/>
        <v>0</v>
      </c>
      <c r="Y16" s="105">
        <f t="shared" si="2"/>
        <v>0</v>
      </c>
      <c r="Z16" s="105">
        <f t="shared" si="2"/>
        <v>0</v>
      </c>
      <c r="AA16" s="105">
        <f t="shared" si="2"/>
        <v>0</v>
      </c>
      <c r="AB16" s="105">
        <f t="shared" si="2"/>
        <v>0</v>
      </c>
      <c r="AC16" s="105">
        <f t="shared" si="2"/>
        <v>0</v>
      </c>
      <c r="AD16" s="105">
        <f t="shared" si="2"/>
        <v>0</v>
      </c>
      <c r="AE16" s="105">
        <f t="shared" si="2"/>
        <v>0</v>
      </c>
      <c r="AF16" s="105">
        <f t="shared" si="2"/>
        <v>0</v>
      </c>
      <c r="AG16" s="105">
        <f t="shared" si="2"/>
        <v>0</v>
      </c>
      <c r="AH16" s="105">
        <f t="shared" si="2"/>
        <v>0</v>
      </c>
      <c r="AI16" s="105">
        <f t="shared" si="2"/>
        <v>0</v>
      </c>
      <c r="AJ16" s="105">
        <f t="shared" si="2"/>
        <v>0</v>
      </c>
      <c r="AK16" s="105">
        <f t="shared" si="2"/>
        <v>0</v>
      </c>
      <c r="AL16" s="105">
        <f t="shared" si="2"/>
        <v>0</v>
      </c>
      <c r="AM16" s="105">
        <f t="shared" si="2"/>
        <v>0</v>
      </c>
      <c r="AN16" s="105">
        <f t="shared" si="2"/>
        <v>0</v>
      </c>
      <c r="AO16" s="105">
        <f t="shared" si="2"/>
        <v>0</v>
      </c>
      <c r="AP16" s="105">
        <f t="shared" si="2"/>
        <v>0</v>
      </c>
      <c r="AQ16" s="105">
        <f t="shared" si="2"/>
        <v>0</v>
      </c>
      <c r="AR16" s="105">
        <f t="shared" si="2"/>
        <v>0</v>
      </c>
      <c r="AS16" s="105">
        <f t="shared" si="2"/>
        <v>0</v>
      </c>
      <c r="AT16" s="105">
        <f t="shared" si="2"/>
        <v>0</v>
      </c>
      <c r="AU16" s="105">
        <f t="shared" si="2"/>
        <v>0</v>
      </c>
      <c r="AV16" s="105">
        <f t="shared" si="2"/>
        <v>0</v>
      </c>
      <c r="AW16" s="105">
        <f t="shared" si="2"/>
        <v>0</v>
      </c>
      <c r="AX16" s="105">
        <f t="shared" si="2"/>
        <v>0</v>
      </c>
      <c r="AY16" s="105">
        <f t="shared" si="2"/>
        <v>0</v>
      </c>
      <c r="AZ16" s="127"/>
    </row>
    <row r="17" spans="1:52">
      <c r="A17" s="124"/>
      <c r="B17" s="131" t="s">
        <v>295</v>
      </c>
      <c r="C17" s="124"/>
      <c r="D17" s="113">
        <f>IF(C$20="Yes",C16,0)</f>
        <v>0</v>
      </c>
      <c r="E17" s="113">
        <f t="shared" si="2"/>
        <v>0</v>
      </c>
      <c r="F17" s="113">
        <f t="shared" si="2"/>
        <v>0</v>
      </c>
      <c r="G17" s="113">
        <f t="shared" si="2"/>
        <v>0</v>
      </c>
      <c r="H17" s="113">
        <f t="shared" si="2"/>
        <v>0</v>
      </c>
      <c r="I17" s="113">
        <f t="shared" si="2"/>
        <v>0</v>
      </c>
      <c r="J17" s="113">
        <f t="shared" si="2"/>
        <v>0</v>
      </c>
      <c r="K17" s="113">
        <f t="shared" si="2"/>
        <v>0</v>
      </c>
      <c r="L17" s="113">
        <f t="shared" si="2"/>
        <v>0</v>
      </c>
      <c r="M17" s="113">
        <f t="shared" si="2"/>
        <v>0</v>
      </c>
      <c r="N17" s="113">
        <f t="shared" si="2"/>
        <v>0</v>
      </c>
      <c r="O17" s="113">
        <f t="shared" si="2"/>
        <v>0</v>
      </c>
      <c r="P17" s="113">
        <f t="shared" si="2"/>
        <v>0</v>
      </c>
      <c r="Q17" s="113">
        <f t="shared" si="2"/>
        <v>0</v>
      </c>
      <c r="R17" s="113">
        <f t="shared" si="2"/>
        <v>0</v>
      </c>
      <c r="S17" s="113">
        <f t="shared" si="2"/>
        <v>0</v>
      </c>
      <c r="T17" s="113">
        <f t="shared" si="2"/>
        <v>0</v>
      </c>
      <c r="U17" s="113">
        <f t="shared" si="2"/>
        <v>0</v>
      </c>
      <c r="V17" s="113">
        <f t="shared" si="2"/>
        <v>0</v>
      </c>
      <c r="W17" s="113">
        <f t="shared" si="2"/>
        <v>0</v>
      </c>
      <c r="X17" s="113">
        <f t="shared" si="2"/>
        <v>0</v>
      </c>
      <c r="Y17" s="113">
        <f t="shared" si="2"/>
        <v>0</v>
      </c>
      <c r="Z17" s="113">
        <f t="shared" si="2"/>
        <v>0</v>
      </c>
      <c r="AA17" s="113">
        <f t="shared" si="2"/>
        <v>0</v>
      </c>
      <c r="AB17" s="113">
        <f t="shared" si="2"/>
        <v>0</v>
      </c>
      <c r="AC17" s="113">
        <f t="shared" si="2"/>
        <v>0</v>
      </c>
      <c r="AD17" s="113">
        <f t="shared" si="2"/>
        <v>0</v>
      </c>
      <c r="AE17" s="113">
        <f t="shared" si="2"/>
        <v>0</v>
      </c>
      <c r="AF17" s="113">
        <f t="shared" si="2"/>
        <v>0</v>
      </c>
      <c r="AG17" s="113">
        <f t="shared" si="2"/>
        <v>0</v>
      </c>
      <c r="AH17" s="113">
        <f t="shared" si="2"/>
        <v>0</v>
      </c>
      <c r="AI17" s="113">
        <f t="shared" si="2"/>
        <v>0</v>
      </c>
      <c r="AJ17" s="113">
        <f t="shared" si="2"/>
        <v>0</v>
      </c>
      <c r="AK17" s="113">
        <f t="shared" si="2"/>
        <v>0</v>
      </c>
      <c r="AL17" s="113">
        <f t="shared" si="2"/>
        <v>0</v>
      </c>
      <c r="AM17" s="113">
        <f t="shared" si="2"/>
        <v>0</v>
      </c>
      <c r="AN17" s="113">
        <f t="shared" si="2"/>
        <v>0</v>
      </c>
      <c r="AO17" s="113">
        <f t="shared" si="2"/>
        <v>0</v>
      </c>
      <c r="AP17" s="113">
        <f t="shared" si="2"/>
        <v>0</v>
      </c>
      <c r="AQ17" s="113">
        <f t="shared" si="2"/>
        <v>0</v>
      </c>
      <c r="AR17" s="113">
        <f t="shared" si="2"/>
        <v>0</v>
      </c>
      <c r="AS17" s="113">
        <f t="shared" si="2"/>
        <v>0</v>
      </c>
      <c r="AT17" s="113">
        <f t="shared" si="2"/>
        <v>0</v>
      </c>
      <c r="AU17" s="113">
        <f t="shared" si="2"/>
        <v>0</v>
      </c>
      <c r="AV17" s="113">
        <f t="shared" si="2"/>
        <v>0</v>
      </c>
      <c r="AW17" s="113">
        <f t="shared" si="2"/>
        <v>0</v>
      </c>
      <c r="AX17" s="113">
        <f t="shared" si="2"/>
        <v>0</v>
      </c>
      <c r="AY17" s="113">
        <f t="shared" si="2"/>
        <v>0</v>
      </c>
      <c r="AZ17" s="150">
        <f>SUM($D$17:$AY$17)</f>
        <v>0</v>
      </c>
    </row>
    <row r="18" spans="1:52">
      <c r="A18" s="105"/>
      <c r="B18" s="152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05"/>
    </row>
    <row r="19" spans="1:52">
      <c r="A19" s="101" t="s">
        <v>116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</row>
    <row r="20" spans="1:52" s="109" customFormat="1">
      <c r="A20" s="114" t="s">
        <v>304</v>
      </c>
      <c r="B20" s="153" t="s">
        <v>305</v>
      </c>
      <c r="C20" s="116"/>
      <c r="D20" s="116" t="s">
        <v>339</v>
      </c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06"/>
    </row>
    <row r="21" spans="1:52" s="109" customFormat="1">
      <c r="A21" s="154" t="s">
        <v>133</v>
      </c>
      <c r="B21" s="155">
        <f>shipping_manufacturing!$C$19/100</f>
        <v>0.8</v>
      </c>
      <c r="C21" s="155" t="s">
        <v>292</v>
      </c>
      <c r="D21" s="105">
        <f>IF(C$20="Yes",0,SUM(C$13:C$16)*$B$21)</f>
        <v>0</v>
      </c>
      <c r="E21" s="105">
        <f t="shared" ref="E21:AY21" si="3">IF(D$20="Yes",0,SUM(D$13:D$16)*$B$21)</f>
        <v>0</v>
      </c>
      <c r="F21" s="105">
        <f t="shared" si="3"/>
        <v>276</v>
      </c>
      <c r="G21" s="105">
        <f t="shared" si="3"/>
        <v>276</v>
      </c>
      <c r="H21" s="105">
        <f t="shared" si="3"/>
        <v>276</v>
      </c>
      <c r="I21" s="105">
        <f t="shared" si="3"/>
        <v>276</v>
      </c>
      <c r="J21" s="105">
        <f t="shared" si="3"/>
        <v>276</v>
      </c>
      <c r="K21" s="105">
        <f t="shared" si="3"/>
        <v>276</v>
      </c>
      <c r="L21" s="105">
        <f t="shared" si="3"/>
        <v>276</v>
      </c>
      <c r="M21" s="105">
        <f t="shared" si="3"/>
        <v>276</v>
      </c>
      <c r="N21" s="105">
        <f t="shared" si="3"/>
        <v>276</v>
      </c>
      <c r="O21" s="105">
        <f t="shared" si="3"/>
        <v>276</v>
      </c>
      <c r="P21" s="105">
        <f t="shared" si="3"/>
        <v>276</v>
      </c>
      <c r="Q21" s="105">
        <f t="shared" si="3"/>
        <v>276</v>
      </c>
      <c r="R21" s="105">
        <f t="shared" si="3"/>
        <v>276</v>
      </c>
      <c r="S21" s="105">
        <f t="shared" si="3"/>
        <v>276</v>
      </c>
      <c r="T21" s="105">
        <f t="shared" si="3"/>
        <v>276</v>
      </c>
      <c r="U21" s="105">
        <f t="shared" si="3"/>
        <v>276</v>
      </c>
      <c r="V21" s="105">
        <f t="shared" si="3"/>
        <v>276</v>
      </c>
      <c r="W21" s="105">
        <f t="shared" si="3"/>
        <v>276</v>
      </c>
      <c r="X21" s="105">
        <f t="shared" si="3"/>
        <v>276</v>
      </c>
      <c r="Y21" s="105">
        <f t="shared" si="3"/>
        <v>276</v>
      </c>
      <c r="Z21" s="105">
        <f t="shared" si="3"/>
        <v>276</v>
      </c>
      <c r="AA21" s="105">
        <f t="shared" si="3"/>
        <v>276</v>
      </c>
      <c r="AB21" s="105">
        <f t="shared" si="3"/>
        <v>276</v>
      </c>
      <c r="AC21" s="105">
        <f t="shared" si="3"/>
        <v>276</v>
      </c>
      <c r="AD21" s="105">
        <f t="shared" si="3"/>
        <v>276</v>
      </c>
      <c r="AE21" s="105">
        <f t="shared" si="3"/>
        <v>276</v>
      </c>
      <c r="AF21" s="105">
        <f t="shared" si="3"/>
        <v>276</v>
      </c>
      <c r="AG21" s="105">
        <f t="shared" si="3"/>
        <v>276</v>
      </c>
      <c r="AH21" s="105">
        <f t="shared" si="3"/>
        <v>276</v>
      </c>
      <c r="AI21" s="105">
        <f t="shared" si="3"/>
        <v>276</v>
      </c>
      <c r="AJ21" s="105">
        <f t="shared" si="3"/>
        <v>276</v>
      </c>
      <c r="AK21" s="105">
        <f t="shared" si="3"/>
        <v>276</v>
      </c>
      <c r="AL21" s="105">
        <f t="shared" si="3"/>
        <v>276</v>
      </c>
      <c r="AM21" s="105">
        <f t="shared" si="3"/>
        <v>276</v>
      </c>
      <c r="AN21" s="105">
        <f t="shared" si="3"/>
        <v>276</v>
      </c>
      <c r="AO21" s="105">
        <f t="shared" si="3"/>
        <v>276</v>
      </c>
      <c r="AP21" s="105">
        <f t="shared" si="3"/>
        <v>276</v>
      </c>
      <c r="AQ21" s="105">
        <f t="shared" si="3"/>
        <v>276</v>
      </c>
      <c r="AR21" s="105">
        <f t="shared" si="3"/>
        <v>276</v>
      </c>
      <c r="AS21" s="105">
        <f t="shared" si="3"/>
        <v>276</v>
      </c>
      <c r="AT21" s="105">
        <f t="shared" si="3"/>
        <v>276</v>
      </c>
      <c r="AU21" s="105">
        <f t="shared" si="3"/>
        <v>276</v>
      </c>
      <c r="AV21" s="105">
        <f t="shared" si="3"/>
        <v>276</v>
      </c>
      <c r="AW21" s="105">
        <f t="shared" si="3"/>
        <v>276</v>
      </c>
      <c r="AX21" s="105">
        <f t="shared" si="3"/>
        <v>276</v>
      </c>
      <c r="AY21" s="105">
        <f t="shared" si="3"/>
        <v>276</v>
      </c>
      <c r="AZ21" s="156">
        <f>SUM($D21:$AY21)</f>
        <v>12696</v>
      </c>
    </row>
    <row r="22" spans="1:52" s="109" customFormat="1">
      <c r="A22" s="157" t="s">
        <v>123</v>
      </c>
      <c r="B22" s="158">
        <f>1-$B$21</f>
        <v>0.19999999999999996</v>
      </c>
      <c r="C22" s="158" t="s">
        <v>292</v>
      </c>
      <c r="D22" s="113">
        <f>IF(C$20="Yes",0,SUM(C$13:C$16)*$B$22)</f>
        <v>0</v>
      </c>
      <c r="E22" s="113">
        <f t="shared" ref="E22:AY22" si="4">IF(D$20="Yes",0,SUM(D$13:D$16)*$B$22)</f>
        <v>0</v>
      </c>
      <c r="F22" s="113">
        <f t="shared" si="4"/>
        <v>68.999999999999986</v>
      </c>
      <c r="G22" s="113">
        <f t="shared" si="4"/>
        <v>68.999999999999986</v>
      </c>
      <c r="H22" s="113">
        <f t="shared" si="4"/>
        <v>68.999999999999986</v>
      </c>
      <c r="I22" s="113">
        <f t="shared" si="4"/>
        <v>68.999999999999986</v>
      </c>
      <c r="J22" s="113">
        <f t="shared" si="4"/>
        <v>68.999999999999986</v>
      </c>
      <c r="K22" s="113">
        <f t="shared" si="4"/>
        <v>68.999999999999986</v>
      </c>
      <c r="L22" s="113">
        <f t="shared" si="4"/>
        <v>68.999999999999986</v>
      </c>
      <c r="M22" s="113">
        <f t="shared" si="4"/>
        <v>68.999999999999986</v>
      </c>
      <c r="N22" s="113">
        <f t="shared" si="4"/>
        <v>68.999999999999986</v>
      </c>
      <c r="O22" s="113">
        <f t="shared" si="4"/>
        <v>68.999999999999986</v>
      </c>
      <c r="P22" s="113">
        <f t="shared" si="4"/>
        <v>68.999999999999986</v>
      </c>
      <c r="Q22" s="113">
        <f t="shared" si="4"/>
        <v>68.999999999999986</v>
      </c>
      <c r="R22" s="113">
        <f t="shared" si="4"/>
        <v>68.999999999999986</v>
      </c>
      <c r="S22" s="113">
        <f t="shared" si="4"/>
        <v>68.999999999999986</v>
      </c>
      <c r="T22" s="113">
        <f t="shared" si="4"/>
        <v>68.999999999999986</v>
      </c>
      <c r="U22" s="113">
        <f t="shared" si="4"/>
        <v>68.999999999999986</v>
      </c>
      <c r="V22" s="113">
        <f t="shared" si="4"/>
        <v>68.999999999999986</v>
      </c>
      <c r="W22" s="113">
        <f t="shared" si="4"/>
        <v>68.999999999999986</v>
      </c>
      <c r="X22" s="113">
        <f t="shared" si="4"/>
        <v>68.999999999999986</v>
      </c>
      <c r="Y22" s="113">
        <f t="shared" si="4"/>
        <v>68.999999999999986</v>
      </c>
      <c r="Z22" s="113">
        <f t="shared" si="4"/>
        <v>68.999999999999986</v>
      </c>
      <c r="AA22" s="113">
        <f t="shared" si="4"/>
        <v>68.999999999999986</v>
      </c>
      <c r="AB22" s="113">
        <f t="shared" si="4"/>
        <v>68.999999999999986</v>
      </c>
      <c r="AC22" s="113">
        <f t="shared" si="4"/>
        <v>68.999999999999986</v>
      </c>
      <c r="AD22" s="113">
        <f t="shared" si="4"/>
        <v>68.999999999999986</v>
      </c>
      <c r="AE22" s="113">
        <f t="shared" si="4"/>
        <v>68.999999999999986</v>
      </c>
      <c r="AF22" s="113">
        <f t="shared" si="4"/>
        <v>68.999999999999986</v>
      </c>
      <c r="AG22" s="113">
        <f t="shared" si="4"/>
        <v>68.999999999999986</v>
      </c>
      <c r="AH22" s="113">
        <f t="shared" si="4"/>
        <v>68.999999999999986</v>
      </c>
      <c r="AI22" s="113">
        <f t="shared" si="4"/>
        <v>68.999999999999986</v>
      </c>
      <c r="AJ22" s="113">
        <f t="shared" si="4"/>
        <v>68.999999999999986</v>
      </c>
      <c r="AK22" s="113">
        <f t="shared" si="4"/>
        <v>68.999999999999986</v>
      </c>
      <c r="AL22" s="113">
        <f t="shared" si="4"/>
        <v>68.999999999999986</v>
      </c>
      <c r="AM22" s="113">
        <f t="shared" si="4"/>
        <v>68.999999999999986</v>
      </c>
      <c r="AN22" s="113">
        <f t="shared" si="4"/>
        <v>68.999999999999986</v>
      </c>
      <c r="AO22" s="113">
        <f t="shared" si="4"/>
        <v>68.999999999999986</v>
      </c>
      <c r="AP22" s="113">
        <f t="shared" si="4"/>
        <v>68.999999999999986</v>
      </c>
      <c r="AQ22" s="113">
        <f t="shared" si="4"/>
        <v>68.999999999999986</v>
      </c>
      <c r="AR22" s="113">
        <f t="shared" si="4"/>
        <v>68.999999999999986</v>
      </c>
      <c r="AS22" s="113">
        <f t="shared" si="4"/>
        <v>68.999999999999986</v>
      </c>
      <c r="AT22" s="113">
        <f t="shared" si="4"/>
        <v>68.999999999999986</v>
      </c>
      <c r="AU22" s="113">
        <f t="shared" si="4"/>
        <v>68.999999999999986</v>
      </c>
      <c r="AV22" s="113">
        <f t="shared" si="4"/>
        <v>68.999999999999986</v>
      </c>
      <c r="AW22" s="113">
        <f t="shared" si="4"/>
        <v>68.999999999999986</v>
      </c>
      <c r="AX22" s="113">
        <f t="shared" si="4"/>
        <v>68.999999999999986</v>
      </c>
      <c r="AY22" s="113">
        <f t="shared" si="4"/>
        <v>68.999999999999986</v>
      </c>
      <c r="AZ22" s="140">
        <f t="shared" ref="AZ22:AZ30" si="5">SUM($D22:$AY22)</f>
        <v>3173.9999999999995</v>
      </c>
    </row>
    <row r="23" spans="1:52">
      <c r="A23" s="159" t="s">
        <v>306</v>
      </c>
      <c r="B23" s="123">
        <v>2000</v>
      </c>
      <c r="C23" s="99" t="s">
        <v>292</v>
      </c>
      <c r="D23" s="99">
        <f>D$21*$B$23</f>
        <v>0</v>
      </c>
      <c r="E23" s="99">
        <f t="shared" ref="E23:AY23" si="6">E$21*$B$23</f>
        <v>0</v>
      </c>
      <c r="F23" s="99">
        <f t="shared" si="6"/>
        <v>552000</v>
      </c>
      <c r="G23" s="99">
        <f t="shared" si="6"/>
        <v>552000</v>
      </c>
      <c r="H23" s="99">
        <f t="shared" si="6"/>
        <v>552000</v>
      </c>
      <c r="I23" s="99">
        <f t="shared" si="6"/>
        <v>552000</v>
      </c>
      <c r="J23" s="99">
        <f t="shared" si="6"/>
        <v>552000</v>
      </c>
      <c r="K23" s="99">
        <f t="shared" si="6"/>
        <v>552000</v>
      </c>
      <c r="L23" s="99">
        <f t="shared" si="6"/>
        <v>552000</v>
      </c>
      <c r="M23" s="99">
        <f t="shared" si="6"/>
        <v>552000</v>
      </c>
      <c r="N23" s="99">
        <f t="shared" si="6"/>
        <v>552000</v>
      </c>
      <c r="O23" s="99">
        <f t="shared" si="6"/>
        <v>552000</v>
      </c>
      <c r="P23" s="99">
        <f t="shared" si="6"/>
        <v>552000</v>
      </c>
      <c r="Q23" s="99">
        <f t="shared" si="6"/>
        <v>552000</v>
      </c>
      <c r="R23" s="99">
        <f t="shared" si="6"/>
        <v>552000</v>
      </c>
      <c r="S23" s="99">
        <f t="shared" si="6"/>
        <v>552000</v>
      </c>
      <c r="T23" s="99">
        <f t="shared" si="6"/>
        <v>552000</v>
      </c>
      <c r="U23" s="99">
        <f t="shared" si="6"/>
        <v>552000</v>
      </c>
      <c r="V23" s="99">
        <f t="shared" si="6"/>
        <v>552000</v>
      </c>
      <c r="W23" s="99">
        <f t="shared" si="6"/>
        <v>552000</v>
      </c>
      <c r="X23" s="99">
        <f t="shared" si="6"/>
        <v>552000</v>
      </c>
      <c r="Y23" s="99">
        <f t="shared" si="6"/>
        <v>552000</v>
      </c>
      <c r="Z23" s="99">
        <f t="shared" si="6"/>
        <v>552000</v>
      </c>
      <c r="AA23" s="99">
        <f t="shared" si="6"/>
        <v>552000</v>
      </c>
      <c r="AB23" s="99">
        <f t="shared" si="6"/>
        <v>552000</v>
      </c>
      <c r="AC23" s="99">
        <f t="shared" si="6"/>
        <v>552000</v>
      </c>
      <c r="AD23" s="99">
        <f t="shared" si="6"/>
        <v>552000</v>
      </c>
      <c r="AE23" s="99">
        <f t="shared" si="6"/>
        <v>552000</v>
      </c>
      <c r="AF23" s="99">
        <f t="shared" si="6"/>
        <v>552000</v>
      </c>
      <c r="AG23" s="99">
        <f t="shared" si="6"/>
        <v>552000</v>
      </c>
      <c r="AH23" s="99">
        <f t="shared" si="6"/>
        <v>552000</v>
      </c>
      <c r="AI23" s="99">
        <f t="shared" si="6"/>
        <v>552000</v>
      </c>
      <c r="AJ23" s="99">
        <f t="shared" si="6"/>
        <v>552000</v>
      </c>
      <c r="AK23" s="99">
        <f t="shared" si="6"/>
        <v>552000</v>
      </c>
      <c r="AL23" s="99">
        <f t="shared" si="6"/>
        <v>552000</v>
      </c>
      <c r="AM23" s="99">
        <f t="shared" si="6"/>
        <v>552000</v>
      </c>
      <c r="AN23" s="99">
        <f t="shared" si="6"/>
        <v>552000</v>
      </c>
      <c r="AO23" s="99">
        <f t="shared" si="6"/>
        <v>552000</v>
      </c>
      <c r="AP23" s="99">
        <f t="shared" si="6"/>
        <v>552000</v>
      </c>
      <c r="AQ23" s="99">
        <f t="shared" si="6"/>
        <v>552000</v>
      </c>
      <c r="AR23" s="99">
        <f t="shared" si="6"/>
        <v>552000</v>
      </c>
      <c r="AS23" s="99">
        <f t="shared" si="6"/>
        <v>552000</v>
      </c>
      <c r="AT23" s="99">
        <f t="shared" si="6"/>
        <v>552000</v>
      </c>
      <c r="AU23" s="99">
        <f t="shared" si="6"/>
        <v>552000</v>
      </c>
      <c r="AV23" s="99">
        <f t="shared" si="6"/>
        <v>552000</v>
      </c>
      <c r="AW23" s="99">
        <f t="shared" si="6"/>
        <v>552000</v>
      </c>
      <c r="AX23" s="99">
        <f t="shared" si="6"/>
        <v>552000</v>
      </c>
      <c r="AY23" s="99">
        <f t="shared" si="6"/>
        <v>552000</v>
      </c>
      <c r="AZ23" s="138">
        <f t="shared" si="5"/>
        <v>25392000</v>
      </c>
    </row>
    <row r="24" spans="1:52" s="109" customFormat="1">
      <c r="A24" s="160" t="s">
        <v>307</v>
      </c>
      <c r="B24" s="161">
        <v>1000</v>
      </c>
      <c r="C24" s="155" t="s">
        <v>292</v>
      </c>
      <c r="D24" s="105">
        <f>D$22*$B$24</f>
        <v>0</v>
      </c>
      <c r="E24" s="105">
        <f t="shared" ref="E24:AY24" si="7">E$22*$B$24</f>
        <v>0</v>
      </c>
      <c r="F24" s="105">
        <f t="shared" si="7"/>
        <v>68999.999999999985</v>
      </c>
      <c r="G24" s="105">
        <f t="shared" si="7"/>
        <v>68999.999999999985</v>
      </c>
      <c r="H24" s="105">
        <f t="shared" si="7"/>
        <v>68999.999999999985</v>
      </c>
      <c r="I24" s="105">
        <f t="shared" si="7"/>
        <v>68999.999999999985</v>
      </c>
      <c r="J24" s="105">
        <f t="shared" si="7"/>
        <v>68999.999999999985</v>
      </c>
      <c r="K24" s="105">
        <f t="shared" si="7"/>
        <v>68999.999999999985</v>
      </c>
      <c r="L24" s="105">
        <f t="shared" si="7"/>
        <v>68999.999999999985</v>
      </c>
      <c r="M24" s="105">
        <f t="shared" si="7"/>
        <v>68999.999999999985</v>
      </c>
      <c r="N24" s="105">
        <f t="shared" si="7"/>
        <v>68999.999999999985</v>
      </c>
      <c r="O24" s="105">
        <f t="shared" si="7"/>
        <v>68999.999999999985</v>
      </c>
      <c r="P24" s="105">
        <f t="shared" si="7"/>
        <v>68999.999999999985</v>
      </c>
      <c r="Q24" s="105">
        <f t="shared" si="7"/>
        <v>68999.999999999985</v>
      </c>
      <c r="R24" s="105">
        <f t="shared" si="7"/>
        <v>68999.999999999985</v>
      </c>
      <c r="S24" s="105">
        <f t="shared" si="7"/>
        <v>68999.999999999985</v>
      </c>
      <c r="T24" s="105">
        <f t="shared" si="7"/>
        <v>68999.999999999985</v>
      </c>
      <c r="U24" s="105">
        <f t="shared" si="7"/>
        <v>68999.999999999985</v>
      </c>
      <c r="V24" s="105">
        <f t="shared" si="7"/>
        <v>68999.999999999985</v>
      </c>
      <c r="W24" s="105">
        <f t="shared" si="7"/>
        <v>68999.999999999985</v>
      </c>
      <c r="X24" s="105">
        <f t="shared" si="7"/>
        <v>68999.999999999985</v>
      </c>
      <c r="Y24" s="105">
        <f t="shared" si="7"/>
        <v>68999.999999999985</v>
      </c>
      <c r="Z24" s="105">
        <f t="shared" si="7"/>
        <v>68999.999999999985</v>
      </c>
      <c r="AA24" s="105">
        <f t="shared" si="7"/>
        <v>68999.999999999985</v>
      </c>
      <c r="AB24" s="105">
        <f t="shared" si="7"/>
        <v>68999.999999999985</v>
      </c>
      <c r="AC24" s="105">
        <f t="shared" si="7"/>
        <v>68999.999999999985</v>
      </c>
      <c r="AD24" s="105">
        <f t="shared" si="7"/>
        <v>68999.999999999985</v>
      </c>
      <c r="AE24" s="105">
        <f t="shared" si="7"/>
        <v>68999.999999999985</v>
      </c>
      <c r="AF24" s="105">
        <f t="shared" si="7"/>
        <v>68999.999999999985</v>
      </c>
      <c r="AG24" s="105">
        <f t="shared" si="7"/>
        <v>68999.999999999985</v>
      </c>
      <c r="AH24" s="105">
        <f t="shared" si="7"/>
        <v>68999.999999999985</v>
      </c>
      <c r="AI24" s="105">
        <f t="shared" si="7"/>
        <v>68999.999999999985</v>
      </c>
      <c r="AJ24" s="105">
        <f t="shared" si="7"/>
        <v>68999.999999999985</v>
      </c>
      <c r="AK24" s="105">
        <f t="shared" si="7"/>
        <v>68999.999999999985</v>
      </c>
      <c r="AL24" s="105">
        <f t="shared" si="7"/>
        <v>68999.999999999985</v>
      </c>
      <c r="AM24" s="105">
        <f t="shared" si="7"/>
        <v>68999.999999999985</v>
      </c>
      <c r="AN24" s="105">
        <f t="shared" si="7"/>
        <v>68999.999999999985</v>
      </c>
      <c r="AO24" s="105">
        <f t="shared" si="7"/>
        <v>68999.999999999985</v>
      </c>
      <c r="AP24" s="105">
        <f t="shared" si="7"/>
        <v>68999.999999999985</v>
      </c>
      <c r="AQ24" s="105">
        <f t="shared" si="7"/>
        <v>68999.999999999985</v>
      </c>
      <c r="AR24" s="105">
        <f t="shared" si="7"/>
        <v>68999.999999999985</v>
      </c>
      <c r="AS24" s="105">
        <f t="shared" si="7"/>
        <v>68999.999999999985</v>
      </c>
      <c r="AT24" s="105">
        <f t="shared" si="7"/>
        <v>68999.999999999985</v>
      </c>
      <c r="AU24" s="105">
        <f t="shared" si="7"/>
        <v>68999.999999999985</v>
      </c>
      <c r="AV24" s="105">
        <f t="shared" si="7"/>
        <v>68999.999999999985</v>
      </c>
      <c r="AW24" s="105">
        <f t="shared" si="7"/>
        <v>68999.999999999985</v>
      </c>
      <c r="AX24" s="105">
        <f t="shared" si="7"/>
        <v>68999.999999999985</v>
      </c>
      <c r="AY24" s="105">
        <f t="shared" si="7"/>
        <v>68999.999999999985</v>
      </c>
      <c r="AZ24" s="140">
        <f t="shared" si="5"/>
        <v>3173999.9999999995</v>
      </c>
    </row>
    <row r="25" spans="1:52"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05"/>
    </row>
    <row r="26" spans="1:52">
      <c r="A26" s="162" t="s">
        <v>18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B27" s="134" t="s">
        <v>308</v>
      </c>
      <c r="C27" s="123">
        <v>11</v>
      </c>
      <c r="D27" s="123">
        <f>C$27-C$28+C$29</f>
        <v>11</v>
      </c>
      <c r="E27" s="123">
        <f t="shared" ref="E27:AY27" si="8">D27-D28+D29</f>
        <v>11</v>
      </c>
      <c r="F27" s="123">
        <f t="shared" si="8"/>
        <v>11</v>
      </c>
      <c r="G27" s="123">
        <f t="shared" si="8"/>
        <v>0</v>
      </c>
      <c r="H27" s="123">
        <f t="shared" si="8"/>
        <v>11</v>
      </c>
      <c r="I27" s="123">
        <f t="shared" si="8"/>
        <v>0</v>
      </c>
      <c r="J27" s="123">
        <f t="shared" si="8"/>
        <v>11</v>
      </c>
      <c r="K27" s="123">
        <f t="shared" si="8"/>
        <v>0</v>
      </c>
      <c r="L27" s="123">
        <f t="shared" si="8"/>
        <v>11</v>
      </c>
      <c r="M27" s="123">
        <f t="shared" si="8"/>
        <v>0</v>
      </c>
      <c r="N27" s="123">
        <f t="shared" si="8"/>
        <v>11</v>
      </c>
      <c r="O27" s="123">
        <f t="shared" si="8"/>
        <v>0</v>
      </c>
      <c r="P27" s="123">
        <f t="shared" si="8"/>
        <v>11</v>
      </c>
      <c r="Q27" s="123">
        <f t="shared" si="8"/>
        <v>0</v>
      </c>
      <c r="R27" s="123">
        <f t="shared" si="8"/>
        <v>11</v>
      </c>
      <c r="S27" s="123">
        <f t="shared" si="8"/>
        <v>0</v>
      </c>
      <c r="T27" s="123">
        <f t="shared" si="8"/>
        <v>11</v>
      </c>
      <c r="U27" s="123">
        <f t="shared" si="8"/>
        <v>0</v>
      </c>
      <c r="V27" s="123">
        <f t="shared" si="8"/>
        <v>11</v>
      </c>
      <c r="W27" s="123">
        <f t="shared" si="8"/>
        <v>0</v>
      </c>
      <c r="X27" s="123">
        <f t="shared" si="8"/>
        <v>11</v>
      </c>
      <c r="Y27" s="123">
        <f t="shared" si="8"/>
        <v>0</v>
      </c>
      <c r="Z27" s="123">
        <f t="shared" si="8"/>
        <v>11</v>
      </c>
      <c r="AA27" s="123">
        <f t="shared" si="8"/>
        <v>0</v>
      </c>
      <c r="AB27" s="123">
        <f t="shared" si="8"/>
        <v>11</v>
      </c>
      <c r="AC27" s="123">
        <f t="shared" si="8"/>
        <v>0</v>
      </c>
      <c r="AD27" s="123">
        <f t="shared" si="8"/>
        <v>11</v>
      </c>
      <c r="AE27" s="123">
        <f t="shared" si="8"/>
        <v>0</v>
      </c>
      <c r="AF27" s="123">
        <f t="shared" si="8"/>
        <v>11</v>
      </c>
      <c r="AG27" s="123">
        <f t="shared" si="8"/>
        <v>0</v>
      </c>
      <c r="AH27" s="123">
        <f t="shared" si="8"/>
        <v>11</v>
      </c>
      <c r="AI27" s="123">
        <f t="shared" si="8"/>
        <v>0</v>
      </c>
      <c r="AJ27" s="123">
        <f t="shared" si="8"/>
        <v>11</v>
      </c>
      <c r="AK27" s="123">
        <f t="shared" si="8"/>
        <v>0</v>
      </c>
      <c r="AL27" s="123">
        <f t="shared" si="8"/>
        <v>11</v>
      </c>
      <c r="AM27" s="123">
        <f t="shared" si="8"/>
        <v>0</v>
      </c>
      <c r="AN27" s="123">
        <f t="shared" si="8"/>
        <v>11</v>
      </c>
      <c r="AO27" s="123">
        <f t="shared" si="8"/>
        <v>0</v>
      </c>
      <c r="AP27" s="123">
        <f t="shared" si="8"/>
        <v>11</v>
      </c>
      <c r="AQ27" s="123">
        <f t="shared" si="8"/>
        <v>0</v>
      </c>
      <c r="AR27" s="123">
        <f t="shared" si="8"/>
        <v>11</v>
      </c>
      <c r="AS27" s="123">
        <f t="shared" si="8"/>
        <v>0</v>
      </c>
      <c r="AT27" s="123">
        <f t="shared" si="8"/>
        <v>11</v>
      </c>
      <c r="AU27" s="123">
        <f t="shared" si="8"/>
        <v>0</v>
      </c>
      <c r="AV27" s="123">
        <f t="shared" si="8"/>
        <v>11</v>
      </c>
      <c r="AW27" s="123">
        <f t="shared" si="8"/>
        <v>0</v>
      </c>
      <c r="AX27" s="123">
        <f t="shared" si="8"/>
        <v>11</v>
      </c>
      <c r="AY27" s="163">
        <f t="shared" si="8"/>
        <v>0</v>
      </c>
      <c r="AZ27" s="105"/>
    </row>
    <row r="28" spans="1:52">
      <c r="B28" s="164" t="s">
        <v>309</v>
      </c>
      <c r="C28" s="109"/>
      <c r="D28" s="109">
        <v>0</v>
      </c>
      <c r="E28" s="109">
        <v>0</v>
      </c>
      <c r="F28" s="109">
        <v>11</v>
      </c>
      <c r="G28" s="109">
        <v>0</v>
      </c>
      <c r="H28" s="109">
        <v>11</v>
      </c>
      <c r="I28" s="109">
        <v>0</v>
      </c>
      <c r="J28" s="109">
        <v>11</v>
      </c>
      <c r="K28" s="109">
        <v>0</v>
      </c>
      <c r="L28" s="109">
        <v>11</v>
      </c>
      <c r="M28" s="109">
        <v>0</v>
      </c>
      <c r="N28" s="109">
        <v>11</v>
      </c>
      <c r="O28" s="109">
        <v>0</v>
      </c>
      <c r="P28" s="109">
        <v>11</v>
      </c>
      <c r="Q28" s="109">
        <v>0</v>
      </c>
      <c r="R28" s="109">
        <v>11</v>
      </c>
      <c r="S28" s="109">
        <v>0</v>
      </c>
      <c r="T28" s="109">
        <v>11</v>
      </c>
      <c r="U28" s="109">
        <v>0</v>
      </c>
      <c r="V28" s="109">
        <v>11</v>
      </c>
      <c r="W28" s="109">
        <v>0</v>
      </c>
      <c r="X28" s="109">
        <v>11</v>
      </c>
      <c r="Y28" s="109">
        <v>0</v>
      </c>
      <c r="Z28" s="109">
        <v>11</v>
      </c>
      <c r="AA28" s="109">
        <v>0</v>
      </c>
      <c r="AB28" s="109">
        <v>11</v>
      </c>
      <c r="AC28" s="109">
        <v>0</v>
      </c>
      <c r="AD28" s="109">
        <v>11</v>
      </c>
      <c r="AE28" s="109">
        <v>0</v>
      </c>
      <c r="AF28" s="109">
        <v>11</v>
      </c>
      <c r="AG28" s="109">
        <v>0</v>
      </c>
      <c r="AH28" s="109">
        <v>11</v>
      </c>
      <c r="AI28" s="109">
        <v>0</v>
      </c>
      <c r="AJ28" s="109">
        <v>11</v>
      </c>
      <c r="AK28" s="109">
        <v>0</v>
      </c>
      <c r="AL28" s="109">
        <v>11</v>
      </c>
      <c r="AM28" s="109">
        <v>0</v>
      </c>
      <c r="AN28" s="109">
        <v>11</v>
      </c>
      <c r="AO28" s="109">
        <v>0</v>
      </c>
      <c r="AP28" s="109">
        <v>11</v>
      </c>
      <c r="AQ28" s="109">
        <v>0</v>
      </c>
      <c r="AR28" s="109">
        <v>11</v>
      </c>
      <c r="AS28" s="109">
        <v>0</v>
      </c>
      <c r="AT28" s="109">
        <v>11</v>
      </c>
      <c r="AU28" s="109">
        <v>0</v>
      </c>
      <c r="AV28" s="109">
        <v>11</v>
      </c>
      <c r="AW28" s="109">
        <v>0</v>
      </c>
      <c r="AX28" s="109">
        <v>11</v>
      </c>
      <c r="AY28" s="165">
        <v>0</v>
      </c>
      <c r="AZ28" s="105"/>
    </row>
    <row r="29" spans="1:52">
      <c r="B29" s="135" t="s">
        <v>310</v>
      </c>
      <c r="C29" s="124"/>
      <c r="D29" s="124">
        <f>C$28</f>
        <v>0</v>
      </c>
      <c r="E29" s="124">
        <f t="shared" ref="E29:AY29" si="9">D$28</f>
        <v>0</v>
      </c>
      <c r="F29" s="124">
        <f t="shared" si="9"/>
        <v>0</v>
      </c>
      <c r="G29" s="124">
        <f t="shared" si="9"/>
        <v>11</v>
      </c>
      <c r="H29" s="124">
        <f t="shared" si="9"/>
        <v>0</v>
      </c>
      <c r="I29" s="124">
        <f t="shared" si="9"/>
        <v>11</v>
      </c>
      <c r="J29" s="124">
        <f t="shared" si="9"/>
        <v>0</v>
      </c>
      <c r="K29" s="124">
        <f t="shared" si="9"/>
        <v>11</v>
      </c>
      <c r="L29" s="124">
        <f t="shared" si="9"/>
        <v>0</v>
      </c>
      <c r="M29" s="124">
        <f t="shared" si="9"/>
        <v>11</v>
      </c>
      <c r="N29" s="124">
        <f t="shared" si="9"/>
        <v>0</v>
      </c>
      <c r="O29" s="124">
        <f t="shared" si="9"/>
        <v>11</v>
      </c>
      <c r="P29" s="124">
        <f t="shared" si="9"/>
        <v>0</v>
      </c>
      <c r="Q29" s="124">
        <f t="shared" si="9"/>
        <v>11</v>
      </c>
      <c r="R29" s="124">
        <f t="shared" si="9"/>
        <v>0</v>
      </c>
      <c r="S29" s="124">
        <f t="shared" si="9"/>
        <v>11</v>
      </c>
      <c r="T29" s="124">
        <f t="shared" si="9"/>
        <v>0</v>
      </c>
      <c r="U29" s="124">
        <f t="shared" si="9"/>
        <v>11</v>
      </c>
      <c r="V29" s="124">
        <f t="shared" si="9"/>
        <v>0</v>
      </c>
      <c r="W29" s="124">
        <f t="shared" si="9"/>
        <v>11</v>
      </c>
      <c r="X29" s="124">
        <f t="shared" si="9"/>
        <v>0</v>
      </c>
      <c r="Y29" s="124">
        <f t="shared" si="9"/>
        <v>11</v>
      </c>
      <c r="Z29" s="124">
        <f t="shared" si="9"/>
        <v>0</v>
      </c>
      <c r="AA29" s="124">
        <f t="shared" si="9"/>
        <v>11</v>
      </c>
      <c r="AB29" s="124">
        <f t="shared" si="9"/>
        <v>0</v>
      </c>
      <c r="AC29" s="124">
        <f t="shared" si="9"/>
        <v>11</v>
      </c>
      <c r="AD29" s="124">
        <f t="shared" si="9"/>
        <v>0</v>
      </c>
      <c r="AE29" s="124">
        <f t="shared" si="9"/>
        <v>11</v>
      </c>
      <c r="AF29" s="124">
        <f t="shared" si="9"/>
        <v>0</v>
      </c>
      <c r="AG29" s="124">
        <f t="shared" si="9"/>
        <v>11</v>
      </c>
      <c r="AH29" s="124">
        <f t="shared" si="9"/>
        <v>0</v>
      </c>
      <c r="AI29" s="124">
        <f t="shared" si="9"/>
        <v>11</v>
      </c>
      <c r="AJ29" s="124">
        <f t="shared" si="9"/>
        <v>0</v>
      </c>
      <c r="AK29" s="124">
        <f t="shared" si="9"/>
        <v>11</v>
      </c>
      <c r="AL29" s="124">
        <f t="shared" si="9"/>
        <v>0</v>
      </c>
      <c r="AM29" s="124">
        <f t="shared" si="9"/>
        <v>11</v>
      </c>
      <c r="AN29" s="124">
        <f t="shared" si="9"/>
        <v>0</v>
      </c>
      <c r="AO29" s="124">
        <f t="shared" si="9"/>
        <v>11</v>
      </c>
      <c r="AP29" s="124">
        <f t="shared" si="9"/>
        <v>0</v>
      </c>
      <c r="AQ29" s="124">
        <f t="shared" si="9"/>
        <v>11</v>
      </c>
      <c r="AR29" s="124">
        <f t="shared" si="9"/>
        <v>0</v>
      </c>
      <c r="AS29" s="124">
        <f t="shared" si="9"/>
        <v>11</v>
      </c>
      <c r="AT29" s="124">
        <f t="shared" si="9"/>
        <v>0</v>
      </c>
      <c r="AU29" s="124">
        <f t="shared" si="9"/>
        <v>11</v>
      </c>
      <c r="AV29" s="124">
        <f t="shared" si="9"/>
        <v>0</v>
      </c>
      <c r="AW29" s="124">
        <f t="shared" si="9"/>
        <v>11</v>
      </c>
      <c r="AX29" s="124">
        <f t="shared" si="9"/>
        <v>0</v>
      </c>
      <c r="AY29" s="166">
        <f t="shared" si="9"/>
        <v>11</v>
      </c>
      <c r="AZ29" s="167"/>
    </row>
    <row r="30" spans="1:52">
      <c r="A30" s="168" t="s">
        <v>311</v>
      </c>
      <c r="B30" s="143">
        <v>10</v>
      </c>
      <c r="C30" s="116" t="s">
        <v>292</v>
      </c>
      <c r="D30" s="116">
        <f>D$27*$B$30</f>
        <v>110</v>
      </c>
      <c r="E30" s="116">
        <f t="shared" ref="E30:AY30" si="10">E$27*$B$30</f>
        <v>110</v>
      </c>
      <c r="F30" s="116">
        <f t="shared" si="10"/>
        <v>110</v>
      </c>
      <c r="G30" s="116">
        <f t="shared" si="10"/>
        <v>0</v>
      </c>
      <c r="H30" s="116">
        <f t="shared" si="10"/>
        <v>110</v>
      </c>
      <c r="I30" s="116">
        <f t="shared" si="10"/>
        <v>0</v>
      </c>
      <c r="J30" s="116">
        <f t="shared" si="10"/>
        <v>110</v>
      </c>
      <c r="K30" s="116">
        <f t="shared" si="10"/>
        <v>0</v>
      </c>
      <c r="L30" s="116">
        <f t="shared" si="10"/>
        <v>110</v>
      </c>
      <c r="M30" s="116">
        <f t="shared" si="10"/>
        <v>0</v>
      </c>
      <c r="N30" s="116">
        <f t="shared" si="10"/>
        <v>110</v>
      </c>
      <c r="O30" s="116">
        <f t="shared" si="10"/>
        <v>0</v>
      </c>
      <c r="P30" s="116">
        <f t="shared" si="10"/>
        <v>110</v>
      </c>
      <c r="Q30" s="116">
        <f t="shared" si="10"/>
        <v>0</v>
      </c>
      <c r="R30" s="116">
        <f>R$27*$B$30</f>
        <v>110</v>
      </c>
      <c r="S30" s="116">
        <f t="shared" si="10"/>
        <v>0</v>
      </c>
      <c r="T30" s="116">
        <f t="shared" si="10"/>
        <v>110</v>
      </c>
      <c r="U30" s="116">
        <f t="shared" si="10"/>
        <v>0</v>
      </c>
      <c r="V30" s="116">
        <f t="shared" si="10"/>
        <v>110</v>
      </c>
      <c r="W30" s="116">
        <f t="shared" si="10"/>
        <v>0</v>
      </c>
      <c r="X30" s="116">
        <f t="shared" si="10"/>
        <v>110</v>
      </c>
      <c r="Y30" s="116">
        <f t="shared" si="10"/>
        <v>0</v>
      </c>
      <c r="Z30" s="116">
        <f t="shared" si="10"/>
        <v>110</v>
      </c>
      <c r="AA30" s="116">
        <f t="shared" si="10"/>
        <v>0</v>
      </c>
      <c r="AB30" s="116">
        <f t="shared" si="10"/>
        <v>110</v>
      </c>
      <c r="AC30" s="116">
        <f t="shared" si="10"/>
        <v>0</v>
      </c>
      <c r="AD30" s="116">
        <f t="shared" si="10"/>
        <v>110</v>
      </c>
      <c r="AE30" s="116">
        <f>AE$27*$B$30</f>
        <v>0</v>
      </c>
      <c r="AF30" s="116">
        <f t="shared" si="10"/>
        <v>110</v>
      </c>
      <c r="AG30" s="116">
        <f t="shared" si="10"/>
        <v>0</v>
      </c>
      <c r="AH30" s="116">
        <f t="shared" si="10"/>
        <v>110</v>
      </c>
      <c r="AI30" s="116">
        <f t="shared" si="10"/>
        <v>0</v>
      </c>
      <c r="AJ30" s="116">
        <f t="shared" si="10"/>
        <v>110</v>
      </c>
      <c r="AK30" s="116">
        <f t="shared" si="10"/>
        <v>0</v>
      </c>
      <c r="AL30" s="116">
        <f t="shared" si="10"/>
        <v>110</v>
      </c>
      <c r="AM30" s="116">
        <f t="shared" si="10"/>
        <v>0</v>
      </c>
      <c r="AN30" s="116">
        <f t="shared" si="10"/>
        <v>110</v>
      </c>
      <c r="AO30" s="116">
        <f t="shared" si="10"/>
        <v>0</v>
      </c>
      <c r="AP30" s="116">
        <f t="shared" si="10"/>
        <v>110</v>
      </c>
      <c r="AQ30" s="116">
        <f t="shared" si="10"/>
        <v>0</v>
      </c>
      <c r="AR30" s="116">
        <f t="shared" si="10"/>
        <v>110</v>
      </c>
      <c r="AS30" s="116">
        <f t="shared" si="10"/>
        <v>0</v>
      </c>
      <c r="AT30" s="116">
        <f t="shared" si="10"/>
        <v>110</v>
      </c>
      <c r="AU30" s="116">
        <f t="shared" si="10"/>
        <v>0</v>
      </c>
      <c r="AV30" s="116">
        <f t="shared" si="10"/>
        <v>110</v>
      </c>
      <c r="AW30" s="116">
        <f t="shared" si="10"/>
        <v>0</v>
      </c>
      <c r="AX30" s="116">
        <f t="shared" si="10"/>
        <v>110</v>
      </c>
      <c r="AY30" s="116">
        <f t="shared" si="10"/>
        <v>0</v>
      </c>
      <c r="AZ30" s="140">
        <f t="shared" si="5"/>
        <v>2750</v>
      </c>
    </row>
    <row r="32" spans="1:52">
      <c r="A32" s="101" t="s">
        <v>299</v>
      </c>
    </row>
    <row r="33" spans="1:52">
      <c r="A33" s="134" t="s">
        <v>22</v>
      </c>
      <c r="B33" s="134" t="s">
        <v>341</v>
      </c>
      <c r="C33" s="123"/>
      <c r="D33" s="123">
        <f>D$21*shipping_manufacturing!$D$27/100</f>
        <v>0</v>
      </c>
      <c r="E33" s="123">
        <f>E$21*shipping_manufacturing!$D$27/100</f>
        <v>0</v>
      </c>
      <c r="F33" s="123">
        <f>F$21*shipping_manufacturing!$D$27/100</f>
        <v>55.2</v>
      </c>
      <c r="G33" s="123">
        <f>G$21*shipping_manufacturing!$D$27/100</f>
        <v>55.2</v>
      </c>
      <c r="H33" s="123">
        <f>H$21*shipping_manufacturing!$D$27/100</f>
        <v>55.2</v>
      </c>
      <c r="I33" s="123">
        <f>I$21*shipping_manufacturing!$D$27/100</f>
        <v>55.2</v>
      </c>
      <c r="J33" s="123">
        <f>J$21*shipping_manufacturing!$D$27/100</f>
        <v>55.2</v>
      </c>
      <c r="K33" s="123">
        <f>K$21*shipping_manufacturing!$D$27/100</f>
        <v>55.2</v>
      </c>
      <c r="L33" s="123">
        <f>L$21*shipping_manufacturing!$D$27/100</f>
        <v>55.2</v>
      </c>
      <c r="M33" s="123">
        <f>M$21*shipping_manufacturing!$D$27/100</f>
        <v>55.2</v>
      </c>
      <c r="N33" s="123">
        <f>N$21*shipping_manufacturing!$D$27/100</f>
        <v>55.2</v>
      </c>
      <c r="O33" s="123">
        <f>O$21*shipping_manufacturing!$D$27/100</f>
        <v>55.2</v>
      </c>
      <c r="P33" s="123">
        <f>P$21*shipping_manufacturing!$D$27/100</f>
        <v>55.2</v>
      </c>
      <c r="Q33" s="123">
        <f>Q$21*shipping_manufacturing!$D$27/100</f>
        <v>55.2</v>
      </c>
      <c r="R33" s="123">
        <f>R$21*shipping_manufacturing!$D$27/100</f>
        <v>55.2</v>
      </c>
      <c r="S33" s="123">
        <f>S$21*shipping_manufacturing!$D$27/100</f>
        <v>55.2</v>
      </c>
      <c r="T33" s="123">
        <f>T$21*shipping_manufacturing!$D$27/100</f>
        <v>55.2</v>
      </c>
      <c r="U33" s="123">
        <f>U$21*shipping_manufacturing!$D$27/100</f>
        <v>55.2</v>
      </c>
      <c r="V33" s="123">
        <f>V$21*shipping_manufacturing!$D$27/100</f>
        <v>55.2</v>
      </c>
      <c r="W33" s="123">
        <f>W$21*shipping_manufacturing!$D$27/100</f>
        <v>55.2</v>
      </c>
      <c r="X33" s="123">
        <f>X$21*shipping_manufacturing!$D$27/100</f>
        <v>55.2</v>
      </c>
      <c r="Y33" s="123">
        <f>Y$21*shipping_manufacturing!$D$27/100</f>
        <v>55.2</v>
      </c>
      <c r="Z33" s="123">
        <f>Z$21*shipping_manufacturing!$D$27/100</f>
        <v>55.2</v>
      </c>
      <c r="AA33" s="123">
        <f>AA$21*shipping_manufacturing!$D$27/100</f>
        <v>55.2</v>
      </c>
      <c r="AB33" s="123">
        <f>AB$21*shipping_manufacturing!$D$27/100</f>
        <v>55.2</v>
      </c>
      <c r="AC33" s="123">
        <f>AC$21*shipping_manufacturing!$D$27/100</f>
        <v>55.2</v>
      </c>
      <c r="AD33" s="123">
        <f>AD$21*shipping_manufacturing!$D$27/100</f>
        <v>55.2</v>
      </c>
      <c r="AE33" s="123">
        <f>AE$21*shipping_manufacturing!$D$27/100</f>
        <v>55.2</v>
      </c>
      <c r="AF33" s="123">
        <f>AF$21*shipping_manufacturing!$D$27/100</f>
        <v>55.2</v>
      </c>
      <c r="AG33" s="123">
        <f>AG$21*shipping_manufacturing!$D$27/100</f>
        <v>55.2</v>
      </c>
      <c r="AH33" s="123">
        <f>AH$21*shipping_manufacturing!$D$27/100</f>
        <v>55.2</v>
      </c>
      <c r="AI33" s="123">
        <f>AI$21*shipping_manufacturing!$D$27/100</f>
        <v>55.2</v>
      </c>
      <c r="AJ33" s="123">
        <f>AJ$21*shipping_manufacturing!$D$27/100</f>
        <v>55.2</v>
      </c>
      <c r="AK33" s="123">
        <f>AK$21*shipping_manufacturing!$D$27/100</f>
        <v>55.2</v>
      </c>
      <c r="AL33" s="123">
        <f>AL$21*shipping_manufacturing!$D$27/100</f>
        <v>55.2</v>
      </c>
      <c r="AM33" s="123">
        <f>AM$21*shipping_manufacturing!$D$27/100</f>
        <v>55.2</v>
      </c>
      <c r="AN33" s="123">
        <f>AN$21*shipping_manufacturing!$D$27/100</f>
        <v>55.2</v>
      </c>
      <c r="AO33" s="123">
        <f>AO$21*shipping_manufacturing!$D$27/100</f>
        <v>55.2</v>
      </c>
      <c r="AP33" s="123">
        <f>AP$21*shipping_manufacturing!$D$27/100</f>
        <v>55.2</v>
      </c>
      <c r="AQ33" s="123">
        <f>AQ$21*shipping_manufacturing!$D$27/100</f>
        <v>55.2</v>
      </c>
      <c r="AR33" s="123">
        <f>AR$21*shipping_manufacturing!$D$27/100</f>
        <v>55.2</v>
      </c>
      <c r="AS33" s="123">
        <f>AS$21*shipping_manufacturing!$D$27/100</f>
        <v>55.2</v>
      </c>
      <c r="AT33" s="123">
        <f>AT$21*shipping_manufacturing!$D$27/100</f>
        <v>55.2</v>
      </c>
      <c r="AU33" s="123">
        <f>AU$21*shipping_manufacturing!$D$27/100</f>
        <v>55.2</v>
      </c>
      <c r="AV33" s="123">
        <f>AV$21*shipping_manufacturing!$D$27/100</f>
        <v>55.2</v>
      </c>
      <c r="AW33" s="123">
        <f>AW$21*shipping_manufacturing!$D$27/100</f>
        <v>55.2</v>
      </c>
      <c r="AX33" s="123">
        <f>AX$21*shipping_manufacturing!$D$27/100</f>
        <v>55.2</v>
      </c>
      <c r="AY33" s="123">
        <f>AY$21*shipping_manufacturing!$D$27/100</f>
        <v>55.2</v>
      </c>
    </row>
    <row r="34" spans="1:52">
      <c r="A34" s="112" t="s">
        <v>340</v>
      </c>
      <c r="B34" s="164" t="s">
        <v>342</v>
      </c>
      <c r="C34" s="109"/>
      <c r="D34" s="109">
        <f>D$22*shipping_manufacturing!$E$27/100</f>
        <v>0</v>
      </c>
      <c r="E34" s="109">
        <f>E$22*shipping_manufacturing!$E$27/100</f>
        <v>0</v>
      </c>
      <c r="F34" s="109">
        <f>F$22*shipping_manufacturing!$E$27/100</f>
        <v>68.999999999999986</v>
      </c>
      <c r="G34" s="109">
        <f>G$22*shipping_manufacturing!$E$27/100</f>
        <v>68.999999999999986</v>
      </c>
      <c r="H34" s="109">
        <f>H$22*shipping_manufacturing!$E$27/100</f>
        <v>68.999999999999986</v>
      </c>
      <c r="I34" s="109">
        <f>I$22*shipping_manufacturing!$E$27/100</f>
        <v>68.999999999999986</v>
      </c>
      <c r="J34" s="109">
        <f>J$22*shipping_manufacturing!$E$27/100</f>
        <v>68.999999999999986</v>
      </c>
      <c r="K34" s="109">
        <f>K$22*shipping_manufacturing!$E$27/100</f>
        <v>68.999999999999986</v>
      </c>
      <c r="L34" s="109">
        <f>L$22*shipping_manufacturing!$E$27/100</f>
        <v>68.999999999999986</v>
      </c>
      <c r="M34" s="109">
        <f>M$22*shipping_manufacturing!$E$27/100</f>
        <v>68.999999999999986</v>
      </c>
      <c r="N34" s="109">
        <f>N$22*shipping_manufacturing!$E$27/100</f>
        <v>68.999999999999986</v>
      </c>
      <c r="O34" s="109">
        <f>O$22*shipping_manufacturing!$E$27/100</f>
        <v>68.999999999999986</v>
      </c>
      <c r="P34" s="109">
        <f>P$22*shipping_manufacturing!$E$27/100</f>
        <v>68.999999999999986</v>
      </c>
      <c r="Q34" s="109">
        <f>Q$22*shipping_manufacturing!$E$27/100</f>
        <v>68.999999999999986</v>
      </c>
      <c r="R34" s="109">
        <f>R$22*shipping_manufacturing!$E$27/100</f>
        <v>68.999999999999986</v>
      </c>
      <c r="S34" s="109">
        <f>S$22*shipping_manufacturing!$E$27/100</f>
        <v>68.999999999999986</v>
      </c>
      <c r="T34" s="109">
        <f>T$22*shipping_manufacturing!$E$27/100</f>
        <v>68.999999999999986</v>
      </c>
      <c r="U34" s="109">
        <f>U$22*shipping_manufacturing!$E$27/100</f>
        <v>68.999999999999986</v>
      </c>
      <c r="V34" s="109">
        <f>V$22*shipping_manufacturing!$E$27/100</f>
        <v>68.999999999999986</v>
      </c>
      <c r="W34" s="109">
        <f>W$22*shipping_manufacturing!$E$27/100</f>
        <v>68.999999999999986</v>
      </c>
      <c r="X34" s="109">
        <f>X$22*shipping_manufacturing!$E$27/100</f>
        <v>68.999999999999986</v>
      </c>
      <c r="Y34" s="109">
        <f>Y$22*shipping_manufacturing!$E$27/100</f>
        <v>68.999999999999986</v>
      </c>
      <c r="Z34" s="109">
        <f>Z$22*shipping_manufacturing!$E$27/100</f>
        <v>68.999999999999986</v>
      </c>
      <c r="AA34" s="109">
        <f>AA$22*shipping_manufacturing!$E$27/100</f>
        <v>68.999999999999986</v>
      </c>
      <c r="AB34" s="109">
        <f>AB$22*shipping_manufacturing!$E$27/100</f>
        <v>68.999999999999986</v>
      </c>
      <c r="AC34" s="109">
        <f>AC$22*shipping_manufacturing!$E$27/100</f>
        <v>68.999999999999986</v>
      </c>
      <c r="AD34" s="109">
        <f>AD$22*shipping_manufacturing!$E$27/100</f>
        <v>68.999999999999986</v>
      </c>
      <c r="AE34" s="109">
        <f>AE$22*shipping_manufacturing!$E$27/100</f>
        <v>68.999999999999986</v>
      </c>
      <c r="AF34" s="109">
        <f>AF$22*shipping_manufacturing!$E$27/100</f>
        <v>68.999999999999986</v>
      </c>
      <c r="AG34" s="109">
        <f>AG$22*shipping_manufacturing!$E$27/100</f>
        <v>68.999999999999986</v>
      </c>
      <c r="AH34" s="109">
        <f>AH$22*shipping_manufacturing!$E$27/100</f>
        <v>68.999999999999986</v>
      </c>
      <c r="AI34" s="109">
        <f>AI$22*shipping_manufacturing!$E$27/100</f>
        <v>68.999999999999986</v>
      </c>
      <c r="AJ34" s="109">
        <f>AJ$22*shipping_manufacturing!$E$27/100</f>
        <v>68.999999999999986</v>
      </c>
      <c r="AK34" s="109">
        <f>AK$22*shipping_manufacturing!$E$27/100</f>
        <v>68.999999999999986</v>
      </c>
      <c r="AL34" s="109">
        <f>AL$22*shipping_manufacturing!$E$27/100</f>
        <v>68.999999999999986</v>
      </c>
      <c r="AM34" s="109">
        <f>AM$22*shipping_manufacturing!$E$27/100</f>
        <v>68.999999999999986</v>
      </c>
      <c r="AN34" s="109">
        <f>AN$22*shipping_manufacturing!$E$27/100</f>
        <v>68.999999999999986</v>
      </c>
      <c r="AO34" s="109">
        <f>AO$22*shipping_manufacturing!$E$27/100</f>
        <v>68.999999999999986</v>
      </c>
      <c r="AP34" s="109">
        <f>AP$22*shipping_manufacturing!$E$27/100</f>
        <v>68.999999999999986</v>
      </c>
      <c r="AQ34" s="109">
        <f>AQ$22*shipping_manufacturing!$E$27/100</f>
        <v>68.999999999999986</v>
      </c>
      <c r="AR34" s="109">
        <f>AR$22*shipping_manufacturing!$E$27/100</f>
        <v>68.999999999999986</v>
      </c>
      <c r="AS34" s="109">
        <f>AS$22*shipping_manufacturing!$E$27/100</f>
        <v>68.999999999999986</v>
      </c>
      <c r="AT34" s="109">
        <f>AT$22*shipping_manufacturing!$E$27/100</f>
        <v>68.999999999999986</v>
      </c>
      <c r="AU34" s="109">
        <f>AU$22*shipping_manufacturing!$E$27/100</f>
        <v>68.999999999999986</v>
      </c>
      <c r="AV34" s="109">
        <f>AV$22*shipping_manufacturing!$E$27/100</f>
        <v>68.999999999999986</v>
      </c>
      <c r="AW34" s="109">
        <f>AW$22*shipping_manufacturing!$E$27/100</f>
        <v>68.999999999999986</v>
      </c>
      <c r="AX34" s="109">
        <f>AX$22*shipping_manufacturing!$E$27/100</f>
        <v>68.999999999999986</v>
      </c>
      <c r="AY34" s="109">
        <f>AY$22*shipping_manufacturing!$E$27/100</f>
        <v>68.999999999999986</v>
      </c>
    </row>
    <row r="35" spans="1:52">
      <c r="A35" s="109">
        <v>1335</v>
      </c>
      <c r="B35" s="164" t="s">
        <v>343</v>
      </c>
      <c r="C35" s="109"/>
      <c r="D35" s="109">
        <f>SUM(D33:D34)</f>
        <v>0</v>
      </c>
      <c r="E35" s="109">
        <f t="shared" ref="E35:AY35" si="11">SUM(E33:E34)</f>
        <v>0</v>
      </c>
      <c r="F35" s="109">
        <f t="shared" si="11"/>
        <v>124.19999999999999</v>
      </c>
      <c r="G35" s="109">
        <f t="shared" si="11"/>
        <v>124.19999999999999</v>
      </c>
      <c r="H35" s="109">
        <f t="shared" si="11"/>
        <v>124.19999999999999</v>
      </c>
      <c r="I35" s="109">
        <f t="shared" si="11"/>
        <v>124.19999999999999</v>
      </c>
      <c r="J35" s="109">
        <f t="shared" si="11"/>
        <v>124.19999999999999</v>
      </c>
      <c r="K35" s="109">
        <f t="shared" si="11"/>
        <v>124.19999999999999</v>
      </c>
      <c r="L35" s="109">
        <f t="shared" si="11"/>
        <v>124.19999999999999</v>
      </c>
      <c r="M35" s="109">
        <f t="shared" si="11"/>
        <v>124.19999999999999</v>
      </c>
      <c r="N35" s="109">
        <f t="shared" si="11"/>
        <v>124.19999999999999</v>
      </c>
      <c r="O35" s="109">
        <f t="shared" si="11"/>
        <v>124.19999999999999</v>
      </c>
      <c r="P35" s="109">
        <f t="shared" si="11"/>
        <v>124.19999999999999</v>
      </c>
      <c r="Q35" s="109">
        <f t="shared" si="11"/>
        <v>124.19999999999999</v>
      </c>
      <c r="R35" s="109">
        <f t="shared" si="11"/>
        <v>124.19999999999999</v>
      </c>
      <c r="S35" s="109">
        <f t="shared" si="11"/>
        <v>124.19999999999999</v>
      </c>
      <c r="T35" s="109">
        <f t="shared" si="11"/>
        <v>124.19999999999999</v>
      </c>
      <c r="U35" s="109">
        <f t="shared" si="11"/>
        <v>124.19999999999999</v>
      </c>
      <c r="V35" s="109">
        <f t="shared" si="11"/>
        <v>124.19999999999999</v>
      </c>
      <c r="W35" s="109">
        <f t="shared" si="11"/>
        <v>124.19999999999999</v>
      </c>
      <c r="X35" s="109">
        <f t="shared" si="11"/>
        <v>124.19999999999999</v>
      </c>
      <c r="Y35" s="109">
        <f t="shared" si="11"/>
        <v>124.19999999999999</v>
      </c>
      <c r="Z35" s="109">
        <f t="shared" si="11"/>
        <v>124.19999999999999</v>
      </c>
      <c r="AA35" s="109">
        <f t="shared" si="11"/>
        <v>124.19999999999999</v>
      </c>
      <c r="AB35" s="109">
        <f t="shared" si="11"/>
        <v>124.19999999999999</v>
      </c>
      <c r="AC35" s="109">
        <f t="shared" si="11"/>
        <v>124.19999999999999</v>
      </c>
      <c r="AD35" s="109">
        <f t="shared" si="11"/>
        <v>124.19999999999999</v>
      </c>
      <c r="AE35" s="109">
        <f t="shared" si="11"/>
        <v>124.19999999999999</v>
      </c>
      <c r="AF35" s="109">
        <f t="shared" si="11"/>
        <v>124.19999999999999</v>
      </c>
      <c r="AG35" s="109">
        <f t="shared" si="11"/>
        <v>124.19999999999999</v>
      </c>
      <c r="AH35" s="109">
        <f t="shared" si="11"/>
        <v>124.19999999999999</v>
      </c>
      <c r="AI35" s="109">
        <f t="shared" si="11"/>
        <v>124.19999999999999</v>
      </c>
      <c r="AJ35" s="109">
        <f t="shared" si="11"/>
        <v>124.19999999999999</v>
      </c>
      <c r="AK35" s="109">
        <f t="shared" si="11"/>
        <v>124.19999999999999</v>
      </c>
      <c r="AL35" s="109">
        <f t="shared" si="11"/>
        <v>124.19999999999999</v>
      </c>
      <c r="AM35" s="109">
        <f t="shared" si="11"/>
        <v>124.19999999999999</v>
      </c>
      <c r="AN35" s="109">
        <f t="shared" si="11"/>
        <v>124.19999999999999</v>
      </c>
      <c r="AO35" s="109">
        <f t="shared" si="11"/>
        <v>124.19999999999999</v>
      </c>
      <c r="AP35" s="109">
        <f t="shared" si="11"/>
        <v>124.19999999999999</v>
      </c>
      <c r="AQ35" s="109">
        <f t="shared" si="11"/>
        <v>124.19999999999999</v>
      </c>
      <c r="AR35" s="109">
        <f t="shared" si="11"/>
        <v>124.19999999999999</v>
      </c>
      <c r="AS35" s="109">
        <f t="shared" si="11"/>
        <v>124.19999999999999</v>
      </c>
      <c r="AT35" s="109">
        <f t="shared" si="11"/>
        <v>124.19999999999999</v>
      </c>
      <c r="AU35" s="109">
        <f t="shared" si="11"/>
        <v>124.19999999999999</v>
      </c>
      <c r="AV35" s="109">
        <f t="shared" si="11"/>
        <v>124.19999999999999</v>
      </c>
      <c r="AW35" s="109">
        <f t="shared" si="11"/>
        <v>124.19999999999999</v>
      </c>
      <c r="AX35" s="109">
        <f t="shared" si="11"/>
        <v>124.19999999999999</v>
      </c>
      <c r="AY35" s="109">
        <f t="shared" si="11"/>
        <v>124.19999999999999</v>
      </c>
    </row>
    <row r="36" spans="1:52">
      <c r="A36" s="109"/>
      <c r="B36" s="164" t="s">
        <v>344</v>
      </c>
      <c r="C36" s="109"/>
      <c r="D36" s="109"/>
      <c r="E36" s="109"/>
      <c r="F36" s="109">
        <v>53.333333333333343</v>
      </c>
      <c r="G36" s="109"/>
      <c r="H36" s="109">
        <v>53.333333333333343</v>
      </c>
      <c r="I36" s="109"/>
      <c r="J36" s="109">
        <v>53.333333333333343</v>
      </c>
      <c r="K36" s="109"/>
      <c r="L36" s="109">
        <v>53.333333333333343</v>
      </c>
      <c r="M36" s="109"/>
      <c r="N36" s="109">
        <v>53.333333333333343</v>
      </c>
      <c r="O36" s="109"/>
      <c r="P36" s="109">
        <v>53.333333333333343</v>
      </c>
      <c r="Q36" s="109"/>
      <c r="R36" s="109">
        <v>53.333333333333343</v>
      </c>
      <c r="S36" s="109"/>
      <c r="T36" s="109">
        <v>53.333333333333343</v>
      </c>
      <c r="U36" s="109"/>
      <c r="V36" s="109">
        <v>53.333333333333343</v>
      </c>
      <c r="W36" s="109"/>
      <c r="X36" s="109">
        <v>53.333333333333343</v>
      </c>
      <c r="Y36" s="109"/>
      <c r="Z36" s="109">
        <v>53.333333333333343</v>
      </c>
      <c r="AA36" s="109"/>
      <c r="AB36" s="109">
        <v>53.333333333333343</v>
      </c>
      <c r="AC36" s="109"/>
      <c r="AD36" s="109">
        <v>53.333333333333343</v>
      </c>
      <c r="AE36" s="109"/>
      <c r="AF36" s="109">
        <v>53.333333333333343</v>
      </c>
      <c r="AG36" s="109"/>
      <c r="AH36" s="109">
        <v>53.333333333333343</v>
      </c>
      <c r="AI36" s="109"/>
      <c r="AJ36" s="109">
        <v>53.333333333333343</v>
      </c>
      <c r="AK36" s="109"/>
      <c r="AL36" s="109">
        <v>53.333333333333343</v>
      </c>
      <c r="AM36" s="109"/>
      <c r="AN36" s="109">
        <v>53.333333333333343</v>
      </c>
      <c r="AO36" s="109"/>
      <c r="AP36" s="109">
        <v>53.333333333333343</v>
      </c>
      <c r="AQ36" s="109"/>
      <c r="AR36" s="109">
        <v>53.333333333333343</v>
      </c>
      <c r="AS36" s="109"/>
      <c r="AT36" s="109">
        <v>53.333333333333343</v>
      </c>
      <c r="AU36" s="109"/>
      <c r="AV36" s="109">
        <v>53.333333333333343</v>
      </c>
      <c r="AW36" s="109"/>
      <c r="AX36" s="109">
        <v>53.333333333333343</v>
      </c>
      <c r="AY36" s="109"/>
    </row>
    <row r="37" spans="1:52">
      <c r="A37" s="109"/>
      <c r="B37" s="164" t="s">
        <v>345</v>
      </c>
      <c r="C37" s="109"/>
      <c r="D37" s="109"/>
      <c r="E37" s="109"/>
      <c r="F37" s="109">
        <v>66.666666666666657</v>
      </c>
      <c r="G37" s="109"/>
      <c r="H37" s="109">
        <v>66.666666666666657</v>
      </c>
      <c r="I37" s="109"/>
      <c r="J37" s="109">
        <v>66.666666666666657</v>
      </c>
      <c r="K37" s="109"/>
      <c r="L37" s="109">
        <v>66.666666666666657</v>
      </c>
      <c r="M37" s="109"/>
      <c r="N37" s="109">
        <v>66.666666666666657</v>
      </c>
      <c r="O37" s="109"/>
      <c r="P37" s="109">
        <v>66.666666666666657</v>
      </c>
      <c r="Q37" s="109"/>
      <c r="R37" s="109">
        <v>66.666666666666657</v>
      </c>
      <c r="S37" s="109"/>
      <c r="T37" s="109">
        <v>66.666666666666657</v>
      </c>
      <c r="U37" s="109"/>
      <c r="V37" s="109">
        <v>66.666666666666657</v>
      </c>
      <c r="W37" s="109"/>
      <c r="X37" s="109">
        <v>66.666666666666657</v>
      </c>
      <c r="Y37" s="109"/>
      <c r="Z37" s="109">
        <v>66.666666666666657</v>
      </c>
      <c r="AA37" s="109"/>
      <c r="AB37" s="109">
        <v>66.666666666666657</v>
      </c>
      <c r="AC37" s="109"/>
      <c r="AD37" s="109">
        <v>66.666666666666657</v>
      </c>
      <c r="AE37" s="109"/>
      <c r="AF37" s="109">
        <v>66.666666666666657</v>
      </c>
      <c r="AG37" s="109"/>
      <c r="AH37" s="109">
        <v>66.666666666666657</v>
      </c>
      <c r="AI37" s="109"/>
      <c r="AJ37" s="109">
        <v>66.666666666666657</v>
      </c>
      <c r="AK37" s="109"/>
      <c r="AL37" s="109">
        <v>66.666666666666657</v>
      </c>
      <c r="AM37" s="109"/>
      <c r="AN37" s="109">
        <v>66.666666666666657</v>
      </c>
      <c r="AO37" s="109"/>
      <c r="AP37" s="109">
        <v>66.666666666666657</v>
      </c>
      <c r="AQ37" s="109"/>
      <c r="AR37" s="109">
        <v>66.666666666666657</v>
      </c>
      <c r="AS37" s="109"/>
      <c r="AT37" s="109">
        <v>66.666666666666657</v>
      </c>
      <c r="AU37" s="109"/>
      <c r="AV37" s="109">
        <v>66.666666666666657</v>
      </c>
      <c r="AW37" s="109"/>
      <c r="AX37" s="109">
        <v>66.666666666666657</v>
      </c>
      <c r="AY37" s="109"/>
    </row>
    <row r="38" spans="1:52">
      <c r="A38" s="109"/>
      <c r="B38" s="164" t="s">
        <v>346</v>
      </c>
      <c r="C38" s="109"/>
      <c r="D38" s="109"/>
      <c r="E38" s="109"/>
      <c r="F38" s="109">
        <v>4</v>
      </c>
      <c r="G38" s="109"/>
      <c r="H38" s="109">
        <v>4</v>
      </c>
      <c r="I38" s="109"/>
      <c r="J38" s="109">
        <v>4</v>
      </c>
      <c r="K38" s="109"/>
      <c r="L38" s="109">
        <v>4</v>
      </c>
      <c r="M38" s="109"/>
      <c r="N38" s="109">
        <v>4</v>
      </c>
      <c r="O38" s="109"/>
      <c r="P38" s="109">
        <v>4</v>
      </c>
      <c r="Q38" s="109"/>
      <c r="R38" s="109">
        <v>4</v>
      </c>
      <c r="S38" s="109"/>
      <c r="T38" s="109">
        <v>4</v>
      </c>
      <c r="U38" s="109"/>
      <c r="V38" s="109">
        <v>4</v>
      </c>
      <c r="W38" s="109"/>
      <c r="X38" s="109">
        <v>4</v>
      </c>
      <c r="Y38" s="109"/>
      <c r="Z38" s="109">
        <v>4</v>
      </c>
      <c r="AA38" s="109"/>
      <c r="AB38" s="109">
        <v>4</v>
      </c>
      <c r="AC38" s="109"/>
      <c r="AD38" s="109">
        <v>4</v>
      </c>
      <c r="AE38" s="109"/>
      <c r="AF38" s="109">
        <v>4</v>
      </c>
      <c r="AG38" s="109"/>
      <c r="AH38" s="109">
        <v>4</v>
      </c>
      <c r="AI38" s="109"/>
      <c r="AJ38" s="109">
        <v>4</v>
      </c>
      <c r="AK38" s="109"/>
      <c r="AL38" s="109">
        <v>4</v>
      </c>
      <c r="AM38" s="109"/>
      <c r="AN38" s="109">
        <v>4</v>
      </c>
      <c r="AO38" s="109"/>
      <c r="AP38" s="109">
        <v>4</v>
      </c>
      <c r="AQ38" s="109"/>
      <c r="AR38" s="109">
        <v>4</v>
      </c>
      <c r="AS38" s="109"/>
      <c r="AT38" s="109">
        <v>4</v>
      </c>
      <c r="AU38" s="109"/>
      <c r="AV38" s="109">
        <v>4</v>
      </c>
      <c r="AW38" s="109"/>
      <c r="AX38" s="109">
        <v>4</v>
      </c>
      <c r="AY38" s="109"/>
    </row>
    <row r="39" spans="1:52">
      <c r="A39" s="109"/>
      <c r="B39" s="164" t="s">
        <v>347</v>
      </c>
      <c r="C39" s="109"/>
      <c r="D39" s="109">
        <f>D33-D36</f>
        <v>0</v>
      </c>
      <c r="E39" s="109">
        <f t="shared" ref="E39:AY39" si="12">E33-E36</f>
        <v>0</v>
      </c>
      <c r="F39" s="109">
        <f t="shared" si="12"/>
        <v>1.86666666666666</v>
      </c>
      <c r="G39" s="109">
        <f t="shared" si="12"/>
        <v>55.2</v>
      </c>
      <c r="H39" s="109">
        <f t="shared" si="12"/>
        <v>1.86666666666666</v>
      </c>
      <c r="I39" s="109">
        <f t="shared" si="12"/>
        <v>55.2</v>
      </c>
      <c r="J39" s="109">
        <f t="shared" si="12"/>
        <v>1.86666666666666</v>
      </c>
      <c r="K39" s="109">
        <f t="shared" si="12"/>
        <v>55.2</v>
      </c>
      <c r="L39" s="109">
        <f t="shared" si="12"/>
        <v>1.86666666666666</v>
      </c>
      <c r="M39" s="109">
        <f t="shared" si="12"/>
        <v>55.2</v>
      </c>
      <c r="N39" s="109">
        <f t="shared" si="12"/>
        <v>1.86666666666666</v>
      </c>
      <c r="O39" s="109">
        <f t="shared" si="12"/>
        <v>55.2</v>
      </c>
      <c r="P39" s="109">
        <f t="shared" si="12"/>
        <v>1.86666666666666</v>
      </c>
      <c r="Q39" s="109">
        <f t="shared" si="12"/>
        <v>55.2</v>
      </c>
      <c r="R39" s="109">
        <f t="shared" si="12"/>
        <v>1.86666666666666</v>
      </c>
      <c r="S39" s="109">
        <f t="shared" si="12"/>
        <v>55.2</v>
      </c>
      <c r="T39" s="109">
        <f t="shared" si="12"/>
        <v>1.86666666666666</v>
      </c>
      <c r="U39" s="109">
        <f t="shared" si="12"/>
        <v>55.2</v>
      </c>
      <c r="V39" s="109">
        <f t="shared" si="12"/>
        <v>1.86666666666666</v>
      </c>
      <c r="W39" s="109">
        <f t="shared" si="12"/>
        <v>55.2</v>
      </c>
      <c r="X39" s="109">
        <f t="shared" si="12"/>
        <v>1.86666666666666</v>
      </c>
      <c r="Y39" s="109">
        <f t="shared" si="12"/>
        <v>55.2</v>
      </c>
      <c r="Z39" s="109">
        <f t="shared" si="12"/>
        <v>1.86666666666666</v>
      </c>
      <c r="AA39" s="109">
        <f t="shared" si="12"/>
        <v>55.2</v>
      </c>
      <c r="AB39" s="109">
        <f t="shared" si="12"/>
        <v>1.86666666666666</v>
      </c>
      <c r="AC39" s="109">
        <f t="shared" si="12"/>
        <v>55.2</v>
      </c>
      <c r="AD39" s="109">
        <f t="shared" si="12"/>
        <v>1.86666666666666</v>
      </c>
      <c r="AE39" s="109">
        <f t="shared" si="12"/>
        <v>55.2</v>
      </c>
      <c r="AF39" s="109">
        <f t="shared" si="12"/>
        <v>1.86666666666666</v>
      </c>
      <c r="AG39" s="109">
        <f t="shared" si="12"/>
        <v>55.2</v>
      </c>
      <c r="AH39" s="109">
        <f t="shared" si="12"/>
        <v>1.86666666666666</v>
      </c>
      <c r="AI39" s="109">
        <f t="shared" si="12"/>
        <v>55.2</v>
      </c>
      <c r="AJ39" s="109">
        <f t="shared" si="12"/>
        <v>1.86666666666666</v>
      </c>
      <c r="AK39" s="109">
        <f t="shared" si="12"/>
        <v>55.2</v>
      </c>
      <c r="AL39" s="109">
        <f t="shared" si="12"/>
        <v>1.86666666666666</v>
      </c>
      <c r="AM39" s="109">
        <f t="shared" si="12"/>
        <v>55.2</v>
      </c>
      <c r="AN39" s="109">
        <f t="shared" si="12"/>
        <v>1.86666666666666</v>
      </c>
      <c r="AO39" s="109">
        <f t="shared" si="12"/>
        <v>55.2</v>
      </c>
      <c r="AP39" s="109">
        <f t="shared" si="12"/>
        <v>1.86666666666666</v>
      </c>
      <c r="AQ39" s="109">
        <f t="shared" si="12"/>
        <v>55.2</v>
      </c>
      <c r="AR39" s="109">
        <f t="shared" si="12"/>
        <v>1.86666666666666</v>
      </c>
      <c r="AS39" s="109">
        <f t="shared" si="12"/>
        <v>55.2</v>
      </c>
      <c r="AT39" s="109">
        <f t="shared" si="12"/>
        <v>1.86666666666666</v>
      </c>
      <c r="AU39" s="109">
        <f t="shared" si="12"/>
        <v>55.2</v>
      </c>
      <c r="AV39" s="109">
        <f t="shared" si="12"/>
        <v>1.86666666666666</v>
      </c>
      <c r="AW39" s="109">
        <f t="shared" si="12"/>
        <v>55.2</v>
      </c>
      <c r="AX39" s="109">
        <f t="shared" si="12"/>
        <v>1.86666666666666</v>
      </c>
      <c r="AY39" s="109">
        <f t="shared" si="12"/>
        <v>55.2</v>
      </c>
    </row>
    <row r="40" spans="1:52">
      <c r="A40" s="109"/>
      <c r="B40" s="164" t="s">
        <v>348</v>
      </c>
      <c r="C40" s="109"/>
      <c r="D40" s="109">
        <f>D34-D37</f>
        <v>0</v>
      </c>
      <c r="E40" s="109">
        <f t="shared" ref="E40:AY40" si="13">E34-E37</f>
        <v>0</v>
      </c>
      <c r="F40" s="109">
        <f t="shared" si="13"/>
        <v>2.3333333333333286</v>
      </c>
      <c r="G40" s="109">
        <f t="shared" si="13"/>
        <v>68.999999999999986</v>
      </c>
      <c r="H40" s="109">
        <f t="shared" si="13"/>
        <v>2.3333333333333286</v>
      </c>
      <c r="I40" s="109">
        <f t="shared" si="13"/>
        <v>68.999999999999986</v>
      </c>
      <c r="J40" s="109">
        <f t="shared" si="13"/>
        <v>2.3333333333333286</v>
      </c>
      <c r="K40" s="109">
        <f t="shared" si="13"/>
        <v>68.999999999999986</v>
      </c>
      <c r="L40" s="109">
        <f t="shared" si="13"/>
        <v>2.3333333333333286</v>
      </c>
      <c r="M40" s="109">
        <f t="shared" si="13"/>
        <v>68.999999999999986</v>
      </c>
      <c r="N40" s="109">
        <f t="shared" si="13"/>
        <v>2.3333333333333286</v>
      </c>
      <c r="O40" s="109">
        <f t="shared" si="13"/>
        <v>68.999999999999986</v>
      </c>
      <c r="P40" s="109">
        <f t="shared" si="13"/>
        <v>2.3333333333333286</v>
      </c>
      <c r="Q40" s="109">
        <f t="shared" si="13"/>
        <v>68.999999999999986</v>
      </c>
      <c r="R40" s="109">
        <f t="shared" si="13"/>
        <v>2.3333333333333286</v>
      </c>
      <c r="S40" s="109">
        <f t="shared" si="13"/>
        <v>68.999999999999986</v>
      </c>
      <c r="T40" s="109">
        <f t="shared" si="13"/>
        <v>2.3333333333333286</v>
      </c>
      <c r="U40" s="109">
        <f t="shared" si="13"/>
        <v>68.999999999999986</v>
      </c>
      <c r="V40" s="109">
        <f t="shared" si="13"/>
        <v>2.3333333333333286</v>
      </c>
      <c r="W40" s="109">
        <f t="shared" si="13"/>
        <v>68.999999999999986</v>
      </c>
      <c r="X40" s="109">
        <f t="shared" si="13"/>
        <v>2.3333333333333286</v>
      </c>
      <c r="Y40" s="109">
        <f t="shared" si="13"/>
        <v>68.999999999999986</v>
      </c>
      <c r="Z40" s="109">
        <f t="shared" si="13"/>
        <v>2.3333333333333286</v>
      </c>
      <c r="AA40" s="109">
        <f t="shared" si="13"/>
        <v>68.999999999999986</v>
      </c>
      <c r="AB40" s="109">
        <f t="shared" si="13"/>
        <v>2.3333333333333286</v>
      </c>
      <c r="AC40" s="109">
        <f t="shared" si="13"/>
        <v>68.999999999999986</v>
      </c>
      <c r="AD40" s="109">
        <f t="shared" si="13"/>
        <v>2.3333333333333286</v>
      </c>
      <c r="AE40" s="109">
        <f t="shared" si="13"/>
        <v>68.999999999999986</v>
      </c>
      <c r="AF40" s="109">
        <f t="shared" si="13"/>
        <v>2.3333333333333286</v>
      </c>
      <c r="AG40" s="109">
        <f t="shared" si="13"/>
        <v>68.999999999999986</v>
      </c>
      <c r="AH40" s="109">
        <f t="shared" si="13"/>
        <v>2.3333333333333286</v>
      </c>
      <c r="AI40" s="109">
        <f t="shared" si="13"/>
        <v>68.999999999999986</v>
      </c>
      <c r="AJ40" s="109">
        <f t="shared" si="13"/>
        <v>2.3333333333333286</v>
      </c>
      <c r="AK40" s="109">
        <f t="shared" si="13"/>
        <v>68.999999999999986</v>
      </c>
      <c r="AL40" s="109">
        <f t="shared" si="13"/>
        <v>2.3333333333333286</v>
      </c>
      <c r="AM40" s="109">
        <f t="shared" si="13"/>
        <v>68.999999999999986</v>
      </c>
      <c r="AN40" s="109">
        <f t="shared" si="13"/>
        <v>2.3333333333333286</v>
      </c>
      <c r="AO40" s="109">
        <f t="shared" si="13"/>
        <v>68.999999999999986</v>
      </c>
      <c r="AP40" s="109">
        <f t="shared" si="13"/>
        <v>2.3333333333333286</v>
      </c>
      <c r="AQ40" s="109">
        <f t="shared" si="13"/>
        <v>68.999999999999986</v>
      </c>
      <c r="AR40" s="109">
        <f t="shared" si="13"/>
        <v>2.3333333333333286</v>
      </c>
      <c r="AS40" s="109">
        <f t="shared" si="13"/>
        <v>68.999999999999986</v>
      </c>
      <c r="AT40" s="109">
        <f t="shared" si="13"/>
        <v>2.3333333333333286</v>
      </c>
      <c r="AU40" s="109">
        <f t="shared" si="13"/>
        <v>68.999999999999986</v>
      </c>
      <c r="AV40" s="109">
        <f t="shared" si="13"/>
        <v>2.3333333333333286</v>
      </c>
      <c r="AW40" s="109">
        <f t="shared" si="13"/>
        <v>68.999999999999986</v>
      </c>
      <c r="AX40" s="109">
        <f t="shared" si="13"/>
        <v>2.3333333333333286</v>
      </c>
      <c r="AY40" s="109">
        <f t="shared" si="13"/>
        <v>68.999999999999986</v>
      </c>
    </row>
    <row r="41" spans="1:52">
      <c r="A41" s="109"/>
      <c r="B41" s="164" t="s">
        <v>349</v>
      </c>
      <c r="C41" s="109"/>
      <c r="D41" s="109">
        <v>2</v>
      </c>
      <c r="E41" s="109">
        <v>1</v>
      </c>
      <c r="F41" s="109">
        <v>2</v>
      </c>
      <c r="G41" s="109">
        <v>1</v>
      </c>
      <c r="H41" s="109">
        <v>2</v>
      </c>
      <c r="I41" s="109">
        <v>2</v>
      </c>
      <c r="J41" s="109">
        <v>1</v>
      </c>
      <c r="K41" s="109">
        <v>2</v>
      </c>
      <c r="L41" s="109">
        <v>1</v>
      </c>
      <c r="M41" s="109">
        <v>1</v>
      </c>
      <c r="N41" s="109">
        <v>1</v>
      </c>
      <c r="O41" s="109">
        <v>1</v>
      </c>
      <c r="P41" s="109">
        <v>2</v>
      </c>
      <c r="Q41" s="109">
        <v>1</v>
      </c>
      <c r="R41" s="109">
        <v>1</v>
      </c>
      <c r="S41" s="109">
        <v>3</v>
      </c>
      <c r="T41" s="109">
        <v>1</v>
      </c>
      <c r="U41" s="109">
        <v>1</v>
      </c>
      <c r="V41" s="109">
        <v>3</v>
      </c>
      <c r="W41" s="109">
        <v>2</v>
      </c>
      <c r="X41" s="109">
        <v>3</v>
      </c>
      <c r="Y41" s="109">
        <v>1</v>
      </c>
      <c r="Z41" s="109">
        <v>2</v>
      </c>
      <c r="AA41" s="109">
        <v>3</v>
      </c>
      <c r="AB41" s="109">
        <v>1</v>
      </c>
      <c r="AC41" s="109">
        <v>2</v>
      </c>
      <c r="AD41" s="109">
        <v>1</v>
      </c>
      <c r="AE41" s="109">
        <v>1</v>
      </c>
      <c r="AF41" s="109">
        <v>1</v>
      </c>
      <c r="AG41" s="109">
        <v>1</v>
      </c>
      <c r="AH41" s="109">
        <v>1</v>
      </c>
      <c r="AI41" s="109">
        <v>1</v>
      </c>
      <c r="AJ41" s="109">
        <v>1</v>
      </c>
      <c r="AK41" s="109">
        <v>2</v>
      </c>
      <c r="AL41" s="109">
        <v>3</v>
      </c>
      <c r="AM41" s="109">
        <v>2</v>
      </c>
      <c r="AN41" s="109">
        <v>1</v>
      </c>
      <c r="AO41" s="109">
        <v>1</v>
      </c>
      <c r="AP41" s="109">
        <v>1</v>
      </c>
      <c r="AQ41" s="109">
        <v>1</v>
      </c>
      <c r="AR41" s="109">
        <v>3</v>
      </c>
      <c r="AS41" s="109">
        <v>1</v>
      </c>
      <c r="AT41" s="109">
        <v>2</v>
      </c>
      <c r="AU41" s="109">
        <v>1</v>
      </c>
      <c r="AV41" s="109">
        <v>3</v>
      </c>
      <c r="AW41" s="109">
        <v>2</v>
      </c>
      <c r="AX41" s="109">
        <v>1</v>
      </c>
      <c r="AY41" s="109">
        <v>3</v>
      </c>
    </row>
    <row r="42" spans="1:52">
      <c r="A42" s="109"/>
      <c r="B42" s="177" t="s">
        <v>350</v>
      </c>
      <c r="C42" s="109"/>
      <c r="D42" s="109">
        <v>0</v>
      </c>
      <c r="E42" s="109">
        <v>0</v>
      </c>
      <c r="F42" s="109">
        <v>192240</v>
      </c>
      <c r="G42" s="109">
        <v>0</v>
      </c>
      <c r="H42" s="109">
        <v>192240</v>
      </c>
      <c r="I42" s="109">
        <v>0</v>
      </c>
      <c r="J42" s="109">
        <v>192240</v>
      </c>
      <c r="K42" s="109">
        <v>0</v>
      </c>
      <c r="L42" s="109">
        <v>192240</v>
      </c>
      <c r="M42" s="109">
        <v>0</v>
      </c>
      <c r="N42" s="109">
        <v>192240</v>
      </c>
      <c r="O42" s="109">
        <v>0</v>
      </c>
      <c r="P42" s="109">
        <v>192240</v>
      </c>
      <c r="Q42" s="109">
        <v>0</v>
      </c>
      <c r="R42" s="109">
        <v>192240</v>
      </c>
      <c r="S42" s="109">
        <v>0</v>
      </c>
      <c r="T42" s="109">
        <v>192240</v>
      </c>
      <c r="U42" s="109">
        <v>0</v>
      </c>
      <c r="V42" s="109">
        <v>192240</v>
      </c>
      <c r="W42" s="109">
        <v>0</v>
      </c>
      <c r="X42" s="109">
        <v>192240</v>
      </c>
      <c r="Y42" s="109">
        <v>0</v>
      </c>
      <c r="Z42" s="109">
        <v>192240</v>
      </c>
      <c r="AA42" s="109">
        <v>0</v>
      </c>
      <c r="AB42" s="109">
        <v>192240</v>
      </c>
      <c r="AC42" s="109">
        <v>0</v>
      </c>
      <c r="AD42" s="109">
        <v>192240</v>
      </c>
      <c r="AE42" s="109">
        <v>0</v>
      </c>
      <c r="AF42" s="109">
        <v>192240</v>
      </c>
      <c r="AG42" s="109">
        <v>0</v>
      </c>
      <c r="AH42" s="109">
        <v>192240</v>
      </c>
      <c r="AI42" s="109">
        <v>0</v>
      </c>
      <c r="AJ42" s="109">
        <v>192240</v>
      </c>
      <c r="AK42" s="109">
        <v>0</v>
      </c>
      <c r="AL42" s="109">
        <v>192240</v>
      </c>
      <c r="AM42" s="109">
        <v>0</v>
      </c>
      <c r="AN42" s="109">
        <v>192240</v>
      </c>
      <c r="AO42" s="109">
        <v>0</v>
      </c>
      <c r="AP42" s="109">
        <v>192240</v>
      </c>
      <c r="AQ42" s="109">
        <v>0</v>
      </c>
      <c r="AR42" s="109">
        <v>192240</v>
      </c>
      <c r="AS42" s="109">
        <v>0</v>
      </c>
      <c r="AT42" s="109">
        <v>192240</v>
      </c>
      <c r="AU42" s="109">
        <v>0</v>
      </c>
      <c r="AV42" s="109">
        <v>192240</v>
      </c>
      <c r="AW42" s="109">
        <v>0</v>
      </c>
      <c r="AX42" s="109">
        <v>192240</v>
      </c>
      <c r="AY42" s="109">
        <v>0</v>
      </c>
      <c r="AZ42" s="99">
        <f>SUM($D$42:$AY$42)</f>
        <v>4421520</v>
      </c>
    </row>
    <row r="43" spans="1:52">
      <c r="A43" s="109"/>
      <c r="B43" s="177" t="s">
        <v>351</v>
      </c>
      <c r="C43" s="109"/>
      <c r="D43" s="109">
        <v>0</v>
      </c>
      <c r="E43" s="109">
        <v>0</v>
      </c>
      <c r="F43" s="109">
        <v>3644.5499999999902</v>
      </c>
      <c r="G43" s="109">
        <v>107774.54999999999</v>
      </c>
      <c r="H43" s="109">
        <v>3644.5499999999902</v>
      </c>
      <c r="I43" s="109">
        <v>107774.54999999999</v>
      </c>
      <c r="J43" s="109">
        <v>3644.5499999999902</v>
      </c>
      <c r="K43" s="109">
        <v>107774.54999999999</v>
      </c>
      <c r="L43" s="109">
        <v>3644.5499999999902</v>
      </c>
      <c r="M43" s="109">
        <v>107774.54999999999</v>
      </c>
      <c r="N43" s="109">
        <v>3644.5499999999902</v>
      </c>
      <c r="O43" s="109">
        <v>107774.54999999999</v>
      </c>
      <c r="P43" s="109">
        <v>3644.5499999999902</v>
      </c>
      <c r="Q43" s="109">
        <v>107774.54999999999</v>
      </c>
      <c r="R43" s="109">
        <v>3644.5499999999902</v>
      </c>
      <c r="S43" s="109">
        <v>107774.54999999999</v>
      </c>
      <c r="T43" s="109">
        <v>3644.5499999999902</v>
      </c>
      <c r="U43" s="109">
        <v>107774.54999999999</v>
      </c>
      <c r="V43" s="109">
        <v>3644.5499999999902</v>
      </c>
      <c r="W43" s="109">
        <v>107774.54999999999</v>
      </c>
      <c r="X43" s="109">
        <v>3644.5499999999902</v>
      </c>
      <c r="Y43" s="109">
        <v>107774.54999999999</v>
      </c>
      <c r="Z43" s="109">
        <v>3644.5499999999902</v>
      </c>
      <c r="AA43" s="109">
        <v>107774.54999999999</v>
      </c>
      <c r="AB43" s="109">
        <v>3644.5499999999902</v>
      </c>
      <c r="AC43" s="109">
        <v>107774.54999999999</v>
      </c>
      <c r="AD43" s="109">
        <v>3644.5499999999902</v>
      </c>
      <c r="AE43" s="109">
        <v>107774.54999999999</v>
      </c>
      <c r="AF43" s="109">
        <v>3644.5499999999902</v>
      </c>
      <c r="AG43" s="109">
        <v>107774.54999999999</v>
      </c>
      <c r="AH43" s="109">
        <v>3644.5499999999902</v>
      </c>
      <c r="AI43" s="109">
        <v>107774.54999999999</v>
      </c>
      <c r="AJ43" s="109">
        <v>3644.5499999999902</v>
      </c>
      <c r="AK43" s="109">
        <v>107774.54999999999</v>
      </c>
      <c r="AL43" s="109">
        <v>3644.5499999999902</v>
      </c>
      <c r="AM43" s="109">
        <v>107774.54999999999</v>
      </c>
      <c r="AN43" s="109">
        <v>3644.5499999999902</v>
      </c>
      <c r="AO43" s="109">
        <v>107774.54999999999</v>
      </c>
      <c r="AP43" s="109">
        <v>3644.5499999999902</v>
      </c>
      <c r="AQ43" s="109">
        <v>107774.54999999999</v>
      </c>
      <c r="AR43" s="109">
        <v>3644.5499999999902</v>
      </c>
      <c r="AS43" s="109">
        <v>107774.54999999999</v>
      </c>
      <c r="AT43" s="109">
        <v>3644.5499999999902</v>
      </c>
      <c r="AU43" s="109">
        <v>107774.54999999999</v>
      </c>
      <c r="AV43" s="109">
        <v>3644.5499999999902</v>
      </c>
      <c r="AW43" s="109">
        <v>107774.54999999999</v>
      </c>
      <c r="AX43" s="109">
        <v>3644.5499999999902</v>
      </c>
      <c r="AY43" s="109">
        <v>107774.54999999999</v>
      </c>
      <c r="AZ43" s="99">
        <f>SUM($D$43:$AY$43)</f>
        <v>2562639.2999999993</v>
      </c>
    </row>
    <row r="44" spans="1:52">
      <c r="A44" s="134" t="s">
        <v>59</v>
      </c>
      <c r="B44" s="134" t="s">
        <v>341</v>
      </c>
      <c r="C44" s="123"/>
      <c r="D44" s="123">
        <f>D$21*shipping_manufacturing!$D$28/100</f>
        <v>0</v>
      </c>
      <c r="E44" s="123">
        <f>E$21*shipping_manufacturing!$D$28/100</f>
        <v>0</v>
      </c>
      <c r="F44" s="123">
        <f>F$21*shipping_manufacturing!$D$28/100</f>
        <v>220.8</v>
      </c>
      <c r="G44" s="123">
        <f>G$21*shipping_manufacturing!$D$28/100</f>
        <v>220.8</v>
      </c>
      <c r="H44" s="123">
        <f>H$21*shipping_manufacturing!$D$28/100</f>
        <v>220.8</v>
      </c>
      <c r="I44" s="123">
        <f>I$21*shipping_manufacturing!$D$28/100</f>
        <v>220.8</v>
      </c>
      <c r="J44" s="123">
        <f>J$21*shipping_manufacturing!$D$28/100</f>
        <v>220.8</v>
      </c>
      <c r="K44" s="123">
        <f>K$21*shipping_manufacturing!$D$28/100</f>
        <v>220.8</v>
      </c>
      <c r="L44" s="123">
        <f>L$21*shipping_manufacturing!$D$28/100</f>
        <v>220.8</v>
      </c>
      <c r="M44" s="123">
        <f>M$21*shipping_manufacturing!$D$28/100</f>
        <v>220.8</v>
      </c>
      <c r="N44" s="123">
        <f>N$21*shipping_manufacturing!$D$28/100</f>
        <v>220.8</v>
      </c>
      <c r="O44" s="123">
        <f>O$21*shipping_manufacturing!$D$28/100</f>
        <v>220.8</v>
      </c>
      <c r="P44" s="123">
        <f>P$21*shipping_manufacturing!$D$28/100</f>
        <v>220.8</v>
      </c>
      <c r="Q44" s="123">
        <f>Q$21*shipping_manufacturing!$D$28/100</f>
        <v>220.8</v>
      </c>
      <c r="R44" s="123">
        <f>R$21*shipping_manufacturing!$D$28/100</f>
        <v>220.8</v>
      </c>
      <c r="S44" s="123">
        <f>S$21*shipping_manufacturing!$D$28/100</f>
        <v>220.8</v>
      </c>
      <c r="T44" s="123">
        <f>T$21*shipping_manufacturing!$D$28/100</f>
        <v>220.8</v>
      </c>
      <c r="U44" s="123">
        <f>U$21*shipping_manufacturing!$D$28/100</f>
        <v>220.8</v>
      </c>
      <c r="V44" s="123">
        <f>V$21*shipping_manufacturing!$D$28/100</f>
        <v>220.8</v>
      </c>
      <c r="W44" s="123">
        <f>W$21*shipping_manufacturing!$D$28/100</f>
        <v>220.8</v>
      </c>
      <c r="X44" s="123">
        <f>X$21*shipping_manufacturing!$D$28/100</f>
        <v>220.8</v>
      </c>
      <c r="Y44" s="123">
        <f>Y$21*shipping_manufacturing!$D$28/100</f>
        <v>220.8</v>
      </c>
      <c r="Z44" s="123">
        <f>Z$21*shipping_manufacturing!$D$28/100</f>
        <v>220.8</v>
      </c>
      <c r="AA44" s="123">
        <f>AA$21*shipping_manufacturing!$D$28/100</f>
        <v>220.8</v>
      </c>
      <c r="AB44" s="123">
        <f>AB$21*shipping_manufacturing!$D$28/100</f>
        <v>220.8</v>
      </c>
      <c r="AC44" s="123">
        <f>AC$21*shipping_manufacturing!$D$28/100</f>
        <v>220.8</v>
      </c>
      <c r="AD44" s="123">
        <f>AD$21*shipping_manufacturing!$D$28/100</f>
        <v>220.8</v>
      </c>
      <c r="AE44" s="123">
        <f>AE$21*shipping_manufacturing!$D$28/100</f>
        <v>220.8</v>
      </c>
      <c r="AF44" s="123">
        <f>AF$21*shipping_manufacturing!$D$28/100</f>
        <v>220.8</v>
      </c>
      <c r="AG44" s="123">
        <f>AG$21*shipping_manufacturing!$D$28/100</f>
        <v>220.8</v>
      </c>
      <c r="AH44" s="123">
        <f>AH$21*shipping_manufacturing!$D$28/100</f>
        <v>220.8</v>
      </c>
      <c r="AI44" s="123">
        <f>AI$21*shipping_manufacturing!$D$28/100</f>
        <v>220.8</v>
      </c>
      <c r="AJ44" s="123">
        <f>AJ$21*shipping_manufacturing!$D$28/100</f>
        <v>220.8</v>
      </c>
      <c r="AK44" s="123">
        <f>AK$21*shipping_manufacturing!$D$28/100</f>
        <v>220.8</v>
      </c>
      <c r="AL44" s="123">
        <f>AL$21*shipping_manufacturing!$D$28/100</f>
        <v>220.8</v>
      </c>
      <c r="AM44" s="123">
        <f>AM$21*shipping_manufacturing!$D$28/100</f>
        <v>220.8</v>
      </c>
      <c r="AN44" s="123">
        <f>AN$21*shipping_manufacturing!$D$28/100</f>
        <v>220.8</v>
      </c>
      <c r="AO44" s="123">
        <f>AO$21*shipping_manufacturing!$D$28/100</f>
        <v>220.8</v>
      </c>
      <c r="AP44" s="123">
        <f>AP$21*shipping_manufacturing!$D$28/100</f>
        <v>220.8</v>
      </c>
      <c r="AQ44" s="123">
        <f>AQ$21*shipping_manufacturing!$D$28/100</f>
        <v>220.8</v>
      </c>
      <c r="AR44" s="123">
        <f>AR$21*shipping_manufacturing!$D$28/100</f>
        <v>220.8</v>
      </c>
      <c r="AS44" s="123">
        <f>AS$21*shipping_manufacturing!$D$28/100</f>
        <v>220.8</v>
      </c>
      <c r="AT44" s="123">
        <f>AT$21*shipping_manufacturing!$D$28/100</f>
        <v>220.8</v>
      </c>
      <c r="AU44" s="123">
        <f>AU$21*shipping_manufacturing!$D$28/100</f>
        <v>220.8</v>
      </c>
      <c r="AV44" s="123">
        <f>AV$21*shipping_manufacturing!$D$28/100</f>
        <v>220.8</v>
      </c>
      <c r="AW44" s="123">
        <f>AW$21*shipping_manufacturing!$D$28/100</f>
        <v>220.8</v>
      </c>
      <c r="AX44" s="123">
        <f>AX$21*shipping_manufacturing!$D$28/100</f>
        <v>220.8</v>
      </c>
      <c r="AY44" s="123">
        <f>AY$21*shipping_manufacturing!$D$28/100</f>
        <v>220.8</v>
      </c>
    </row>
    <row r="45" spans="1:52">
      <c r="A45" s="112" t="s">
        <v>340</v>
      </c>
      <c r="B45" s="164" t="s">
        <v>342</v>
      </c>
      <c r="C45" s="109"/>
      <c r="D45" s="109">
        <f>D$22*shipping_manufacturing!$E$28/100</f>
        <v>0</v>
      </c>
      <c r="E45" s="109">
        <f>E$22*shipping_manufacturing!$E$28/100</f>
        <v>0</v>
      </c>
      <c r="F45" s="109">
        <f>F$22*shipping_manufacturing!$E$28/100</f>
        <v>0</v>
      </c>
      <c r="G45" s="109">
        <f>G$22*shipping_manufacturing!$E$28/100</f>
        <v>0</v>
      </c>
      <c r="H45" s="109">
        <f>H$22*shipping_manufacturing!$E$28/100</f>
        <v>0</v>
      </c>
      <c r="I45" s="109">
        <f>I$22*shipping_manufacturing!$E$28/100</f>
        <v>0</v>
      </c>
      <c r="J45" s="109">
        <f>J$22*shipping_manufacturing!$E$28/100</f>
        <v>0</v>
      </c>
      <c r="K45" s="109">
        <f>K$22*shipping_manufacturing!$E$28/100</f>
        <v>0</v>
      </c>
      <c r="L45" s="109">
        <f>L$22*shipping_manufacturing!$E$28/100</f>
        <v>0</v>
      </c>
      <c r="M45" s="109">
        <f>M$22*shipping_manufacturing!$E$28/100</f>
        <v>0</v>
      </c>
      <c r="N45" s="109">
        <f>N$22*shipping_manufacturing!$E$28/100</f>
        <v>0</v>
      </c>
      <c r="O45" s="109">
        <f>O$22*shipping_manufacturing!$E$28/100</f>
        <v>0</v>
      </c>
      <c r="P45" s="109">
        <f>P$22*shipping_manufacturing!$E$28/100</f>
        <v>0</v>
      </c>
      <c r="Q45" s="109">
        <f>Q$22*shipping_manufacturing!$E$28/100</f>
        <v>0</v>
      </c>
      <c r="R45" s="109">
        <f>R$22*shipping_manufacturing!$E$28/100</f>
        <v>0</v>
      </c>
      <c r="S45" s="109">
        <f>S$22*shipping_manufacturing!$E$28/100</f>
        <v>0</v>
      </c>
      <c r="T45" s="109">
        <f>T$22*shipping_manufacturing!$E$28/100</f>
        <v>0</v>
      </c>
      <c r="U45" s="109">
        <f>U$22*shipping_manufacturing!$E$28/100</f>
        <v>0</v>
      </c>
      <c r="V45" s="109">
        <f>V$22*shipping_manufacturing!$E$28/100</f>
        <v>0</v>
      </c>
      <c r="W45" s="109">
        <f>W$22*shipping_manufacturing!$E$28/100</f>
        <v>0</v>
      </c>
      <c r="X45" s="109">
        <f>X$22*shipping_manufacturing!$E$28/100</f>
        <v>0</v>
      </c>
      <c r="Y45" s="109">
        <f>Y$22*shipping_manufacturing!$E$28/100</f>
        <v>0</v>
      </c>
      <c r="Z45" s="109">
        <f>Z$22*shipping_manufacturing!$E$28/100</f>
        <v>0</v>
      </c>
      <c r="AA45" s="109">
        <f>AA$22*shipping_manufacturing!$E$28/100</f>
        <v>0</v>
      </c>
      <c r="AB45" s="109">
        <f>AB$22*shipping_manufacturing!$E$28/100</f>
        <v>0</v>
      </c>
      <c r="AC45" s="109">
        <f>AC$22*shipping_manufacturing!$E$28/100</f>
        <v>0</v>
      </c>
      <c r="AD45" s="109">
        <f>AD$22*shipping_manufacturing!$E$28/100</f>
        <v>0</v>
      </c>
      <c r="AE45" s="109">
        <f>AE$22*shipping_manufacturing!$E$28/100</f>
        <v>0</v>
      </c>
      <c r="AF45" s="109">
        <f>AF$22*shipping_manufacturing!$E$28/100</f>
        <v>0</v>
      </c>
      <c r="AG45" s="109">
        <f>AG$22*shipping_manufacturing!$E$28/100</f>
        <v>0</v>
      </c>
      <c r="AH45" s="109">
        <f>AH$22*shipping_manufacturing!$E$28/100</f>
        <v>0</v>
      </c>
      <c r="AI45" s="109">
        <f>AI$22*shipping_manufacturing!$E$28/100</f>
        <v>0</v>
      </c>
      <c r="AJ45" s="109">
        <f>AJ$22*shipping_manufacturing!$E$28/100</f>
        <v>0</v>
      </c>
      <c r="AK45" s="109">
        <f>AK$22*shipping_manufacturing!$E$28/100</f>
        <v>0</v>
      </c>
      <c r="AL45" s="109">
        <f>AL$22*shipping_manufacturing!$E$28/100</f>
        <v>0</v>
      </c>
      <c r="AM45" s="109">
        <f>AM$22*shipping_manufacturing!$E$28/100</f>
        <v>0</v>
      </c>
      <c r="AN45" s="109">
        <f>AN$22*shipping_manufacturing!$E$28/100</f>
        <v>0</v>
      </c>
      <c r="AO45" s="109">
        <f>AO$22*shipping_manufacturing!$E$28/100</f>
        <v>0</v>
      </c>
      <c r="AP45" s="109">
        <f>AP$22*shipping_manufacturing!$E$28/100</f>
        <v>0</v>
      </c>
      <c r="AQ45" s="109">
        <f>AQ$22*shipping_manufacturing!$E$28/100</f>
        <v>0</v>
      </c>
      <c r="AR45" s="109">
        <f>AR$22*shipping_manufacturing!$E$28/100</f>
        <v>0</v>
      </c>
      <c r="AS45" s="109">
        <f>AS$22*shipping_manufacturing!$E$28/100</f>
        <v>0</v>
      </c>
      <c r="AT45" s="109">
        <f>AT$22*shipping_manufacturing!$E$28/100</f>
        <v>0</v>
      </c>
      <c r="AU45" s="109">
        <f>AU$22*shipping_manufacturing!$E$28/100</f>
        <v>0</v>
      </c>
      <c r="AV45" s="109">
        <f>AV$22*shipping_manufacturing!$E$28/100</f>
        <v>0</v>
      </c>
      <c r="AW45" s="109">
        <f>AW$22*shipping_manufacturing!$E$28/100</f>
        <v>0</v>
      </c>
      <c r="AX45" s="109">
        <f>AX$22*shipping_manufacturing!$E$28/100</f>
        <v>0</v>
      </c>
      <c r="AY45" s="109">
        <f>AY$22*shipping_manufacturing!$E$28/100</f>
        <v>0</v>
      </c>
    </row>
    <row r="46" spans="1:52">
      <c r="A46" s="109">
        <v>718</v>
      </c>
      <c r="B46" s="164" t="s">
        <v>343</v>
      </c>
      <c r="C46" s="109"/>
      <c r="D46" s="109">
        <f>SUM(D44:D45)</f>
        <v>0</v>
      </c>
      <c r="E46" s="109">
        <f t="shared" ref="E46:AY46" si="14">SUM(E44:E45)</f>
        <v>0</v>
      </c>
      <c r="F46" s="109">
        <f t="shared" si="14"/>
        <v>220.8</v>
      </c>
      <c r="G46" s="109">
        <f t="shared" si="14"/>
        <v>220.8</v>
      </c>
      <c r="H46" s="109">
        <f t="shared" si="14"/>
        <v>220.8</v>
      </c>
      <c r="I46" s="109">
        <f t="shared" si="14"/>
        <v>220.8</v>
      </c>
      <c r="J46" s="109">
        <f t="shared" si="14"/>
        <v>220.8</v>
      </c>
      <c r="K46" s="109">
        <f t="shared" si="14"/>
        <v>220.8</v>
      </c>
      <c r="L46" s="109">
        <f t="shared" si="14"/>
        <v>220.8</v>
      </c>
      <c r="M46" s="109">
        <f t="shared" si="14"/>
        <v>220.8</v>
      </c>
      <c r="N46" s="109">
        <f t="shared" si="14"/>
        <v>220.8</v>
      </c>
      <c r="O46" s="109">
        <f t="shared" si="14"/>
        <v>220.8</v>
      </c>
      <c r="P46" s="109">
        <f t="shared" si="14"/>
        <v>220.8</v>
      </c>
      <c r="Q46" s="109">
        <f t="shared" si="14"/>
        <v>220.8</v>
      </c>
      <c r="R46" s="109">
        <f t="shared" si="14"/>
        <v>220.8</v>
      </c>
      <c r="S46" s="109">
        <f t="shared" si="14"/>
        <v>220.8</v>
      </c>
      <c r="T46" s="109">
        <f t="shared" si="14"/>
        <v>220.8</v>
      </c>
      <c r="U46" s="109">
        <f t="shared" si="14"/>
        <v>220.8</v>
      </c>
      <c r="V46" s="109">
        <f t="shared" si="14"/>
        <v>220.8</v>
      </c>
      <c r="W46" s="109">
        <f t="shared" si="14"/>
        <v>220.8</v>
      </c>
      <c r="X46" s="109">
        <f t="shared" si="14"/>
        <v>220.8</v>
      </c>
      <c r="Y46" s="109">
        <f t="shared" si="14"/>
        <v>220.8</v>
      </c>
      <c r="Z46" s="109">
        <f t="shared" si="14"/>
        <v>220.8</v>
      </c>
      <c r="AA46" s="109">
        <f t="shared" si="14"/>
        <v>220.8</v>
      </c>
      <c r="AB46" s="109">
        <f t="shared" si="14"/>
        <v>220.8</v>
      </c>
      <c r="AC46" s="109">
        <f t="shared" si="14"/>
        <v>220.8</v>
      </c>
      <c r="AD46" s="109">
        <f t="shared" si="14"/>
        <v>220.8</v>
      </c>
      <c r="AE46" s="109">
        <f t="shared" si="14"/>
        <v>220.8</v>
      </c>
      <c r="AF46" s="109">
        <f t="shared" si="14"/>
        <v>220.8</v>
      </c>
      <c r="AG46" s="109">
        <f t="shared" si="14"/>
        <v>220.8</v>
      </c>
      <c r="AH46" s="109">
        <f t="shared" si="14"/>
        <v>220.8</v>
      </c>
      <c r="AI46" s="109">
        <f t="shared" si="14"/>
        <v>220.8</v>
      </c>
      <c r="AJ46" s="109">
        <f t="shared" si="14"/>
        <v>220.8</v>
      </c>
      <c r="AK46" s="109">
        <f t="shared" si="14"/>
        <v>220.8</v>
      </c>
      <c r="AL46" s="109">
        <f t="shared" si="14"/>
        <v>220.8</v>
      </c>
      <c r="AM46" s="109">
        <f t="shared" si="14"/>
        <v>220.8</v>
      </c>
      <c r="AN46" s="109">
        <f t="shared" si="14"/>
        <v>220.8</v>
      </c>
      <c r="AO46" s="109">
        <f t="shared" si="14"/>
        <v>220.8</v>
      </c>
      <c r="AP46" s="109">
        <f t="shared" si="14"/>
        <v>220.8</v>
      </c>
      <c r="AQ46" s="109">
        <f t="shared" si="14"/>
        <v>220.8</v>
      </c>
      <c r="AR46" s="109">
        <f t="shared" si="14"/>
        <v>220.8</v>
      </c>
      <c r="AS46" s="109">
        <f t="shared" si="14"/>
        <v>220.8</v>
      </c>
      <c r="AT46" s="109">
        <f t="shared" si="14"/>
        <v>220.8</v>
      </c>
      <c r="AU46" s="109">
        <f t="shared" si="14"/>
        <v>220.8</v>
      </c>
      <c r="AV46" s="109">
        <f t="shared" si="14"/>
        <v>220.8</v>
      </c>
      <c r="AW46" s="109">
        <f t="shared" si="14"/>
        <v>220.8</v>
      </c>
      <c r="AX46" s="109">
        <f t="shared" si="14"/>
        <v>220.8</v>
      </c>
      <c r="AY46" s="109">
        <f t="shared" si="14"/>
        <v>220.8</v>
      </c>
    </row>
    <row r="47" spans="1:52">
      <c r="A47" s="109"/>
      <c r="B47" s="164" t="s">
        <v>344</v>
      </c>
      <c r="C47" s="109"/>
      <c r="D47" s="109"/>
      <c r="E47" s="109"/>
      <c r="F47" s="109">
        <v>210</v>
      </c>
      <c r="G47" s="109"/>
      <c r="H47" s="109">
        <v>210</v>
      </c>
      <c r="I47" s="109"/>
      <c r="J47" s="109">
        <v>210</v>
      </c>
      <c r="K47" s="109"/>
      <c r="L47" s="109">
        <v>210</v>
      </c>
      <c r="M47" s="109"/>
      <c r="N47" s="109">
        <v>210</v>
      </c>
      <c r="O47" s="109"/>
      <c r="P47" s="109">
        <v>210</v>
      </c>
      <c r="Q47" s="109"/>
      <c r="R47" s="109">
        <v>210</v>
      </c>
      <c r="S47" s="109"/>
      <c r="T47" s="109">
        <v>210</v>
      </c>
      <c r="U47" s="109"/>
      <c r="V47" s="109">
        <v>210</v>
      </c>
      <c r="W47" s="109"/>
      <c r="X47" s="109">
        <v>210</v>
      </c>
      <c r="Y47" s="109"/>
      <c r="Z47" s="109">
        <v>210</v>
      </c>
      <c r="AA47" s="109"/>
      <c r="AB47" s="109">
        <v>210</v>
      </c>
      <c r="AC47" s="109"/>
      <c r="AD47" s="109">
        <v>210</v>
      </c>
      <c r="AE47" s="109"/>
      <c r="AF47" s="109">
        <v>210</v>
      </c>
      <c r="AG47" s="109"/>
      <c r="AH47" s="109">
        <v>210</v>
      </c>
      <c r="AI47" s="109"/>
      <c r="AJ47" s="109">
        <v>210</v>
      </c>
      <c r="AK47" s="109"/>
      <c r="AL47" s="109">
        <v>210</v>
      </c>
      <c r="AM47" s="109"/>
      <c r="AN47" s="109">
        <v>210</v>
      </c>
      <c r="AO47" s="109"/>
      <c r="AP47" s="109">
        <v>210</v>
      </c>
      <c r="AQ47" s="109"/>
      <c r="AR47" s="109">
        <v>210</v>
      </c>
      <c r="AS47" s="109"/>
      <c r="AT47" s="109">
        <v>210</v>
      </c>
      <c r="AU47" s="109"/>
      <c r="AV47" s="109">
        <v>210</v>
      </c>
      <c r="AW47" s="109"/>
      <c r="AX47" s="109">
        <v>210</v>
      </c>
      <c r="AY47" s="109"/>
    </row>
    <row r="48" spans="1:52">
      <c r="A48" s="109"/>
      <c r="B48" s="164" t="s">
        <v>345</v>
      </c>
      <c r="C48" s="109"/>
      <c r="D48" s="109"/>
      <c r="E48" s="109"/>
      <c r="F48" s="109">
        <v>0</v>
      </c>
      <c r="G48" s="109"/>
      <c r="H48" s="109">
        <v>0</v>
      </c>
      <c r="I48" s="109"/>
      <c r="J48" s="109">
        <v>0</v>
      </c>
      <c r="K48" s="109"/>
      <c r="L48" s="109">
        <v>0</v>
      </c>
      <c r="M48" s="109"/>
      <c r="N48" s="109">
        <v>0</v>
      </c>
      <c r="O48" s="109"/>
      <c r="P48" s="109">
        <v>0</v>
      </c>
      <c r="Q48" s="109"/>
      <c r="R48" s="109">
        <v>0</v>
      </c>
      <c r="S48" s="109"/>
      <c r="T48" s="109">
        <v>0</v>
      </c>
      <c r="U48" s="109"/>
      <c r="V48" s="109">
        <v>0</v>
      </c>
      <c r="W48" s="109"/>
      <c r="X48" s="109">
        <v>0</v>
      </c>
      <c r="Y48" s="109"/>
      <c r="Z48" s="109">
        <v>0</v>
      </c>
      <c r="AA48" s="109"/>
      <c r="AB48" s="109">
        <v>0</v>
      </c>
      <c r="AC48" s="109"/>
      <c r="AD48" s="109">
        <v>0</v>
      </c>
      <c r="AE48" s="109"/>
      <c r="AF48" s="109">
        <v>0</v>
      </c>
      <c r="AG48" s="109"/>
      <c r="AH48" s="109">
        <v>0</v>
      </c>
      <c r="AI48" s="109"/>
      <c r="AJ48" s="109">
        <v>0</v>
      </c>
      <c r="AK48" s="109"/>
      <c r="AL48" s="109">
        <v>0</v>
      </c>
      <c r="AM48" s="109"/>
      <c r="AN48" s="109">
        <v>0</v>
      </c>
      <c r="AO48" s="109"/>
      <c r="AP48" s="109">
        <v>0</v>
      </c>
      <c r="AQ48" s="109"/>
      <c r="AR48" s="109">
        <v>0</v>
      </c>
      <c r="AS48" s="109"/>
      <c r="AT48" s="109">
        <v>0</v>
      </c>
      <c r="AU48" s="109"/>
      <c r="AV48" s="109">
        <v>0</v>
      </c>
      <c r="AW48" s="109"/>
      <c r="AX48" s="109">
        <v>0</v>
      </c>
      <c r="AY48" s="109"/>
    </row>
    <row r="49" spans="1:52">
      <c r="A49" s="109"/>
      <c r="B49" s="164" t="s">
        <v>346</v>
      </c>
      <c r="C49" s="109"/>
      <c r="D49" s="109"/>
      <c r="E49" s="109"/>
      <c r="F49" s="109">
        <v>7</v>
      </c>
      <c r="G49" s="109"/>
      <c r="H49" s="109">
        <v>7</v>
      </c>
      <c r="I49" s="109"/>
      <c r="J49" s="109">
        <v>7</v>
      </c>
      <c r="K49" s="109"/>
      <c r="L49" s="109">
        <v>7</v>
      </c>
      <c r="M49" s="109"/>
      <c r="N49" s="109">
        <v>7</v>
      </c>
      <c r="O49" s="109"/>
      <c r="P49" s="109">
        <v>7</v>
      </c>
      <c r="Q49" s="109"/>
      <c r="R49" s="109">
        <v>7</v>
      </c>
      <c r="S49" s="109"/>
      <c r="T49" s="109">
        <v>7</v>
      </c>
      <c r="U49" s="109"/>
      <c r="V49" s="109">
        <v>7</v>
      </c>
      <c r="W49" s="109"/>
      <c r="X49" s="109">
        <v>7</v>
      </c>
      <c r="Y49" s="109"/>
      <c r="Z49" s="109">
        <v>7</v>
      </c>
      <c r="AA49" s="109"/>
      <c r="AB49" s="109">
        <v>7</v>
      </c>
      <c r="AC49" s="109"/>
      <c r="AD49" s="109">
        <v>7</v>
      </c>
      <c r="AE49" s="109"/>
      <c r="AF49" s="109">
        <v>7</v>
      </c>
      <c r="AG49" s="109"/>
      <c r="AH49" s="109">
        <v>7</v>
      </c>
      <c r="AI49" s="109"/>
      <c r="AJ49" s="109">
        <v>7</v>
      </c>
      <c r="AK49" s="109"/>
      <c r="AL49" s="109">
        <v>7</v>
      </c>
      <c r="AM49" s="109"/>
      <c r="AN49" s="109">
        <v>7</v>
      </c>
      <c r="AO49" s="109"/>
      <c r="AP49" s="109">
        <v>7</v>
      </c>
      <c r="AQ49" s="109"/>
      <c r="AR49" s="109">
        <v>7</v>
      </c>
      <c r="AS49" s="109"/>
      <c r="AT49" s="109">
        <v>7</v>
      </c>
      <c r="AU49" s="109"/>
      <c r="AV49" s="109">
        <v>7</v>
      </c>
      <c r="AW49" s="109"/>
      <c r="AX49" s="109">
        <v>7</v>
      </c>
      <c r="AY49" s="109"/>
    </row>
    <row r="50" spans="1:52">
      <c r="A50" s="109"/>
      <c r="B50" s="164" t="s">
        <v>347</v>
      </c>
      <c r="C50" s="109"/>
      <c r="D50" s="109">
        <f>D44-D47</f>
        <v>0</v>
      </c>
      <c r="E50" s="109">
        <f t="shared" ref="E50:AY50" si="15">E44-E47</f>
        <v>0</v>
      </c>
      <c r="F50" s="109">
        <f t="shared" si="15"/>
        <v>10.800000000000011</v>
      </c>
      <c r="G50" s="109">
        <f t="shared" si="15"/>
        <v>220.8</v>
      </c>
      <c r="H50" s="109">
        <f t="shared" si="15"/>
        <v>10.800000000000011</v>
      </c>
      <c r="I50" s="109">
        <f t="shared" si="15"/>
        <v>220.8</v>
      </c>
      <c r="J50" s="109">
        <f t="shared" si="15"/>
        <v>10.800000000000011</v>
      </c>
      <c r="K50" s="109">
        <f t="shared" si="15"/>
        <v>220.8</v>
      </c>
      <c r="L50" s="109">
        <f t="shared" si="15"/>
        <v>10.800000000000011</v>
      </c>
      <c r="M50" s="109">
        <f t="shared" si="15"/>
        <v>220.8</v>
      </c>
      <c r="N50" s="109">
        <f t="shared" si="15"/>
        <v>10.800000000000011</v>
      </c>
      <c r="O50" s="109">
        <f t="shared" si="15"/>
        <v>220.8</v>
      </c>
      <c r="P50" s="109">
        <f t="shared" si="15"/>
        <v>10.800000000000011</v>
      </c>
      <c r="Q50" s="109">
        <f t="shared" si="15"/>
        <v>220.8</v>
      </c>
      <c r="R50" s="109">
        <f t="shared" si="15"/>
        <v>10.800000000000011</v>
      </c>
      <c r="S50" s="109">
        <f t="shared" si="15"/>
        <v>220.8</v>
      </c>
      <c r="T50" s="109">
        <f t="shared" si="15"/>
        <v>10.800000000000011</v>
      </c>
      <c r="U50" s="109">
        <f t="shared" si="15"/>
        <v>220.8</v>
      </c>
      <c r="V50" s="109">
        <f t="shared" si="15"/>
        <v>10.800000000000011</v>
      </c>
      <c r="W50" s="109">
        <f t="shared" si="15"/>
        <v>220.8</v>
      </c>
      <c r="X50" s="109">
        <f t="shared" si="15"/>
        <v>10.800000000000011</v>
      </c>
      <c r="Y50" s="109">
        <f t="shared" si="15"/>
        <v>220.8</v>
      </c>
      <c r="Z50" s="109">
        <f t="shared" si="15"/>
        <v>10.800000000000011</v>
      </c>
      <c r="AA50" s="109">
        <f t="shared" si="15"/>
        <v>220.8</v>
      </c>
      <c r="AB50" s="109">
        <f t="shared" si="15"/>
        <v>10.800000000000011</v>
      </c>
      <c r="AC50" s="109">
        <f t="shared" si="15"/>
        <v>220.8</v>
      </c>
      <c r="AD50" s="109">
        <f t="shared" si="15"/>
        <v>10.800000000000011</v>
      </c>
      <c r="AE50" s="109">
        <f t="shared" si="15"/>
        <v>220.8</v>
      </c>
      <c r="AF50" s="109">
        <f t="shared" si="15"/>
        <v>10.800000000000011</v>
      </c>
      <c r="AG50" s="109">
        <f t="shared" si="15"/>
        <v>220.8</v>
      </c>
      <c r="AH50" s="109">
        <f t="shared" si="15"/>
        <v>10.800000000000011</v>
      </c>
      <c r="AI50" s="109">
        <f t="shared" si="15"/>
        <v>220.8</v>
      </c>
      <c r="AJ50" s="109">
        <f t="shared" si="15"/>
        <v>10.800000000000011</v>
      </c>
      <c r="AK50" s="109">
        <f t="shared" si="15"/>
        <v>220.8</v>
      </c>
      <c r="AL50" s="109">
        <f t="shared" si="15"/>
        <v>10.800000000000011</v>
      </c>
      <c r="AM50" s="109">
        <f t="shared" si="15"/>
        <v>220.8</v>
      </c>
      <c r="AN50" s="109">
        <f t="shared" si="15"/>
        <v>10.800000000000011</v>
      </c>
      <c r="AO50" s="109">
        <f t="shared" si="15"/>
        <v>220.8</v>
      </c>
      <c r="AP50" s="109">
        <f t="shared" si="15"/>
        <v>10.800000000000011</v>
      </c>
      <c r="AQ50" s="109">
        <f t="shared" si="15"/>
        <v>220.8</v>
      </c>
      <c r="AR50" s="109">
        <f t="shared" si="15"/>
        <v>10.800000000000011</v>
      </c>
      <c r="AS50" s="109">
        <f t="shared" si="15"/>
        <v>220.8</v>
      </c>
      <c r="AT50" s="109">
        <f t="shared" si="15"/>
        <v>10.800000000000011</v>
      </c>
      <c r="AU50" s="109">
        <f t="shared" si="15"/>
        <v>220.8</v>
      </c>
      <c r="AV50" s="109">
        <f t="shared" si="15"/>
        <v>10.800000000000011</v>
      </c>
      <c r="AW50" s="109">
        <f t="shared" si="15"/>
        <v>220.8</v>
      </c>
      <c r="AX50" s="109">
        <f t="shared" si="15"/>
        <v>10.800000000000011</v>
      </c>
      <c r="AY50" s="109">
        <f t="shared" si="15"/>
        <v>220.8</v>
      </c>
    </row>
    <row r="51" spans="1:52">
      <c r="A51" s="109"/>
      <c r="B51" s="164" t="s">
        <v>348</v>
      </c>
      <c r="C51" s="109"/>
      <c r="D51" s="109">
        <f>D45-D48</f>
        <v>0</v>
      </c>
      <c r="E51" s="109">
        <f t="shared" ref="E51:AY51" si="16">E45-E48</f>
        <v>0</v>
      </c>
      <c r="F51" s="109">
        <f t="shared" si="16"/>
        <v>0</v>
      </c>
      <c r="G51" s="109">
        <f t="shared" si="16"/>
        <v>0</v>
      </c>
      <c r="H51" s="109">
        <f t="shared" si="16"/>
        <v>0</v>
      </c>
      <c r="I51" s="109">
        <f t="shared" si="16"/>
        <v>0</v>
      </c>
      <c r="J51" s="109">
        <f t="shared" si="16"/>
        <v>0</v>
      </c>
      <c r="K51" s="109">
        <f t="shared" si="16"/>
        <v>0</v>
      </c>
      <c r="L51" s="109">
        <f t="shared" si="16"/>
        <v>0</v>
      </c>
      <c r="M51" s="109">
        <f t="shared" si="16"/>
        <v>0</v>
      </c>
      <c r="N51" s="109">
        <f t="shared" si="16"/>
        <v>0</v>
      </c>
      <c r="O51" s="109">
        <f t="shared" si="16"/>
        <v>0</v>
      </c>
      <c r="P51" s="109">
        <f t="shared" si="16"/>
        <v>0</v>
      </c>
      <c r="Q51" s="109">
        <f t="shared" si="16"/>
        <v>0</v>
      </c>
      <c r="R51" s="109">
        <f t="shared" si="16"/>
        <v>0</v>
      </c>
      <c r="S51" s="109">
        <f t="shared" si="16"/>
        <v>0</v>
      </c>
      <c r="T51" s="109">
        <f t="shared" si="16"/>
        <v>0</v>
      </c>
      <c r="U51" s="109">
        <f t="shared" si="16"/>
        <v>0</v>
      </c>
      <c r="V51" s="109">
        <f t="shared" si="16"/>
        <v>0</v>
      </c>
      <c r="W51" s="109">
        <f t="shared" si="16"/>
        <v>0</v>
      </c>
      <c r="X51" s="109">
        <f t="shared" si="16"/>
        <v>0</v>
      </c>
      <c r="Y51" s="109">
        <f t="shared" si="16"/>
        <v>0</v>
      </c>
      <c r="Z51" s="109">
        <f t="shared" si="16"/>
        <v>0</v>
      </c>
      <c r="AA51" s="109">
        <f t="shared" si="16"/>
        <v>0</v>
      </c>
      <c r="AB51" s="109">
        <f t="shared" si="16"/>
        <v>0</v>
      </c>
      <c r="AC51" s="109">
        <f t="shared" si="16"/>
        <v>0</v>
      </c>
      <c r="AD51" s="109">
        <f t="shared" si="16"/>
        <v>0</v>
      </c>
      <c r="AE51" s="109">
        <f t="shared" si="16"/>
        <v>0</v>
      </c>
      <c r="AF51" s="109">
        <f t="shared" si="16"/>
        <v>0</v>
      </c>
      <c r="AG51" s="109">
        <f t="shared" si="16"/>
        <v>0</v>
      </c>
      <c r="AH51" s="109">
        <f t="shared" si="16"/>
        <v>0</v>
      </c>
      <c r="AI51" s="109">
        <f t="shared" si="16"/>
        <v>0</v>
      </c>
      <c r="AJ51" s="109">
        <f t="shared" si="16"/>
        <v>0</v>
      </c>
      <c r="AK51" s="109">
        <f t="shared" si="16"/>
        <v>0</v>
      </c>
      <c r="AL51" s="109">
        <f t="shared" si="16"/>
        <v>0</v>
      </c>
      <c r="AM51" s="109">
        <f t="shared" si="16"/>
        <v>0</v>
      </c>
      <c r="AN51" s="109">
        <f t="shared" si="16"/>
        <v>0</v>
      </c>
      <c r="AO51" s="109">
        <f t="shared" si="16"/>
        <v>0</v>
      </c>
      <c r="AP51" s="109">
        <f t="shared" si="16"/>
        <v>0</v>
      </c>
      <c r="AQ51" s="109">
        <f t="shared" si="16"/>
        <v>0</v>
      </c>
      <c r="AR51" s="109">
        <f t="shared" si="16"/>
        <v>0</v>
      </c>
      <c r="AS51" s="109">
        <f t="shared" si="16"/>
        <v>0</v>
      </c>
      <c r="AT51" s="109">
        <f t="shared" si="16"/>
        <v>0</v>
      </c>
      <c r="AU51" s="109">
        <f t="shared" si="16"/>
        <v>0</v>
      </c>
      <c r="AV51" s="109">
        <f t="shared" si="16"/>
        <v>0</v>
      </c>
      <c r="AW51" s="109">
        <f t="shared" si="16"/>
        <v>0</v>
      </c>
      <c r="AX51" s="109">
        <f t="shared" si="16"/>
        <v>0</v>
      </c>
      <c r="AY51" s="109">
        <f t="shared" si="16"/>
        <v>0</v>
      </c>
    </row>
    <row r="52" spans="1:52">
      <c r="A52" s="109"/>
      <c r="B52" s="164" t="s">
        <v>349</v>
      </c>
      <c r="C52" s="109"/>
      <c r="D52" s="109">
        <v>2</v>
      </c>
      <c r="E52" s="109">
        <v>2</v>
      </c>
      <c r="F52" s="109">
        <v>1</v>
      </c>
      <c r="G52" s="109">
        <v>1</v>
      </c>
      <c r="H52" s="109">
        <v>2</v>
      </c>
      <c r="I52" s="109">
        <v>1</v>
      </c>
      <c r="J52" s="109">
        <v>1</v>
      </c>
      <c r="K52" s="109">
        <v>2</v>
      </c>
      <c r="L52" s="109">
        <v>1</v>
      </c>
      <c r="M52" s="109">
        <v>2</v>
      </c>
      <c r="N52" s="109">
        <v>1</v>
      </c>
      <c r="O52" s="109">
        <v>1</v>
      </c>
      <c r="P52" s="109">
        <v>1</v>
      </c>
      <c r="Q52" s="109">
        <v>1</v>
      </c>
      <c r="R52" s="109">
        <v>1</v>
      </c>
      <c r="S52" s="109">
        <v>2</v>
      </c>
      <c r="T52" s="109">
        <v>1</v>
      </c>
      <c r="U52" s="109">
        <v>1</v>
      </c>
      <c r="V52" s="109">
        <v>1</v>
      </c>
      <c r="W52" s="109">
        <v>2</v>
      </c>
      <c r="X52" s="109">
        <v>1</v>
      </c>
      <c r="Y52" s="109">
        <v>2</v>
      </c>
      <c r="Z52" s="109">
        <v>1</v>
      </c>
      <c r="AA52" s="109">
        <v>1</v>
      </c>
      <c r="AB52" s="109">
        <v>1</v>
      </c>
      <c r="AC52" s="109">
        <v>1</v>
      </c>
      <c r="AD52" s="109">
        <v>3</v>
      </c>
      <c r="AE52" s="109">
        <v>1</v>
      </c>
      <c r="AF52" s="109">
        <v>2</v>
      </c>
      <c r="AG52" s="109">
        <v>1</v>
      </c>
      <c r="AH52" s="109">
        <v>1</v>
      </c>
      <c r="AI52" s="109">
        <v>1</v>
      </c>
      <c r="AJ52" s="109">
        <v>1</v>
      </c>
      <c r="AK52" s="109">
        <v>1</v>
      </c>
      <c r="AL52" s="109">
        <v>2</v>
      </c>
      <c r="AM52" s="109">
        <v>2</v>
      </c>
      <c r="AN52" s="109">
        <v>1</v>
      </c>
      <c r="AO52" s="109">
        <v>1</v>
      </c>
      <c r="AP52" s="109">
        <v>1</v>
      </c>
      <c r="AQ52" s="109">
        <v>1</v>
      </c>
      <c r="AR52" s="109">
        <v>1</v>
      </c>
      <c r="AS52" s="109">
        <v>1</v>
      </c>
      <c r="AT52" s="109">
        <v>1</v>
      </c>
      <c r="AU52" s="109">
        <v>2</v>
      </c>
      <c r="AV52" s="109">
        <v>2</v>
      </c>
      <c r="AW52" s="109">
        <v>1</v>
      </c>
      <c r="AX52" s="109">
        <v>2</v>
      </c>
      <c r="AY52" s="109">
        <v>1</v>
      </c>
    </row>
    <row r="53" spans="1:52">
      <c r="A53" s="109"/>
      <c r="B53" s="177" t="s">
        <v>350</v>
      </c>
      <c r="C53" s="109"/>
      <c r="D53" s="109">
        <v>0</v>
      </c>
      <c r="E53" s="109">
        <v>0</v>
      </c>
      <c r="F53" s="109">
        <v>180936</v>
      </c>
      <c r="G53" s="109">
        <v>0</v>
      </c>
      <c r="H53" s="109">
        <v>180936</v>
      </c>
      <c r="I53" s="109">
        <v>0</v>
      </c>
      <c r="J53" s="109">
        <v>180936</v>
      </c>
      <c r="K53" s="109">
        <v>0</v>
      </c>
      <c r="L53" s="109">
        <v>180936</v>
      </c>
      <c r="M53" s="109">
        <v>0</v>
      </c>
      <c r="N53" s="109">
        <v>180936</v>
      </c>
      <c r="O53" s="109">
        <v>0</v>
      </c>
      <c r="P53" s="109">
        <v>180936</v>
      </c>
      <c r="Q53" s="109">
        <v>0</v>
      </c>
      <c r="R53" s="109">
        <v>180936</v>
      </c>
      <c r="S53" s="109">
        <v>0</v>
      </c>
      <c r="T53" s="109">
        <v>180936</v>
      </c>
      <c r="U53" s="109">
        <v>0</v>
      </c>
      <c r="V53" s="109">
        <v>180936</v>
      </c>
      <c r="W53" s="109">
        <v>0</v>
      </c>
      <c r="X53" s="109">
        <v>180936</v>
      </c>
      <c r="Y53" s="109">
        <v>0</v>
      </c>
      <c r="Z53" s="109">
        <v>180936</v>
      </c>
      <c r="AA53" s="109">
        <v>0</v>
      </c>
      <c r="AB53" s="109">
        <v>180936</v>
      </c>
      <c r="AC53" s="109">
        <v>0</v>
      </c>
      <c r="AD53" s="109">
        <v>180936</v>
      </c>
      <c r="AE53" s="109">
        <v>0</v>
      </c>
      <c r="AF53" s="109">
        <v>180936</v>
      </c>
      <c r="AG53" s="109">
        <v>0</v>
      </c>
      <c r="AH53" s="109">
        <v>180936</v>
      </c>
      <c r="AI53" s="109">
        <v>0</v>
      </c>
      <c r="AJ53" s="109">
        <v>180936</v>
      </c>
      <c r="AK53" s="109">
        <v>0</v>
      </c>
      <c r="AL53" s="109">
        <v>180936</v>
      </c>
      <c r="AM53" s="109">
        <v>0</v>
      </c>
      <c r="AN53" s="109">
        <v>180936</v>
      </c>
      <c r="AO53" s="109">
        <v>0</v>
      </c>
      <c r="AP53" s="109">
        <v>180936</v>
      </c>
      <c r="AQ53" s="109">
        <v>0</v>
      </c>
      <c r="AR53" s="109">
        <v>180936</v>
      </c>
      <c r="AS53" s="109">
        <v>0</v>
      </c>
      <c r="AT53" s="109">
        <v>180936</v>
      </c>
      <c r="AU53" s="109">
        <v>0</v>
      </c>
      <c r="AV53" s="109">
        <v>180936</v>
      </c>
      <c r="AW53" s="109">
        <v>0</v>
      </c>
      <c r="AX53" s="109">
        <v>180936</v>
      </c>
      <c r="AY53" s="109">
        <v>0</v>
      </c>
      <c r="AZ53" s="99">
        <f>SUM($D$53:$AY$53)</f>
        <v>4161528</v>
      </c>
    </row>
    <row r="54" spans="1:52">
      <c r="A54" s="124"/>
      <c r="B54" s="139" t="s">
        <v>351</v>
      </c>
      <c r="C54" s="124"/>
      <c r="D54" s="124">
        <v>0</v>
      </c>
      <c r="E54" s="124">
        <v>0</v>
      </c>
      <c r="F54" s="124">
        <v>5040.3600000000051</v>
      </c>
      <c r="G54" s="124">
        <v>103047.36</v>
      </c>
      <c r="H54" s="124">
        <v>5040.3600000000051</v>
      </c>
      <c r="I54" s="124">
        <v>103047.36</v>
      </c>
      <c r="J54" s="124">
        <v>5040.3600000000051</v>
      </c>
      <c r="K54" s="124">
        <v>103047.36</v>
      </c>
      <c r="L54" s="124">
        <v>5040.3600000000051</v>
      </c>
      <c r="M54" s="124">
        <v>103047.36</v>
      </c>
      <c r="N54" s="124">
        <v>5040.3600000000051</v>
      </c>
      <c r="O54" s="124">
        <v>103047.36</v>
      </c>
      <c r="P54" s="124">
        <v>5040.3600000000051</v>
      </c>
      <c r="Q54" s="124">
        <v>103047.36</v>
      </c>
      <c r="R54" s="124">
        <v>5040.3600000000051</v>
      </c>
      <c r="S54" s="124">
        <v>103047.36</v>
      </c>
      <c r="T54" s="124">
        <v>5040.3600000000051</v>
      </c>
      <c r="U54" s="124">
        <v>103047.36</v>
      </c>
      <c r="V54" s="124">
        <v>5040.3600000000051</v>
      </c>
      <c r="W54" s="124">
        <v>103047.36</v>
      </c>
      <c r="X54" s="124">
        <v>5040.3600000000051</v>
      </c>
      <c r="Y54" s="124">
        <v>103047.36</v>
      </c>
      <c r="Z54" s="124">
        <v>5040.3600000000051</v>
      </c>
      <c r="AA54" s="124">
        <v>103047.36</v>
      </c>
      <c r="AB54" s="124">
        <v>5040.3600000000051</v>
      </c>
      <c r="AC54" s="124">
        <v>103047.36</v>
      </c>
      <c r="AD54" s="124">
        <v>5040.3600000000051</v>
      </c>
      <c r="AE54" s="124">
        <v>103047.36</v>
      </c>
      <c r="AF54" s="124">
        <v>5040.3600000000051</v>
      </c>
      <c r="AG54" s="124">
        <v>103047.36</v>
      </c>
      <c r="AH54" s="124">
        <v>5040.3600000000051</v>
      </c>
      <c r="AI54" s="124">
        <v>103047.36</v>
      </c>
      <c r="AJ54" s="124">
        <v>5040.3600000000051</v>
      </c>
      <c r="AK54" s="124">
        <v>103047.36</v>
      </c>
      <c r="AL54" s="124">
        <v>5040.3600000000051</v>
      </c>
      <c r="AM54" s="124">
        <v>103047.36</v>
      </c>
      <c r="AN54" s="124">
        <v>5040.3600000000051</v>
      </c>
      <c r="AO54" s="124">
        <v>103047.36</v>
      </c>
      <c r="AP54" s="124">
        <v>5040.3600000000051</v>
      </c>
      <c r="AQ54" s="124">
        <v>103047.36</v>
      </c>
      <c r="AR54" s="124">
        <v>5040.3600000000051</v>
      </c>
      <c r="AS54" s="124">
        <v>103047.36</v>
      </c>
      <c r="AT54" s="124">
        <v>5040.3600000000051</v>
      </c>
      <c r="AU54" s="124">
        <v>103047.36</v>
      </c>
      <c r="AV54" s="124">
        <v>5040.3600000000051</v>
      </c>
      <c r="AW54" s="124">
        <v>103047.36</v>
      </c>
      <c r="AX54" s="124">
        <v>5040.3600000000051</v>
      </c>
      <c r="AY54" s="124">
        <v>103047.36</v>
      </c>
      <c r="AZ54" s="99">
        <f>SUM($D$54:$AY$54)</f>
        <v>2486017.560000001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99" customWidth="1"/>
    <col min="2" max="2" width="17.6640625" style="99" customWidth="1"/>
    <col min="3" max="51" width="8.83203125" style="99"/>
    <col min="52" max="52" width="10.6640625" style="99" customWidth="1"/>
    <col min="53" max="16384" width="8.83203125" style="99"/>
  </cols>
  <sheetData>
    <row r="1" spans="1:52">
      <c r="A1" s="101" t="s">
        <v>118</v>
      </c>
    </row>
    <row r="2" spans="1:52">
      <c r="A2" s="99" t="s">
        <v>302</v>
      </c>
      <c r="B2" s="106" t="s">
        <v>10</v>
      </c>
      <c r="E2" s="109"/>
    </row>
    <row r="3" spans="1:52">
      <c r="A3" s="99" t="s">
        <v>285</v>
      </c>
      <c r="B3" s="106">
        <v>500</v>
      </c>
      <c r="E3" s="109"/>
    </row>
    <row r="4" spans="1:52">
      <c r="A4" s="101"/>
      <c r="C4" s="110" t="s">
        <v>286</v>
      </c>
    </row>
    <row r="5" spans="1:52">
      <c r="B5" s="105"/>
      <c r="C5" s="111">
        <v>0</v>
      </c>
      <c r="D5" s="111">
        <v>1</v>
      </c>
      <c r="E5" s="111">
        <v>2</v>
      </c>
      <c r="F5" s="111">
        <v>3</v>
      </c>
      <c r="G5" s="111">
        <v>4</v>
      </c>
      <c r="H5" s="111">
        <v>5</v>
      </c>
      <c r="I5" s="111">
        <v>6</v>
      </c>
      <c r="J5" s="111">
        <v>7</v>
      </c>
      <c r="K5" s="111">
        <v>8</v>
      </c>
      <c r="L5" s="111">
        <v>9</v>
      </c>
      <c r="M5" s="111">
        <v>10</v>
      </c>
      <c r="N5" s="111">
        <v>11</v>
      </c>
      <c r="O5" s="111">
        <v>12</v>
      </c>
      <c r="P5" s="111">
        <v>13</v>
      </c>
      <c r="Q5" s="111">
        <v>14</v>
      </c>
      <c r="R5" s="111">
        <v>15</v>
      </c>
      <c r="S5" s="111">
        <v>16</v>
      </c>
      <c r="T5" s="111">
        <v>17</v>
      </c>
      <c r="U5" s="111">
        <v>18</v>
      </c>
      <c r="V5" s="111">
        <v>19</v>
      </c>
      <c r="W5" s="111">
        <v>20</v>
      </c>
      <c r="X5" s="111">
        <v>21</v>
      </c>
      <c r="Y5" s="111">
        <v>22</v>
      </c>
      <c r="Z5" s="111">
        <v>23</v>
      </c>
      <c r="AA5" s="111">
        <v>24</v>
      </c>
      <c r="AB5" s="111">
        <v>25</v>
      </c>
      <c r="AC5" s="111">
        <v>26</v>
      </c>
      <c r="AD5" s="111">
        <v>27</v>
      </c>
      <c r="AE5" s="111">
        <v>28</v>
      </c>
      <c r="AF5" s="111">
        <v>29</v>
      </c>
      <c r="AG5" s="111">
        <v>30</v>
      </c>
      <c r="AH5" s="111">
        <v>31</v>
      </c>
      <c r="AI5" s="111">
        <v>32</v>
      </c>
      <c r="AJ5" s="111">
        <v>33</v>
      </c>
      <c r="AK5" s="111">
        <v>34</v>
      </c>
      <c r="AL5" s="111">
        <v>35</v>
      </c>
      <c r="AM5" s="111">
        <v>36</v>
      </c>
      <c r="AN5" s="111">
        <v>37</v>
      </c>
      <c r="AO5" s="111">
        <v>38</v>
      </c>
      <c r="AP5" s="111">
        <v>39</v>
      </c>
      <c r="AQ5" s="111">
        <v>40</v>
      </c>
      <c r="AR5" s="111">
        <v>41</v>
      </c>
      <c r="AS5" s="111">
        <v>42</v>
      </c>
      <c r="AT5" s="111">
        <v>43</v>
      </c>
      <c r="AU5" s="111">
        <v>44</v>
      </c>
      <c r="AV5" s="111">
        <v>45</v>
      </c>
      <c r="AW5" s="111">
        <v>46</v>
      </c>
      <c r="AX5" s="111">
        <v>47</v>
      </c>
      <c r="AY5" s="111">
        <v>48</v>
      </c>
    </row>
    <row r="6" spans="1:52">
      <c r="A6" s="101" t="s">
        <v>303</v>
      </c>
      <c r="B6" s="113"/>
      <c r="C6" s="112" t="s">
        <v>287</v>
      </c>
      <c r="D6" s="111" t="s">
        <v>288</v>
      </c>
      <c r="E6" s="111" t="s">
        <v>288</v>
      </c>
      <c r="F6" s="111" t="s">
        <v>288</v>
      </c>
      <c r="G6" s="111" t="s">
        <v>288</v>
      </c>
      <c r="H6" s="111" t="s">
        <v>288</v>
      </c>
      <c r="I6" s="111" t="s">
        <v>288</v>
      </c>
      <c r="J6" s="111" t="s">
        <v>288</v>
      </c>
      <c r="K6" s="111" t="s">
        <v>288</v>
      </c>
      <c r="L6" s="111" t="s">
        <v>288</v>
      </c>
      <c r="M6" s="111" t="s">
        <v>288</v>
      </c>
      <c r="N6" s="111" t="s">
        <v>288</v>
      </c>
      <c r="O6" s="111" t="s">
        <v>288</v>
      </c>
      <c r="P6" s="111" t="s">
        <v>288</v>
      </c>
      <c r="Q6" s="111" t="s">
        <v>288</v>
      </c>
      <c r="R6" s="111" t="s">
        <v>288</v>
      </c>
      <c r="S6" s="111" t="s">
        <v>288</v>
      </c>
      <c r="T6" s="111" t="s">
        <v>288</v>
      </c>
      <c r="U6" s="111" t="s">
        <v>288</v>
      </c>
      <c r="V6" s="111" t="s">
        <v>288</v>
      </c>
      <c r="W6" s="111" t="s">
        <v>288</v>
      </c>
      <c r="X6" s="111" t="s">
        <v>288</v>
      </c>
      <c r="Y6" s="111" t="s">
        <v>288</v>
      </c>
      <c r="Z6" s="111" t="s">
        <v>288</v>
      </c>
      <c r="AA6" s="111" t="s">
        <v>288</v>
      </c>
      <c r="AB6" s="111" t="s">
        <v>288</v>
      </c>
      <c r="AC6" s="111" t="s">
        <v>288</v>
      </c>
      <c r="AD6" s="111" t="s">
        <v>288</v>
      </c>
      <c r="AE6" s="111" t="s">
        <v>288</v>
      </c>
      <c r="AF6" s="111" t="s">
        <v>288</v>
      </c>
      <c r="AG6" s="111" t="s">
        <v>288</v>
      </c>
      <c r="AH6" s="111" t="s">
        <v>288</v>
      </c>
      <c r="AI6" s="111" t="s">
        <v>288</v>
      </c>
      <c r="AJ6" s="111" t="s">
        <v>288</v>
      </c>
      <c r="AK6" s="111" t="s">
        <v>288</v>
      </c>
      <c r="AL6" s="111" t="s">
        <v>288</v>
      </c>
      <c r="AM6" s="111" t="s">
        <v>288</v>
      </c>
      <c r="AN6" s="111" t="s">
        <v>288</v>
      </c>
      <c r="AO6" s="111" t="s">
        <v>288</v>
      </c>
      <c r="AP6" s="111" t="s">
        <v>288</v>
      </c>
      <c r="AQ6" s="111" t="s">
        <v>288</v>
      </c>
      <c r="AR6" s="111" t="s">
        <v>288</v>
      </c>
      <c r="AS6" s="111" t="s">
        <v>288</v>
      </c>
      <c r="AT6" s="111" t="s">
        <v>288</v>
      </c>
      <c r="AU6" s="111" t="s">
        <v>288</v>
      </c>
      <c r="AV6" s="111" t="s">
        <v>288</v>
      </c>
      <c r="AW6" s="111" t="s">
        <v>288</v>
      </c>
      <c r="AX6" s="111" t="s">
        <v>288</v>
      </c>
      <c r="AY6" s="110" t="s">
        <v>289</v>
      </c>
      <c r="AZ6" s="141" t="s">
        <v>150</v>
      </c>
    </row>
    <row r="7" spans="1:52">
      <c r="A7" s="114" t="s">
        <v>125</v>
      </c>
      <c r="B7" s="142">
        <v>1</v>
      </c>
      <c r="C7" s="143" t="s">
        <v>292</v>
      </c>
      <c r="D7" s="143">
        <v>1065.9070020450795</v>
      </c>
      <c r="E7" s="143">
        <v>1065.9070020450795</v>
      </c>
      <c r="F7" s="143">
        <v>1018.3964035656267</v>
      </c>
      <c r="G7" s="143">
        <v>1065.9070020450795</v>
      </c>
      <c r="H7" s="143">
        <v>1065.9070020450795</v>
      </c>
      <c r="I7" s="143">
        <v>1065.9070020450795</v>
      </c>
      <c r="J7" s="143">
        <v>1065.9070020450795</v>
      </c>
      <c r="K7" s="143">
        <v>1065.9070020450795</v>
      </c>
      <c r="L7" s="143">
        <v>1065.9070020450795</v>
      </c>
      <c r="M7" s="143">
        <v>1065.9070020450795</v>
      </c>
      <c r="N7" s="143">
        <v>1065.9070020450795</v>
      </c>
      <c r="O7" s="143">
        <v>1065.9070020450795</v>
      </c>
      <c r="P7" s="143">
        <v>1065.9070020450795</v>
      </c>
      <c r="Q7" s="143">
        <v>1065.9070020450795</v>
      </c>
      <c r="R7" s="143">
        <v>1065.9070020450795</v>
      </c>
      <c r="S7" s="143">
        <v>973.15628761772064</v>
      </c>
      <c r="T7" s="143">
        <v>973.96679824176294</v>
      </c>
      <c r="U7" s="143">
        <v>1065.9070020450795</v>
      </c>
      <c r="V7" s="143">
        <v>1065.9070020450795</v>
      </c>
      <c r="W7" s="143">
        <v>1065.9070020450795</v>
      </c>
      <c r="X7" s="143">
        <v>1065.9070020450795</v>
      </c>
      <c r="Y7" s="143">
        <v>1065.9070020450795</v>
      </c>
      <c r="Z7" s="143">
        <v>1065.9070020450795</v>
      </c>
      <c r="AA7" s="143">
        <v>1065.9070020450795</v>
      </c>
      <c r="AB7" s="143">
        <v>1065.9070020450795</v>
      </c>
      <c r="AC7" s="143">
        <v>1065.9070020450795</v>
      </c>
      <c r="AD7" s="143">
        <v>1065.9070020450795</v>
      </c>
      <c r="AE7" s="143">
        <v>1065.9070020450795</v>
      </c>
      <c r="AF7" s="143">
        <v>1065.9070020450795</v>
      </c>
      <c r="AG7" s="143">
        <v>1065.9070020450795</v>
      </c>
      <c r="AH7" s="143">
        <v>1065.9070020450795</v>
      </c>
      <c r="AI7" s="143">
        <v>1065.9070020450795</v>
      </c>
      <c r="AJ7" s="143">
        <v>1065.9070020450795</v>
      </c>
      <c r="AK7" s="143">
        <v>1065.9070020450795</v>
      </c>
      <c r="AL7" s="143">
        <v>1065.9070020450795</v>
      </c>
      <c r="AM7" s="143">
        <v>1065.9070020450795</v>
      </c>
      <c r="AN7" s="143">
        <v>1027.0673388502971</v>
      </c>
      <c r="AO7" s="143">
        <v>1027.3051334555339</v>
      </c>
      <c r="AP7" s="143">
        <v>1065.9070020450795</v>
      </c>
      <c r="AQ7" s="143">
        <v>1065.9070020450795</v>
      </c>
      <c r="AR7" s="143">
        <v>1065.9070020450795</v>
      </c>
      <c r="AS7" s="143">
        <v>1065.9070020450795</v>
      </c>
      <c r="AT7" s="143">
        <v>1065.9070020450795</v>
      </c>
      <c r="AU7" s="143">
        <v>1065.9070020450795</v>
      </c>
      <c r="AV7" s="143">
        <v>1065.9070020450795</v>
      </c>
      <c r="AW7" s="143">
        <v>1065.9070020450795</v>
      </c>
      <c r="AX7" s="143">
        <v>1065.9070020450795</v>
      </c>
      <c r="AY7" s="143">
        <v>1065.9070020450795</v>
      </c>
      <c r="AZ7" s="105"/>
    </row>
    <row r="8" spans="1:52">
      <c r="A8" s="144"/>
      <c r="B8" s="145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6"/>
    </row>
    <row r="9" spans="1:52">
      <c r="A9" s="101" t="s">
        <v>293</v>
      </c>
      <c r="B9" s="147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</row>
    <row r="10" spans="1:52">
      <c r="A10" s="148" t="s">
        <v>125</v>
      </c>
      <c r="B10" s="149">
        <v>1</v>
      </c>
      <c r="C10" s="143" t="s">
        <v>292</v>
      </c>
      <c r="D10" s="143">
        <f t="shared" ref="D10:AY10" si="0">MAX(SUM(D$14:D$16)+D$7-$B$3,0)</f>
        <v>565.90700204507948</v>
      </c>
      <c r="E10" s="143">
        <f t="shared" si="0"/>
        <v>565.90700204507948</v>
      </c>
      <c r="F10" s="143">
        <f t="shared" si="0"/>
        <v>518.39640356562666</v>
      </c>
      <c r="G10" s="143">
        <f t="shared" si="0"/>
        <v>565.90700204507948</v>
      </c>
      <c r="H10" s="143">
        <f t="shared" si="0"/>
        <v>565.90700204507948</v>
      </c>
      <c r="I10" s="143">
        <f t="shared" si="0"/>
        <v>565.90700204507948</v>
      </c>
      <c r="J10" s="143">
        <f t="shared" si="0"/>
        <v>1065.9070020450795</v>
      </c>
      <c r="K10" s="143">
        <f t="shared" si="0"/>
        <v>565.90700204507948</v>
      </c>
      <c r="L10" s="143">
        <f t="shared" si="0"/>
        <v>565.90700204507948</v>
      </c>
      <c r="M10" s="143">
        <f t="shared" si="0"/>
        <v>565.90700204507948</v>
      </c>
      <c r="N10" s="143">
        <f t="shared" si="0"/>
        <v>565.90700204507948</v>
      </c>
      <c r="O10" s="143">
        <f t="shared" si="0"/>
        <v>565.90700204507948</v>
      </c>
      <c r="P10" s="143">
        <f t="shared" si="0"/>
        <v>565.90700204507948</v>
      </c>
      <c r="Q10" s="143">
        <f t="shared" si="0"/>
        <v>565.90700204507948</v>
      </c>
      <c r="R10" s="143">
        <f t="shared" si="0"/>
        <v>565.90700204507948</v>
      </c>
      <c r="S10" s="143">
        <f t="shared" si="0"/>
        <v>973.15628761772064</v>
      </c>
      <c r="T10" s="143">
        <f t="shared" si="0"/>
        <v>473.96679824176294</v>
      </c>
      <c r="U10" s="143">
        <f t="shared" si="0"/>
        <v>565.90700204507948</v>
      </c>
      <c r="V10" s="143">
        <f t="shared" si="0"/>
        <v>565.90700204507948</v>
      </c>
      <c r="W10" s="143">
        <f t="shared" si="0"/>
        <v>565.90700204507948</v>
      </c>
      <c r="X10" s="143">
        <f t="shared" si="0"/>
        <v>565.90700204507948</v>
      </c>
      <c r="Y10" s="143">
        <f t="shared" si="0"/>
        <v>565.90700204507948</v>
      </c>
      <c r="Z10" s="143">
        <f t="shared" si="0"/>
        <v>565.90700204507948</v>
      </c>
      <c r="AA10" s="143">
        <f t="shared" si="0"/>
        <v>565.90700204507948</v>
      </c>
      <c r="AB10" s="143">
        <f t="shared" si="0"/>
        <v>565.90700204507948</v>
      </c>
      <c r="AC10" s="143">
        <f t="shared" si="0"/>
        <v>565.90700204507948</v>
      </c>
      <c r="AD10" s="143">
        <f t="shared" si="0"/>
        <v>565.90700204507948</v>
      </c>
      <c r="AE10" s="143">
        <f t="shared" si="0"/>
        <v>565.90700204507948</v>
      </c>
      <c r="AF10" s="143">
        <f t="shared" si="0"/>
        <v>1065.9070020450795</v>
      </c>
      <c r="AG10" s="143">
        <f t="shared" si="0"/>
        <v>565.90700204507948</v>
      </c>
      <c r="AH10" s="143">
        <f t="shared" si="0"/>
        <v>565.90700204507948</v>
      </c>
      <c r="AI10" s="143">
        <f t="shared" si="0"/>
        <v>565.90700204507948</v>
      </c>
      <c r="AJ10" s="143">
        <f t="shared" si="0"/>
        <v>565.90700204507948</v>
      </c>
      <c r="AK10" s="143">
        <f t="shared" si="0"/>
        <v>565.90700204507948</v>
      </c>
      <c r="AL10" s="143">
        <f t="shared" si="0"/>
        <v>565.90700204507948</v>
      </c>
      <c r="AM10" s="143">
        <f t="shared" si="0"/>
        <v>565.90700204507948</v>
      </c>
      <c r="AN10" s="143">
        <f t="shared" si="0"/>
        <v>527.06733885029712</v>
      </c>
      <c r="AO10" s="143">
        <f t="shared" si="0"/>
        <v>527.30513345553391</v>
      </c>
      <c r="AP10" s="143">
        <f t="shared" si="0"/>
        <v>565.90700204507948</v>
      </c>
      <c r="AQ10" s="143">
        <f t="shared" si="0"/>
        <v>565.90700204507948</v>
      </c>
      <c r="AR10" s="143">
        <f t="shared" si="0"/>
        <v>565.90700204507948</v>
      </c>
      <c r="AS10" s="143">
        <f t="shared" si="0"/>
        <v>565.90700204507948</v>
      </c>
      <c r="AT10" s="143">
        <f t="shared" si="0"/>
        <v>565.90700204507948</v>
      </c>
      <c r="AU10" s="143">
        <f t="shared" si="0"/>
        <v>565.90700204507948</v>
      </c>
      <c r="AV10" s="143">
        <f t="shared" si="0"/>
        <v>565.90700204507948</v>
      </c>
      <c r="AW10" s="143">
        <f t="shared" si="0"/>
        <v>565.90700204507948</v>
      </c>
      <c r="AX10" s="143">
        <f t="shared" si="0"/>
        <v>565.90700204507948</v>
      </c>
      <c r="AY10" s="143">
        <f t="shared" si="0"/>
        <v>565.90700204507948</v>
      </c>
      <c r="AZ10" s="150">
        <f>SUM($D10:$AY10)</f>
        <v>28353.893049669347</v>
      </c>
    </row>
    <row r="11" spans="1:52">
      <c r="C11" s="109"/>
    </row>
    <row r="12" spans="1:52">
      <c r="A12" s="151" t="s">
        <v>294</v>
      </c>
      <c r="B12" s="145"/>
      <c r="C12" s="109"/>
    </row>
    <row r="13" spans="1:52">
      <c r="A13" s="121" t="s">
        <v>125</v>
      </c>
      <c r="B13" s="122">
        <v>1</v>
      </c>
      <c r="C13" s="123"/>
      <c r="D13" s="137">
        <f t="shared" ref="D13:AY13" si="1">D$7-D$10</f>
        <v>500</v>
      </c>
      <c r="E13" s="137">
        <f t="shared" si="1"/>
        <v>500</v>
      </c>
      <c r="F13" s="137">
        <f t="shared" si="1"/>
        <v>500</v>
      </c>
      <c r="G13" s="137">
        <f t="shared" si="1"/>
        <v>500</v>
      </c>
      <c r="H13" s="137">
        <f t="shared" si="1"/>
        <v>500</v>
      </c>
      <c r="I13" s="137">
        <f t="shared" si="1"/>
        <v>500</v>
      </c>
      <c r="J13" s="137">
        <f t="shared" si="1"/>
        <v>0</v>
      </c>
      <c r="K13" s="137">
        <f t="shared" si="1"/>
        <v>500</v>
      </c>
      <c r="L13" s="137">
        <f t="shared" si="1"/>
        <v>500</v>
      </c>
      <c r="M13" s="137">
        <f t="shared" si="1"/>
        <v>500</v>
      </c>
      <c r="N13" s="137">
        <f t="shared" si="1"/>
        <v>500</v>
      </c>
      <c r="O13" s="137">
        <f t="shared" si="1"/>
        <v>500</v>
      </c>
      <c r="P13" s="137">
        <f t="shared" si="1"/>
        <v>500</v>
      </c>
      <c r="Q13" s="137">
        <f t="shared" si="1"/>
        <v>500</v>
      </c>
      <c r="R13" s="137">
        <f t="shared" si="1"/>
        <v>500</v>
      </c>
      <c r="S13" s="137">
        <f t="shared" si="1"/>
        <v>0</v>
      </c>
      <c r="T13" s="137">
        <f t="shared" si="1"/>
        <v>500</v>
      </c>
      <c r="U13" s="137">
        <f t="shared" si="1"/>
        <v>500</v>
      </c>
      <c r="V13" s="137">
        <f t="shared" si="1"/>
        <v>500</v>
      </c>
      <c r="W13" s="137">
        <f t="shared" si="1"/>
        <v>500</v>
      </c>
      <c r="X13" s="137">
        <f t="shared" si="1"/>
        <v>500</v>
      </c>
      <c r="Y13" s="137">
        <f t="shared" si="1"/>
        <v>500</v>
      </c>
      <c r="Z13" s="137">
        <f t="shared" si="1"/>
        <v>500</v>
      </c>
      <c r="AA13" s="137">
        <f t="shared" si="1"/>
        <v>500</v>
      </c>
      <c r="AB13" s="137">
        <f t="shared" si="1"/>
        <v>500</v>
      </c>
      <c r="AC13" s="137">
        <f t="shared" si="1"/>
        <v>500</v>
      </c>
      <c r="AD13" s="137">
        <f t="shared" si="1"/>
        <v>500</v>
      </c>
      <c r="AE13" s="137">
        <f t="shared" si="1"/>
        <v>500</v>
      </c>
      <c r="AF13" s="137">
        <f t="shared" si="1"/>
        <v>0</v>
      </c>
      <c r="AG13" s="137">
        <f t="shared" si="1"/>
        <v>500</v>
      </c>
      <c r="AH13" s="137">
        <f t="shared" si="1"/>
        <v>500</v>
      </c>
      <c r="AI13" s="137">
        <f t="shared" si="1"/>
        <v>500</v>
      </c>
      <c r="AJ13" s="137">
        <f t="shared" si="1"/>
        <v>500</v>
      </c>
      <c r="AK13" s="137">
        <f t="shared" si="1"/>
        <v>500</v>
      </c>
      <c r="AL13" s="137">
        <f t="shared" si="1"/>
        <v>500</v>
      </c>
      <c r="AM13" s="137">
        <f t="shared" si="1"/>
        <v>500</v>
      </c>
      <c r="AN13" s="137">
        <f t="shared" si="1"/>
        <v>500</v>
      </c>
      <c r="AO13" s="137">
        <f t="shared" si="1"/>
        <v>500</v>
      </c>
      <c r="AP13" s="137">
        <f t="shared" si="1"/>
        <v>500</v>
      </c>
      <c r="AQ13" s="137">
        <f t="shared" si="1"/>
        <v>500</v>
      </c>
      <c r="AR13" s="137">
        <f t="shared" si="1"/>
        <v>500</v>
      </c>
      <c r="AS13" s="137">
        <f t="shared" si="1"/>
        <v>500</v>
      </c>
      <c r="AT13" s="137">
        <f t="shared" si="1"/>
        <v>500</v>
      </c>
      <c r="AU13" s="137">
        <f t="shared" si="1"/>
        <v>500</v>
      </c>
      <c r="AV13" s="137">
        <f t="shared" si="1"/>
        <v>500</v>
      </c>
      <c r="AW13" s="137">
        <f t="shared" si="1"/>
        <v>500</v>
      </c>
      <c r="AX13" s="137">
        <f t="shared" si="1"/>
        <v>500</v>
      </c>
      <c r="AY13" s="137">
        <f t="shared" si="1"/>
        <v>500</v>
      </c>
      <c r="AZ13" s="108"/>
    </row>
    <row r="14" spans="1:52">
      <c r="A14" s="109"/>
      <c r="B14" s="119">
        <v>2</v>
      </c>
      <c r="C14" s="109"/>
      <c r="D14" s="105">
        <f>IF(C$20="Yes",C13,0)</f>
        <v>0</v>
      </c>
      <c r="E14" s="105">
        <f t="shared" ref="E14:AY17" si="2">IF(D$20="Yes",D13,0)</f>
        <v>0</v>
      </c>
      <c r="F14" s="105">
        <f t="shared" si="2"/>
        <v>0</v>
      </c>
      <c r="G14" s="105">
        <f t="shared" si="2"/>
        <v>0</v>
      </c>
      <c r="H14" s="105">
        <f t="shared" si="2"/>
        <v>0</v>
      </c>
      <c r="I14" s="105">
        <f t="shared" si="2"/>
        <v>0</v>
      </c>
      <c r="J14" s="105">
        <f t="shared" si="2"/>
        <v>500</v>
      </c>
      <c r="K14" s="105">
        <f t="shared" si="2"/>
        <v>0</v>
      </c>
      <c r="L14" s="105">
        <f t="shared" si="2"/>
        <v>0</v>
      </c>
      <c r="M14" s="105">
        <f t="shared" si="2"/>
        <v>0</v>
      </c>
      <c r="N14" s="105">
        <f t="shared" si="2"/>
        <v>0</v>
      </c>
      <c r="O14" s="105">
        <f t="shared" si="2"/>
        <v>0</v>
      </c>
      <c r="P14" s="105">
        <f t="shared" si="2"/>
        <v>0</v>
      </c>
      <c r="Q14" s="105">
        <f t="shared" si="2"/>
        <v>0</v>
      </c>
      <c r="R14" s="105">
        <f t="shared" si="2"/>
        <v>0</v>
      </c>
      <c r="S14" s="105">
        <f t="shared" si="2"/>
        <v>500</v>
      </c>
      <c r="T14" s="105">
        <f t="shared" si="2"/>
        <v>0</v>
      </c>
      <c r="U14" s="105">
        <f t="shared" si="2"/>
        <v>0</v>
      </c>
      <c r="V14" s="105">
        <f t="shared" si="2"/>
        <v>0</v>
      </c>
      <c r="W14" s="105">
        <f t="shared" si="2"/>
        <v>0</v>
      </c>
      <c r="X14" s="105">
        <f t="shared" si="2"/>
        <v>0</v>
      </c>
      <c r="Y14" s="105">
        <f t="shared" si="2"/>
        <v>0</v>
      </c>
      <c r="Z14" s="105">
        <f t="shared" si="2"/>
        <v>0</v>
      </c>
      <c r="AA14" s="105">
        <f t="shared" si="2"/>
        <v>0</v>
      </c>
      <c r="AB14" s="105">
        <f t="shared" si="2"/>
        <v>0</v>
      </c>
      <c r="AC14" s="105">
        <f t="shared" si="2"/>
        <v>0</v>
      </c>
      <c r="AD14" s="105">
        <f t="shared" si="2"/>
        <v>0</v>
      </c>
      <c r="AE14" s="105">
        <f t="shared" si="2"/>
        <v>0</v>
      </c>
      <c r="AF14" s="105">
        <f t="shared" si="2"/>
        <v>500</v>
      </c>
      <c r="AG14" s="105">
        <f t="shared" si="2"/>
        <v>0</v>
      </c>
      <c r="AH14" s="105">
        <f t="shared" si="2"/>
        <v>0</v>
      </c>
      <c r="AI14" s="105">
        <f t="shared" si="2"/>
        <v>0</v>
      </c>
      <c r="AJ14" s="105">
        <f t="shared" si="2"/>
        <v>0</v>
      </c>
      <c r="AK14" s="105">
        <f t="shared" si="2"/>
        <v>0</v>
      </c>
      <c r="AL14" s="105">
        <f t="shared" si="2"/>
        <v>0</v>
      </c>
      <c r="AM14" s="105">
        <f t="shared" si="2"/>
        <v>0</v>
      </c>
      <c r="AN14" s="105">
        <f t="shared" si="2"/>
        <v>0</v>
      </c>
      <c r="AO14" s="105">
        <f t="shared" si="2"/>
        <v>0</v>
      </c>
      <c r="AP14" s="105">
        <f t="shared" si="2"/>
        <v>0</v>
      </c>
      <c r="AQ14" s="105">
        <f t="shared" si="2"/>
        <v>0</v>
      </c>
      <c r="AR14" s="105">
        <f t="shared" si="2"/>
        <v>0</v>
      </c>
      <c r="AS14" s="105">
        <f t="shared" si="2"/>
        <v>0</v>
      </c>
      <c r="AT14" s="105">
        <f t="shared" si="2"/>
        <v>0</v>
      </c>
      <c r="AU14" s="105">
        <f t="shared" si="2"/>
        <v>0</v>
      </c>
      <c r="AV14" s="105">
        <f t="shared" si="2"/>
        <v>0</v>
      </c>
      <c r="AW14" s="105">
        <f t="shared" si="2"/>
        <v>0</v>
      </c>
      <c r="AX14" s="105">
        <f t="shared" si="2"/>
        <v>0</v>
      </c>
      <c r="AY14" s="105">
        <f t="shared" si="2"/>
        <v>0</v>
      </c>
      <c r="AZ14" s="108"/>
    </row>
    <row r="15" spans="1:52">
      <c r="A15" s="109"/>
      <c r="B15" s="126">
        <v>3</v>
      </c>
      <c r="C15" s="109"/>
      <c r="D15" s="105">
        <f>IF(C$20="Yes",C14,0)</f>
        <v>0</v>
      </c>
      <c r="E15" s="105">
        <f t="shared" si="2"/>
        <v>0</v>
      </c>
      <c r="F15" s="105">
        <f t="shared" si="2"/>
        <v>0</v>
      </c>
      <c r="G15" s="105">
        <f t="shared" si="2"/>
        <v>0</v>
      </c>
      <c r="H15" s="105">
        <f t="shared" si="2"/>
        <v>0</v>
      </c>
      <c r="I15" s="105">
        <f t="shared" si="2"/>
        <v>0</v>
      </c>
      <c r="J15" s="105">
        <f t="shared" si="2"/>
        <v>0</v>
      </c>
      <c r="K15" s="105">
        <f t="shared" si="2"/>
        <v>0</v>
      </c>
      <c r="L15" s="105">
        <f t="shared" si="2"/>
        <v>0</v>
      </c>
      <c r="M15" s="105">
        <f t="shared" si="2"/>
        <v>0</v>
      </c>
      <c r="N15" s="105">
        <f t="shared" si="2"/>
        <v>0</v>
      </c>
      <c r="O15" s="105">
        <f t="shared" si="2"/>
        <v>0</v>
      </c>
      <c r="P15" s="105">
        <f t="shared" si="2"/>
        <v>0</v>
      </c>
      <c r="Q15" s="105">
        <f t="shared" si="2"/>
        <v>0</v>
      </c>
      <c r="R15" s="105">
        <f t="shared" si="2"/>
        <v>0</v>
      </c>
      <c r="S15" s="105">
        <f t="shared" si="2"/>
        <v>0</v>
      </c>
      <c r="T15" s="105">
        <f t="shared" si="2"/>
        <v>0</v>
      </c>
      <c r="U15" s="105">
        <f t="shared" si="2"/>
        <v>0</v>
      </c>
      <c r="V15" s="105">
        <f t="shared" si="2"/>
        <v>0</v>
      </c>
      <c r="W15" s="105">
        <f t="shared" si="2"/>
        <v>0</v>
      </c>
      <c r="X15" s="105">
        <f t="shared" si="2"/>
        <v>0</v>
      </c>
      <c r="Y15" s="105">
        <f t="shared" si="2"/>
        <v>0</v>
      </c>
      <c r="Z15" s="105">
        <f t="shared" si="2"/>
        <v>0</v>
      </c>
      <c r="AA15" s="105">
        <f t="shared" si="2"/>
        <v>0</v>
      </c>
      <c r="AB15" s="105">
        <f t="shared" si="2"/>
        <v>0</v>
      </c>
      <c r="AC15" s="105">
        <f t="shared" si="2"/>
        <v>0</v>
      </c>
      <c r="AD15" s="105">
        <f t="shared" si="2"/>
        <v>0</v>
      </c>
      <c r="AE15" s="105">
        <f t="shared" si="2"/>
        <v>0</v>
      </c>
      <c r="AF15" s="105">
        <f t="shared" si="2"/>
        <v>0</v>
      </c>
      <c r="AG15" s="105">
        <f t="shared" si="2"/>
        <v>0</v>
      </c>
      <c r="AH15" s="105">
        <f t="shared" si="2"/>
        <v>0</v>
      </c>
      <c r="AI15" s="105">
        <f t="shared" si="2"/>
        <v>0</v>
      </c>
      <c r="AJ15" s="105">
        <f t="shared" si="2"/>
        <v>0</v>
      </c>
      <c r="AK15" s="105">
        <f t="shared" si="2"/>
        <v>0</v>
      </c>
      <c r="AL15" s="105">
        <f t="shared" si="2"/>
        <v>0</v>
      </c>
      <c r="AM15" s="105">
        <f t="shared" si="2"/>
        <v>0</v>
      </c>
      <c r="AN15" s="105">
        <f t="shared" si="2"/>
        <v>0</v>
      </c>
      <c r="AO15" s="105">
        <f t="shared" si="2"/>
        <v>0</v>
      </c>
      <c r="AP15" s="105">
        <f t="shared" si="2"/>
        <v>0</v>
      </c>
      <c r="AQ15" s="105">
        <f t="shared" si="2"/>
        <v>0</v>
      </c>
      <c r="AR15" s="105">
        <f t="shared" si="2"/>
        <v>0</v>
      </c>
      <c r="AS15" s="105">
        <f t="shared" si="2"/>
        <v>0</v>
      </c>
      <c r="AT15" s="105">
        <f t="shared" si="2"/>
        <v>0</v>
      </c>
      <c r="AU15" s="105">
        <f t="shared" si="2"/>
        <v>0</v>
      </c>
      <c r="AV15" s="105">
        <f t="shared" si="2"/>
        <v>0</v>
      </c>
      <c r="AW15" s="105">
        <f t="shared" si="2"/>
        <v>0</v>
      </c>
      <c r="AX15" s="105">
        <f t="shared" si="2"/>
        <v>0</v>
      </c>
      <c r="AY15" s="105">
        <f t="shared" si="2"/>
        <v>0</v>
      </c>
      <c r="AZ15" s="108"/>
    </row>
    <row r="16" spans="1:52">
      <c r="A16" s="109"/>
      <c r="B16" s="129">
        <v>4</v>
      </c>
      <c r="C16" s="109"/>
      <c r="D16" s="105">
        <f>IF(C$20="Yes",C15,0)</f>
        <v>0</v>
      </c>
      <c r="E16" s="105">
        <f t="shared" si="2"/>
        <v>0</v>
      </c>
      <c r="F16" s="105">
        <f t="shared" si="2"/>
        <v>0</v>
      </c>
      <c r="G16" s="105">
        <f t="shared" si="2"/>
        <v>0</v>
      </c>
      <c r="H16" s="105">
        <f t="shared" si="2"/>
        <v>0</v>
      </c>
      <c r="I16" s="105">
        <f t="shared" si="2"/>
        <v>0</v>
      </c>
      <c r="J16" s="105">
        <f t="shared" si="2"/>
        <v>0</v>
      </c>
      <c r="K16" s="105">
        <f t="shared" si="2"/>
        <v>0</v>
      </c>
      <c r="L16" s="105">
        <f t="shared" si="2"/>
        <v>0</v>
      </c>
      <c r="M16" s="105">
        <f t="shared" si="2"/>
        <v>0</v>
      </c>
      <c r="N16" s="105">
        <f t="shared" si="2"/>
        <v>0</v>
      </c>
      <c r="O16" s="105">
        <f t="shared" si="2"/>
        <v>0</v>
      </c>
      <c r="P16" s="105">
        <f t="shared" si="2"/>
        <v>0</v>
      </c>
      <c r="Q16" s="105">
        <f t="shared" si="2"/>
        <v>0</v>
      </c>
      <c r="R16" s="105">
        <f t="shared" si="2"/>
        <v>0</v>
      </c>
      <c r="S16" s="105">
        <f t="shared" si="2"/>
        <v>0</v>
      </c>
      <c r="T16" s="105">
        <f t="shared" si="2"/>
        <v>0</v>
      </c>
      <c r="U16" s="105">
        <f t="shared" si="2"/>
        <v>0</v>
      </c>
      <c r="V16" s="105">
        <f t="shared" si="2"/>
        <v>0</v>
      </c>
      <c r="W16" s="105">
        <f t="shared" si="2"/>
        <v>0</v>
      </c>
      <c r="X16" s="105">
        <f t="shared" si="2"/>
        <v>0</v>
      </c>
      <c r="Y16" s="105">
        <f t="shared" si="2"/>
        <v>0</v>
      </c>
      <c r="Z16" s="105">
        <f t="shared" si="2"/>
        <v>0</v>
      </c>
      <c r="AA16" s="105">
        <f t="shared" si="2"/>
        <v>0</v>
      </c>
      <c r="AB16" s="105">
        <f t="shared" si="2"/>
        <v>0</v>
      </c>
      <c r="AC16" s="105">
        <f t="shared" si="2"/>
        <v>0</v>
      </c>
      <c r="AD16" s="105">
        <f t="shared" si="2"/>
        <v>0</v>
      </c>
      <c r="AE16" s="105">
        <f t="shared" si="2"/>
        <v>0</v>
      </c>
      <c r="AF16" s="105">
        <f t="shared" si="2"/>
        <v>0</v>
      </c>
      <c r="AG16" s="105">
        <f t="shared" si="2"/>
        <v>0</v>
      </c>
      <c r="AH16" s="105">
        <f t="shared" si="2"/>
        <v>0</v>
      </c>
      <c r="AI16" s="105">
        <f t="shared" si="2"/>
        <v>0</v>
      </c>
      <c r="AJ16" s="105">
        <f t="shared" si="2"/>
        <v>0</v>
      </c>
      <c r="AK16" s="105">
        <f t="shared" si="2"/>
        <v>0</v>
      </c>
      <c r="AL16" s="105">
        <f t="shared" si="2"/>
        <v>0</v>
      </c>
      <c r="AM16" s="105">
        <f t="shared" si="2"/>
        <v>0</v>
      </c>
      <c r="AN16" s="105">
        <f t="shared" si="2"/>
        <v>0</v>
      </c>
      <c r="AO16" s="105">
        <f t="shared" si="2"/>
        <v>0</v>
      </c>
      <c r="AP16" s="105">
        <f t="shared" si="2"/>
        <v>0</v>
      </c>
      <c r="AQ16" s="105">
        <f t="shared" si="2"/>
        <v>0</v>
      </c>
      <c r="AR16" s="105">
        <f t="shared" si="2"/>
        <v>0</v>
      </c>
      <c r="AS16" s="105">
        <f t="shared" si="2"/>
        <v>0</v>
      </c>
      <c r="AT16" s="105">
        <f t="shared" si="2"/>
        <v>0</v>
      </c>
      <c r="AU16" s="105">
        <f t="shared" si="2"/>
        <v>0</v>
      </c>
      <c r="AV16" s="105">
        <f t="shared" si="2"/>
        <v>0</v>
      </c>
      <c r="AW16" s="105">
        <f t="shared" si="2"/>
        <v>0</v>
      </c>
      <c r="AX16" s="105">
        <f t="shared" si="2"/>
        <v>0</v>
      </c>
      <c r="AY16" s="105">
        <f t="shared" si="2"/>
        <v>0</v>
      </c>
      <c r="AZ16" s="127"/>
    </row>
    <row r="17" spans="1:52">
      <c r="A17" s="124"/>
      <c r="B17" s="131" t="s">
        <v>295</v>
      </c>
      <c r="C17" s="124"/>
      <c r="D17" s="113">
        <f>IF(C$20="Yes",C16,0)</f>
        <v>0</v>
      </c>
      <c r="E17" s="113">
        <f t="shared" si="2"/>
        <v>0</v>
      </c>
      <c r="F17" s="113">
        <f t="shared" si="2"/>
        <v>0</v>
      </c>
      <c r="G17" s="113">
        <f t="shared" si="2"/>
        <v>0</v>
      </c>
      <c r="H17" s="113">
        <f t="shared" si="2"/>
        <v>0</v>
      </c>
      <c r="I17" s="113">
        <f t="shared" si="2"/>
        <v>0</v>
      </c>
      <c r="J17" s="113">
        <f t="shared" si="2"/>
        <v>0</v>
      </c>
      <c r="K17" s="113">
        <f t="shared" si="2"/>
        <v>0</v>
      </c>
      <c r="L17" s="113">
        <f t="shared" si="2"/>
        <v>0</v>
      </c>
      <c r="M17" s="113">
        <f t="shared" si="2"/>
        <v>0</v>
      </c>
      <c r="N17" s="113">
        <f t="shared" si="2"/>
        <v>0</v>
      </c>
      <c r="O17" s="113">
        <f t="shared" si="2"/>
        <v>0</v>
      </c>
      <c r="P17" s="113">
        <f t="shared" si="2"/>
        <v>0</v>
      </c>
      <c r="Q17" s="113">
        <f t="shared" si="2"/>
        <v>0</v>
      </c>
      <c r="R17" s="113">
        <f t="shared" si="2"/>
        <v>0</v>
      </c>
      <c r="S17" s="113">
        <f t="shared" si="2"/>
        <v>0</v>
      </c>
      <c r="T17" s="113">
        <f t="shared" si="2"/>
        <v>0</v>
      </c>
      <c r="U17" s="113">
        <f t="shared" si="2"/>
        <v>0</v>
      </c>
      <c r="V17" s="113">
        <f t="shared" si="2"/>
        <v>0</v>
      </c>
      <c r="W17" s="113">
        <f t="shared" si="2"/>
        <v>0</v>
      </c>
      <c r="X17" s="113">
        <f t="shared" si="2"/>
        <v>0</v>
      </c>
      <c r="Y17" s="113">
        <f t="shared" si="2"/>
        <v>0</v>
      </c>
      <c r="Z17" s="113">
        <f t="shared" si="2"/>
        <v>0</v>
      </c>
      <c r="AA17" s="113">
        <f t="shared" si="2"/>
        <v>0</v>
      </c>
      <c r="AB17" s="113">
        <f t="shared" si="2"/>
        <v>0</v>
      </c>
      <c r="AC17" s="113">
        <f t="shared" si="2"/>
        <v>0</v>
      </c>
      <c r="AD17" s="113">
        <f t="shared" si="2"/>
        <v>0</v>
      </c>
      <c r="AE17" s="113">
        <f t="shared" si="2"/>
        <v>0</v>
      </c>
      <c r="AF17" s="113">
        <f t="shared" si="2"/>
        <v>0</v>
      </c>
      <c r="AG17" s="113">
        <f t="shared" si="2"/>
        <v>0</v>
      </c>
      <c r="AH17" s="113">
        <f t="shared" si="2"/>
        <v>0</v>
      </c>
      <c r="AI17" s="113">
        <f t="shared" si="2"/>
        <v>0</v>
      </c>
      <c r="AJ17" s="113">
        <f t="shared" si="2"/>
        <v>0</v>
      </c>
      <c r="AK17" s="113">
        <f t="shared" si="2"/>
        <v>0</v>
      </c>
      <c r="AL17" s="113">
        <f t="shared" si="2"/>
        <v>0</v>
      </c>
      <c r="AM17" s="113">
        <f t="shared" si="2"/>
        <v>0</v>
      </c>
      <c r="AN17" s="113">
        <f t="shared" si="2"/>
        <v>0</v>
      </c>
      <c r="AO17" s="113">
        <f t="shared" si="2"/>
        <v>0</v>
      </c>
      <c r="AP17" s="113">
        <f t="shared" si="2"/>
        <v>0</v>
      </c>
      <c r="AQ17" s="113">
        <f t="shared" si="2"/>
        <v>0</v>
      </c>
      <c r="AR17" s="113">
        <f t="shared" si="2"/>
        <v>0</v>
      </c>
      <c r="AS17" s="113">
        <f t="shared" si="2"/>
        <v>0</v>
      </c>
      <c r="AT17" s="113">
        <f t="shared" si="2"/>
        <v>0</v>
      </c>
      <c r="AU17" s="113">
        <f t="shared" si="2"/>
        <v>0</v>
      </c>
      <c r="AV17" s="113">
        <f t="shared" si="2"/>
        <v>0</v>
      </c>
      <c r="AW17" s="113">
        <f t="shared" si="2"/>
        <v>0</v>
      </c>
      <c r="AX17" s="113">
        <f t="shared" si="2"/>
        <v>0</v>
      </c>
      <c r="AY17" s="113">
        <f t="shared" si="2"/>
        <v>0</v>
      </c>
      <c r="AZ17" s="150">
        <f>SUM($D$17:$AY$17)</f>
        <v>0</v>
      </c>
    </row>
    <row r="18" spans="1:52">
      <c r="A18" s="105"/>
      <c r="B18" s="152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05"/>
    </row>
    <row r="19" spans="1:52">
      <c r="A19" s="101" t="s">
        <v>116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</row>
    <row r="20" spans="1:52" s="109" customFormat="1">
      <c r="A20" s="114" t="s">
        <v>304</v>
      </c>
      <c r="B20" s="153" t="s">
        <v>305</v>
      </c>
      <c r="C20" s="116"/>
      <c r="D20" s="116"/>
      <c r="E20" s="116"/>
      <c r="F20" s="116"/>
      <c r="G20" s="116"/>
      <c r="H20" s="116"/>
      <c r="I20" s="116" t="s">
        <v>339</v>
      </c>
      <c r="J20" s="116"/>
      <c r="K20" s="116"/>
      <c r="L20" s="116"/>
      <c r="M20" s="116"/>
      <c r="N20" s="116"/>
      <c r="O20" s="116"/>
      <c r="P20" s="116"/>
      <c r="Q20" s="116"/>
      <c r="R20" s="116" t="s">
        <v>339</v>
      </c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 t="s">
        <v>339</v>
      </c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06"/>
    </row>
    <row r="21" spans="1:52" s="109" customFormat="1">
      <c r="A21" s="154" t="s">
        <v>133</v>
      </c>
      <c r="B21" s="155">
        <f>shipping_manufacturing!$E$19/100</f>
        <v>0.8</v>
      </c>
      <c r="C21" s="155" t="s">
        <v>292</v>
      </c>
      <c r="D21" s="105">
        <f>IF(C$20="Yes",0,SUM(C$13:C$16)*$B$21)</f>
        <v>0</v>
      </c>
      <c r="E21" s="105">
        <f t="shared" ref="E21:AY21" si="3">IF(D$20="Yes",0,SUM(D$13:D$16)*$B$21)</f>
        <v>400</v>
      </c>
      <c r="F21" s="105">
        <f t="shared" si="3"/>
        <v>400</v>
      </c>
      <c r="G21" s="105">
        <f t="shared" si="3"/>
        <v>400</v>
      </c>
      <c r="H21" s="105">
        <f t="shared" si="3"/>
        <v>400</v>
      </c>
      <c r="I21" s="105">
        <f t="shared" si="3"/>
        <v>400</v>
      </c>
      <c r="J21" s="105">
        <f t="shared" si="3"/>
        <v>0</v>
      </c>
      <c r="K21" s="105">
        <f t="shared" si="3"/>
        <v>400</v>
      </c>
      <c r="L21" s="105">
        <f t="shared" si="3"/>
        <v>400</v>
      </c>
      <c r="M21" s="105">
        <f t="shared" si="3"/>
        <v>400</v>
      </c>
      <c r="N21" s="105">
        <f t="shared" si="3"/>
        <v>400</v>
      </c>
      <c r="O21" s="105">
        <f t="shared" si="3"/>
        <v>400</v>
      </c>
      <c r="P21" s="105">
        <f t="shared" si="3"/>
        <v>400</v>
      </c>
      <c r="Q21" s="105">
        <f t="shared" si="3"/>
        <v>400</v>
      </c>
      <c r="R21" s="105">
        <f t="shared" si="3"/>
        <v>400</v>
      </c>
      <c r="S21" s="105">
        <f t="shared" si="3"/>
        <v>0</v>
      </c>
      <c r="T21" s="105">
        <f t="shared" si="3"/>
        <v>400</v>
      </c>
      <c r="U21" s="105">
        <f t="shared" si="3"/>
        <v>400</v>
      </c>
      <c r="V21" s="105">
        <f t="shared" si="3"/>
        <v>400</v>
      </c>
      <c r="W21" s="105">
        <f t="shared" si="3"/>
        <v>400</v>
      </c>
      <c r="X21" s="105">
        <f t="shared" si="3"/>
        <v>400</v>
      </c>
      <c r="Y21" s="105">
        <f t="shared" si="3"/>
        <v>400</v>
      </c>
      <c r="Z21" s="105">
        <f t="shared" si="3"/>
        <v>400</v>
      </c>
      <c r="AA21" s="105">
        <f t="shared" si="3"/>
        <v>400</v>
      </c>
      <c r="AB21" s="105">
        <f t="shared" si="3"/>
        <v>400</v>
      </c>
      <c r="AC21" s="105">
        <f t="shared" si="3"/>
        <v>400</v>
      </c>
      <c r="AD21" s="105">
        <f t="shared" si="3"/>
        <v>400</v>
      </c>
      <c r="AE21" s="105">
        <f t="shared" si="3"/>
        <v>400</v>
      </c>
      <c r="AF21" s="105">
        <f t="shared" si="3"/>
        <v>0</v>
      </c>
      <c r="AG21" s="105">
        <f t="shared" si="3"/>
        <v>400</v>
      </c>
      <c r="AH21" s="105">
        <f t="shared" si="3"/>
        <v>400</v>
      </c>
      <c r="AI21" s="105">
        <f t="shared" si="3"/>
        <v>400</v>
      </c>
      <c r="AJ21" s="105">
        <f t="shared" si="3"/>
        <v>400</v>
      </c>
      <c r="AK21" s="105">
        <f t="shared" si="3"/>
        <v>400</v>
      </c>
      <c r="AL21" s="105">
        <f t="shared" si="3"/>
        <v>400</v>
      </c>
      <c r="AM21" s="105">
        <f t="shared" si="3"/>
        <v>400</v>
      </c>
      <c r="AN21" s="105">
        <f t="shared" si="3"/>
        <v>400</v>
      </c>
      <c r="AO21" s="105">
        <f t="shared" si="3"/>
        <v>400</v>
      </c>
      <c r="AP21" s="105">
        <f t="shared" si="3"/>
        <v>400</v>
      </c>
      <c r="AQ21" s="105">
        <f t="shared" si="3"/>
        <v>400</v>
      </c>
      <c r="AR21" s="105">
        <f t="shared" si="3"/>
        <v>400</v>
      </c>
      <c r="AS21" s="105">
        <f t="shared" si="3"/>
        <v>400</v>
      </c>
      <c r="AT21" s="105">
        <f t="shared" si="3"/>
        <v>400</v>
      </c>
      <c r="AU21" s="105">
        <f t="shared" si="3"/>
        <v>400</v>
      </c>
      <c r="AV21" s="105">
        <f t="shared" si="3"/>
        <v>400</v>
      </c>
      <c r="AW21" s="105">
        <f t="shared" si="3"/>
        <v>400</v>
      </c>
      <c r="AX21" s="105">
        <f t="shared" si="3"/>
        <v>400</v>
      </c>
      <c r="AY21" s="105">
        <f t="shared" si="3"/>
        <v>400</v>
      </c>
      <c r="AZ21" s="156">
        <f>SUM($D21:$AY21)</f>
        <v>17600</v>
      </c>
    </row>
    <row r="22" spans="1:52" s="109" customFormat="1">
      <c r="A22" s="157" t="s">
        <v>123</v>
      </c>
      <c r="B22" s="158">
        <f>1-$B$21</f>
        <v>0.19999999999999996</v>
      </c>
      <c r="C22" s="158" t="s">
        <v>292</v>
      </c>
      <c r="D22" s="113">
        <f>IF(C$20="Yes",0,SUM(C$13:C$16)*$B$22)</f>
        <v>0</v>
      </c>
      <c r="E22" s="113">
        <f t="shared" ref="E22:AY22" si="4">IF(D$20="Yes",0,SUM(D$13:D$16)*$B$22)</f>
        <v>99.999999999999972</v>
      </c>
      <c r="F22" s="113">
        <f t="shared" si="4"/>
        <v>99.999999999999972</v>
      </c>
      <c r="G22" s="113">
        <f t="shared" si="4"/>
        <v>99.999999999999972</v>
      </c>
      <c r="H22" s="113">
        <f t="shared" si="4"/>
        <v>99.999999999999972</v>
      </c>
      <c r="I22" s="113">
        <f t="shared" si="4"/>
        <v>99.999999999999972</v>
      </c>
      <c r="J22" s="113">
        <f t="shared" si="4"/>
        <v>0</v>
      </c>
      <c r="K22" s="113">
        <f t="shared" si="4"/>
        <v>99.999999999999972</v>
      </c>
      <c r="L22" s="113">
        <f t="shared" si="4"/>
        <v>99.999999999999972</v>
      </c>
      <c r="M22" s="113">
        <f t="shared" si="4"/>
        <v>99.999999999999972</v>
      </c>
      <c r="N22" s="113">
        <f t="shared" si="4"/>
        <v>99.999999999999972</v>
      </c>
      <c r="O22" s="113">
        <f t="shared" si="4"/>
        <v>99.999999999999972</v>
      </c>
      <c r="P22" s="113">
        <f t="shared" si="4"/>
        <v>99.999999999999972</v>
      </c>
      <c r="Q22" s="113">
        <f t="shared" si="4"/>
        <v>99.999999999999972</v>
      </c>
      <c r="R22" s="113">
        <f t="shared" si="4"/>
        <v>99.999999999999972</v>
      </c>
      <c r="S22" s="113">
        <f t="shared" si="4"/>
        <v>0</v>
      </c>
      <c r="T22" s="113">
        <f t="shared" si="4"/>
        <v>99.999999999999972</v>
      </c>
      <c r="U22" s="113">
        <f t="shared" si="4"/>
        <v>99.999999999999972</v>
      </c>
      <c r="V22" s="113">
        <f t="shared" si="4"/>
        <v>99.999999999999972</v>
      </c>
      <c r="W22" s="113">
        <f t="shared" si="4"/>
        <v>99.999999999999972</v>
      </c>
      <c r="X22" s="113">
        <f t="shared" si="4"/>
        <v>99.999999999999972</v>
      </c>
      <c r="Y22" s="113">
        <f t="shared" si="4"/>
        <v>99.999999999999972</v>
      </c>
      <c r="Z22" s="113">
        <f t="shared" si="4"/>
        <v>99.999999999999972</v>
      </c>
      <c r="AA22" s="113">
        <f t="shared" si="4"/>
        <v>99.999999999999972</v>
      </c>
      <c r="AB22" s="113">
        <f t="shared" si="4"/>
        <v>99.999999999999972</v>
      </c>
      <c r="AC22" s="113">
        <f t="shared" si="4"/>
        <v>99.999999999999972</v>
      </c>
      <c r="AD22" s="113">
        <f t="shared" si="4"/>
        <v>99.999999999999972</v>
      </c>
      <c r="AE22" s="113">
        <f t="shared" si="4"/>
        <v>99.999999999999972</v>
      </c>
      <c r="AF22" s="113">
        <f t="shared" si="4"/>
        <v>0</v>
      </c>
      <c r="AG22" s="113">
        <f t="shared" si="4"/>
        <v>99.999999999999972</v>
      </c>
      <c r="AH22" s="113">
        <f t="shared" si="4"/>
        <v>99.999999999999972</v>
      </c>
      <c r="AI22" s="113">
        <f t="shared" si="4"/>
        <v>99.999999999999972</v>
      </c>
      <c r="AJ22" s="113">
        <f t="shared" si="4"/>
        <v>99.999999999999972</v>
      </c>
      <c r="AK22" s="113">
        <f t="shared" si="4"/>
        <v>99.999999999999972</v>
      </c>
      <c r="AL22" s="113">
        <f t="shared" si="4"/>
        <v>99.999999999999972</v>
      </c>
      <c r="AM22" s="113">
        <f t="shared" si="4"/>
        <v>99.999999999999972</v>
      </c>
      <c r="AN22" s="113">
        <f t="shared" si="4"/>
        <v>99.999999999999972</v>
      </c>
      <c r="AO22" s="113">
        <f t="shared" si="4"/>
        <v>99.999999999999972</v>
      </c>
      <c r="AP22" s="113">
        <f t="shared" si="4"/>
        <v>99.999999999999972</v>
      </c>
      <c r="AQ22" s="113">
        <f t="shared" si="4"/>
        <v>99.999999999999972</v>
      </c>
      <c r="AR22" s="113">
        <f t="shared" si="4"/>
        <v>99.999999999999972</v>
      </c>
      <c r="AS22" s="113">
        <f t="shared" si="4"/>
        <v>99.999999999999972</v>
      </c>
      <c r="AT22" s="113">
        <f t="shared" si="4"/>
        <v>99.999999999999972</v>
      </c>
      <c r="AU22" s="113">
        <f t="shared" si="4"/>
        <v>99.999999999999972</v>
      </c>
      <c r="AV22" s="113">
        <f t="shared" si="4"/>
        <v>99.999999999999972</v>
      </c>
      <c r="AW22" s="113">
        <f t="shared" si="4"/>
        <v>99.999999999999972</v>
      </c>
      <c r="AX22" s="113">
        <f t="shared" si="4"/>
        <v>99.999999999999972</v>
      </c>
      <c r="AY22" s="113">
        <f t="shared" si="4"/>
        <v>99.999999999999972</v>
      </c>
      <c r="AZ22" s="140">
        <f t="shared" ref="AZ22:AZ30" si="5">SUM($D22:$AY22)</f>
        <v>4399.9999999999991</v>
      </c>
    </row>
    <row r="23" spans="1:52">
      <c r="A23" s="159" t="s">
        <v>306</v>
      </c>
      <c r="B23" s="123">
        <v>2000</v>
      </c>
      <c r="C23" s="99" t="s">
        <v>292</v>
      </c>
      <c r="D23" s="99">
        <f>D$21*$B$23</f>
        <v>0</v>
      </c>
      <c r="E23" s="99">
        <f t="shared" ref="E23:AY23" si="6">E$21*$B$23</f>
        <v>800000</v>
      </c>
      <c r="F23" s="99">
        <f t="shared" si="6"/>
        <v>800000</v>
      </c>
      <c r="G23" s="99">
        <f t="shared" si="6"/>
        <v>800000</v>
      </c>
      <c r="H23" s="99">
        <f t="shared" si="6"/>
        <v>800000</v>
      </c>
      <c r="I23" s="99">
        <f t="shared" si="6"/>
        <v>800000</v>
      </c>
      <c r="J23" s="99">
        <f t="shared" si="6"/>
        <v>0</v>
      </c>
      <c r="K23" s="99">
        <f t="shared" si="6"/>
        <v>800000</v>
      </c>
      <c r="L23" s="99">
        <f t="shared" si="6"/>
        <v>800000</v>
      </c>
      <c r="M23" s="99">
        <f t="shared" si="6"/>
        <v>800000</v>
      </c>
      <c r="N23" s="99">
        <f t="shared" si="6"/>
        <v>800000</v>
      </c>
      <c r="O23" s="99">
        <f t="shared" si="6"/>
        <v>800000</v>
      </c>
      <c r="P23" s="99">
        <f t="shared" si="6"/>
        <v>800000</v>
      </c>
      <c r="Q23" s="99">
        <f t="shared" si="6"/>
        <v>800000</v>
      </c>
      <c r="R23" s="99">
        <f t="shared" si="6"/>
        <v>800000</v>
      </c>
      <c r="S23" s="99">
        <f t="shared" si="6"/>
        <v>0</v>
      </c>
      <c r="T23" s="99">
        <f t="shared" si="6"/>
        <v>800000</v>
      </c>
      <c r="U23" s="99">
        <f t="shared" si="6"/>
        <v>800000</v>
      </c>
      <c r="V23" s="99">
        <f t="shared" si="6"/>
        <v>800000</v>
      </c>
      <c r="W23" s="99">
        <f t="shared" si="6"/>
        <v>800000</v>
      </c>
      <c r="X23" s="99">
        <f t="shared" si="6"/>
        <v>800000</v>
      </c>
      <c r="Y23" s="99">
        <f t="shared" si="6"/>
        <v>800000</v>
      </c>
      <c r="Z23" s="99">
        <f t="shared" si="6"/>
        <v>800000</v>
      </c>
      <c r="AA23" s="99">
        <f t="shared" si="6"/>
        <v>800000</v>
      </c>
      <c r="AB23" s="99">
        <f t="shared" si="6"/>
        <v>800000</v>
      </c>
      <c r="AC23" s="99">
        <f t="shared" si="6"/>
        <v>800000</v>
      </c>
      <c r="AD23" s="99">
        <f t="shared" si="6"/>
        <v>800000</v>
      </c>
      <c r="AE23" s="99">
        <f t="shared" si="6"/>
        <v>800000</v>
      </c>
      <c r="AF23" s="99">
        <f t="shared" si="6"/>
        <v>0</v>
      </c>
      <c r="AG23" s="99">
        <f t="shared" si="6"/>
        <v>800000</v>
      </c>
      <c r="AH23" s="99">
        <f t="shared" si="6"/>
        <v>800000</v>
      </c>
      <c r="AI23" s="99">
        <f t="shared" si="6"/>
        <v>800000</v>
      </c>
      <c r="AJ23" s="99">
        <f t="shared" si="6"/>
        <v>800000</v>
      </c>
      <c r="AK23" s="99">
        <f t="shared" si="6"/>
        <v>800000</v>
      </c>
      <c r="AL23" s="99">
        <f t="shared" si="6"/>
        <v>800000</v>
      </c>
      <c r="AM23" s="99">
        <f t="shared" si="6"/>
        <v>800000</v>
      </c>
      <c r="AN23" s="99">
        <f t="shared" si="6"/>
        <v>800000</v>
      </c>
      <c r="AO23" s="99">
        <f t="shared" si="6"/>
        <v>800000</v>
      </c>
      <c r="AP23" s="99">
        <f t="shared" si="6"/>
        <v>800000</v>
      </c>
      <c r="AQ23" s="99">
        <f t="shared" si="6"/>
        <v>800000</v>
      </c>
      <c r="AR23" s="99">
        <f t="shared" si="6"/>
        <v>800000</v>
      </c>
      <c r="AS23" s="99">
        <f t="shared" si="6"/>
        <v>800000</v>
      </c>
      <c r="AT23" s="99">
        <f t="shared" si="6"/>
        <v>800000</v>
      </c>
      <c r="AU23" s="99">
        <f t="shared" si="6"/>
        <v>800000</v>
      </c>
      <c r="AV23" s="99">
        <f t="shared" si="6"/>
        <v>800000</v>
      </c>
      <c r="AW23" s="99">
        <f t="shared" si="6"/>
        <v>800000</v>
      </c>
      <c r="AX23" s="99">
        <f t="shared" si="6"/>
        <v>800000</v>
      </c>
      <c r="AY23" s="99">
        <f t="shared" si="6"/>
        <v>800000</v>
      </c>
      <c r="AZ23" s="138">
        <f t="shared" si="5"/>
        <v>35200000</v>
      </c>
    </row>
    <row r="24" spans="1:52" s="109" customFormat="1">
      <c r="A24" s="160" t="s">
        <v>307</v>
      </c>
      <c r="B24" s="161">
        <v>1000</v>
      </c>
      <c r="C24" s="155" t="s">
        <v>292</v>
      </c>
      <c r="D24" s="105">
        <f>D$22*$B$24</f>
        <v>0</v>
      </c>
      <c r="E24" s="105">
        <f t="shared" ref="E24:AY24" si="7">E$22*$B$24</f>
        <v>99999.999999999971</v>
      </c>
      <c r="F24" s="105">
        <f t="shared" si="7"/>
        <v>99999.999999999971</v>
      </c>
      <c r="G24" s="105">
        <f t="shared" si="7"/>
        <v>99999.999999999971</v>
      </c>
      <c r="H24" s="105">
        <f t="shared" si="7"/>
        <v>99999.999999999971</v>
      </c>
      <c r="I24" s="105">
        <f t="shared" si="7"/>
        <v>99999.999999999971</v>
      </c>
      <c r="J24" s="105">
        <f t="shared" si="7"/>
        <v>0</v>
      </c>
      <c r="K24" s="105">
        <f t="shared" si="7"/>
        <v>99999.999999999971</v>
      </c>
      <c r="L24" s="105">
        <f t="shared" si="7"/>
        <v>99999.999999999971</v>
      </c>
      <c r="M24" s="105">
        <f t="shared" si="7"/>
        <v>99999.999999999971</v>
      </c>
      <c r="N24" s="105">
        <f t="shared" si="7"/>
        <v>99999.999999999971</v>
      </c>
      <c r="O24" s="105">
        <f t="shared" si="7"/>
        <v>99999.999999999971</v>
      </c>
      <c r="P24" s="105">
        <f t="shared" si="7"/>
        <v>99999.999999999971</v>
      </c>
      <c r="Q24" s="105">
        <f t="shared" si="7"/>
        <v>99999.999999999971</v>
      </c>
      <c r="R24" s="105">
        <f t="shared" si="7"/>
        <v>99999.999999999971</v>
      </c>
      <c r="S24" s="105">
        <f t="shared" si="7"/>
        <v>0</v>
      </c>
      <c r="T24" s="105">
        <f t="shared" si="7"/>
        <v>99999.999999999971</v>
      </c>
      <c r="U24" s="105">
        <f t="shared" si="7"/>
        <v>99999.999999999971</v>
      </c>
      <c r="V24" s="105">
        <f t="shared" si="7"/>
        <v>99999.999999999971</v>
      </c>
      <c r="W24" s="105">
        <f t="shared" si="7"/>
        <v>99999.999999999971</v>
      </c>
      <c r="X24" s="105">
        <f t="shared" si="7"/>
        <v>99999.999999999971</v>
      </c>
      <c r="Y24" s="105">
        <f t="shared" si="7"/>
        <v>99999.999999999971</v>
      </c>
      <c r="Z24" s="105">
        <f t="shared" si="7"/>
        <v>99999.999999999971</v>
      </c>
      <c r="AA24" s="105">
        <f t="shared" si="7"/>
        <v>99999.999999999971</v>
      </c>
      <c r="AB24" s="105">
        <f t="shared" si="7"/>
        <v>99999.999999999971</v>
      </c>
      <c r="AC24" s="105">
        <f t="shared" si="7"/>
        <v>99999.999999999971</v>
      </c>
      <c r="AD24" s="105">
        <f t="shared" si="7"/>
        <v>99999.999999999971</v>
      </c>
      <c r="AE24" s="105">
        <f t="shared" si="7"/>
        <v>99999.999999999971</v>
      </c>
      <c r="AF24" s="105">
        <f t="shared" si="7"/>
        <v>0</v>
      </c>
      <c r="AG24" s="105">
        <f t="shared" si="7"/>
        <v>99999.999999999971</v>
      </c>
      <c r="AH24" s="105">
        <f t="shared" si="7"/>
        <v>99999.999999999971</v>
      </c>
      <c r="AI24" s="105">
        <f t="shared" si="7"/>
        <v>99999.999999999971</v>
      </c>
      <c r="AJ24" s="105">
        <f t="shared" si="7"/>
        <v>99999.999999999971</v>
      </c>
      <c r="AK24" s="105">
        <f t="shared" si="7"/>
        <v>99999.999999999971</v>
      </c>
      <c r="AL24" s="105">
        <f t="shared" si="7"/>
        <v>99999.999999999971</v>
      </c>
      <c r="AM24" s="105">
        <f t="shared" si="7"/>
        <v>99999.999999999971</v>
      </c>
      <c r="AN24" s="105">
        <f t="shared" si="7"/>
        <v>99999.999999999971</v>
      </c>
      <c r="AO24" s="105">
        <f t="shared" si="7"/>
        <v>99999.999999999971</v>
      </c>
      <c r="AP24" s="105">
        <f t="shared" si="7"/>
        <v>99999.999999999971</v>
      </c>
      <c r="AQ24" s="105">
        <f t="shared" si="7"/>
        <v>99999.999999999971</v>
      </c>
      <c r="AR24" s="105">
        <f t="shared" si="7"/>
        <v>99999.999999999971</v>
      </c>
      <c r="AS24" s="105">
        <f t="shared" si="7"/>
        <v>99999.999999999971</v>
      </c>
      <c r="AT24" s="105">
        <f t="shared" si="7"/>
        <v>99999.999999999971</v>
      </c>
      <c r="AU24" s="105">
        <f t="shared" si="7"/>
        <v>99999.999999999971</v>
      </c>
      <c r="AV24" s="105">
        <f t="shared" si="7"/>
        <v>99999.999999999971</v>
      </c>
      <c r="AW24" s="105">
        <f t="shared" si="7"/>
        <v>99999.999999999971</v>
      </c>
      <c r="AX24" s="105">
        <f t="shared" si="7"/>
        <v>99999.999999999971</v>
      </c>
      <c r="AY24" s="105">
        <f t="shared" si="7"/>
        <v>99999.999999999971</v>
      </c>
      <c r="AZ24" s="140">
        <f t="shared" si="5"/>
        <v>4399999.9999999991</v>
      </c>
    </row>
    <row r="25" spans="1:52"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05"/>
    </row>
    <row r="26" spans="1:52">
      <c r="A26" s="162" t="s">
        <v>18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</row>
    <row r="27" spans="1:52">
      <c r="B27" s="134" t="s">
        <v>308</v>
      </c>
      <c r="C27" s="123">
        <v>22</v>
      </c>
      <c r="D27" s="123">
        <f>C$27-C$28+C$29</f>
        <v>22</v>
      </c>
      <c r="E27" s="123">
        <f t="shared" ref="E27:AY27" si="8">D27-D28+D29</f>
        <v>22</v>
      </c>
      <c r="F27" s="123">
        <f t="shared" si="8"/>
        <v>4</v>
      </c>
      <c r="G27" s="123">
        <f t="shared" si="8"/>
        <v>18</v>
      </c>
      <c r="H27" s="123">
        <f t="shared" si="8"/>
        <v>4</v>
      </c>
      <c r="I27" s="123">
        <f t="shared" si="8"/>
        <v>18</v>
      </c>
      <c r="J27" s="123">
        <f t="shared" si="8"/>
        <v>4</v>
      </c>
      <c r="K27" s="123">
        <f t="shared" si="8"/>
        <v>22</v>
      </c>
      <c r="L27" s="123">
        <f t="shared" si="8"/>
        <v>4</v>
      </c>
      <c r="M27" s="123">
        <f t="shared" si="8"/>
        <v>18</v>
      </c>
      <c r="N27" s="123">
        <f t="shared" si="8"/>
        <v>4</v>
      </c>
      <c r="O27" s="123">
        <f t="shared" si="8"/>
        <v>18</v>
      </c>
      <c r="P27" s="123">
        <f t="shared" si="8"/>
        <v>4</v>
      </c>
      <c r="Q27" s="123">
        <f t="shared" si="8"/>
        <v>18</v>
      </c>
      <c r="R27" s="123">
        <f t="shared" si="8"/>
        <v>4</v>
      </c>
      <c r="S27" s="123">
        <f t="shared" si="8"/>
        <v>18</v>
      </c>
      <c r="T27" s="123">
        <f t="shared" si="8"/>
        <v>22</v>
      </c>
      <c r="U27" s="123">
        <f t="shared" si="8"/>
        <v>4</v>
      </c>
      <c r="V27" s="123">
        <f t="shared" si="8"/>
        <v>18</v>
      </c>
      <c r="W27" s="123">
        <f t="shared" si="8"/>
        <v>4</v>
      </c>
      <c r="X27" s="123">
        <f t="shared" si="8"/>
        <v>18</v>
      </c>
      <c r="Y27" s="123">
        <f t="shared" si="8"/>
        <v>4</v>
      </c>
      <c r="Z27" s="123">
        <f t="shared" si="8"/>
        <v>18</v>
      </c>
      <c r="AA27" s="123">
        <f t="shared" si="8"/>
        <v>4</v>
      </c>
      <c r="AB27" s="123">
        <f t="shared" si="8"/>
        <v>18</v>
      </c>
      <c r="AC27" s="123">
        <f t="shared" si="8"/>
        <v>4</v>
      </c>
      <c r="AD27" s="123">
        <f t="shared" si="8"/>
        <v>18</v>
      </c>
      <c r="AE27" s="123">
        <f t="shared" si="8"/>
        <v>4</v>
      </c>
      <c r="AF27" s="123">
        <f t="shared" si="8"/>
        <v>18</v>
      </c>
      <c r="AG27" s="123">
        <f t="shared" si="8"/>
        <v>22</v>
      </c>
      <c r="AH27" s="123">
        <f t="shared" si="8"/>
        <v>4</v>
      </c>
      <c r="AI27" s="123">
        <f t="shared" si="8"/>
        <v>18</v>
      </c>
      <c r="AJ27" s="123">
        <f t="shared" si="8"/>
        <v>4</v>
      </c>
      <c r="AK27" s="123">
        <f t="shared" si="8"/>
        <v>18</v>
      </c>
      <c r="AL27" s="123">
        <f t="shared" si="8"/>
        <v>4</v>
      </c>
      <c r="AM27" s="123">
        <f t="shared" si="8"/>
        <v>18</v>
      </c>
      <c r="AN27" s="123">
        <f t="shared" si="8"/>
        <v>4</v>
      </c>
      <c r="AO27" s="123">
        <f t="shared" si="8"/>
        <v>18</v>
      </c>
      <c r="AP27" s="123">
        <f t="shared" si="8"/>
        <v>4</v>
      </c>
      <c r="AQ27" s="123">
        <f t="shared" si="8"/>
        <v>18</v>
      </c>
      <c r="AR27" s="123">
        <f t="shared" si="8"/>
        <v>4</v>
      </c>
      <c r="AS27" s="123">
        <f t="shared" si="8"/>
        <v>18</v>
      </c>
      <c r="AT27" s="123">
        <f t="shared" si="8"/>
        <v>4</v>
      </c>
      <c r="AU27" s="123">
        <f t="shared" si="8"/>
        <v>18</v>
      </c>
      <c r="AV27" s="123">
        <f t="shared" si="8"/>
        <v>4</v>
      </c>
      <c r="AW27" s="123">
        <f t="shared" si="8"/>
        <v>18</v>
      </c>
      <c r="AX27" s="123">
        <f t="shared" si="8"/>
        <v>4</v>
      </c>
      <c r="AY27" s="163">
        <f t="shared" si="8"/>
        <v>18</v>
      </c>
      <c r="AZ27" s="105"/>
    </row>
    <row r="28" spans="1:52">
      <c r="B28" s="164" t="s">
        <v>309</v>
      </c>
      <c r="C28" s="109"/>
      <c r="D28" s="109">
        <v>0</v>
      </c>
      <c r="E28" s="109">
        <v>18</v>
      </c>
      <c r="F28" s="109">
        <v>4</v>
      </c>
      <c r="G28" s="109">
        <v>18</v>
      </c>
      <c r="H28" s="109">
        <v>4</v>
      </c>
      <c r="I28" s="109">
        <v>18</v>
      </c>
      <c r="J28" s="109">
        <v>0</v>
      </c>
      <c r="K28" s="109">
        <v>18</v>
      </c>
      <c r="L28" s="109">
        <v>4</v>
      </c>
      <c r="M28" s="109">
        <v>18</v>
      </c>
      <c r="N28" s="109">
        <v>4</v>
      </c>
      <c r="O28" s="109">
        <v>18</v>
      </c>
      <c r="P28" s="109">
        <v>4</v>
      </c>
      <c r="Q28" s="109">
        <v>18</v>
      </c>
      <c r="R28" s="109">
        <v>4</v>
      </c>
      <c r="S28" s="109">
        <v>0</v>
      </c>
      <c r="T28" s="109">
        <v>18</v>
      </c>
      <c r="U28" s="109">
        <v>4</v>
      </c>
      <c r="V28" s="109">
        <v>18</v>
      </c>
      <c r="W28" s="109">
        <v>4</v>
      </c>
      <c r="X28" s="109">
        <v>18</v>
      </c>
      <c r="Y28" s="109">
        <v>4</v>
      </c>
      <c r="Z28" s="109">
        <v>18</v>
      </c>
      <c r="AA28" s="109">
        <v>4</v>
      </c>
      <c r="AB28" s="109">
        <v>18</v>
      </c>
      <c r="AC28" s="109">
        <v>4</v>
      </c>
      <c r="AD28" s="109">
        <v>18</v>
      </c>
      <c r="AE28" s="109">
        <v>4</v>
      </c>
      <c r="AF28" s="109">
        <v>0</v>
      </c>
      <c r="AG28" s="109">
        <v>18</v>
      </c>
      <c r="AH28" s="109">
        <v>4</v>
      </c>
      <c r="AI28" s="109">
        <v>18</v>
      </c>
      <c r="AJ28" s="109">
        <v>4</v>
      </c>
      <c r="AK28" s="109">
        <v>18</v>
      </c>
      <c r="AL28" s="109">
        <v>4</v>
      </c>
      <c r="AM28" s="109">
        <v>18</v>
      </c>
      <c r="AN28" s="109">
        <v>4</v>
      </c>
      <c r="AO28" s="109">
        <v>18</v>
      </c>
      <c r="AP28" s="109">
        <v>4</v>
      </c>
      <c r="AQ28" s="109">
        <v>18</v>
      </c>
      <c r="AR28" s="109">
        <v>4</v>
      </c>
      <c r="AS28" s="109">
        <v>18</v>
      </c>
      <c r="AT28" s="109">
        <v>4</v>
      </c>
      <c r="AU28" s="109">
        <v>18</v>
      </c>
      <c r="AV28" s="109">
        <v>4</v>
      </c>
      <c r="AW28" s="109">
        <v>18</v>
      </c>
      <c r="AX28" s="109">
        <v>4</v>
      </c>
      <c r="AY28" s="165">
        <v>18</v>
      </c>
      <c r="AZ28" s="105"/>
    </row>
    <row r="29" spans="1:52">
      <c r="B29" s="135" t="s">
        <v>310</v>
      </c>
      <c r="C29" s="124"/>
      <c r="D29" s="124">
        <f>C$28</f>
        <v>0</v>
      </c>
      <c r="E29" s="124">
        <f t="shared" ref="E29:AY29" si="9">D$28</f>
        <v>0</v>
      </c>
      <c r="F29" s="124">
        <f t="shared" si="9"/>
        <v>18</v>
      </c>
      <c r="G29" s="124">
        <f t="shared" si="9"/>
        <v>4</v>
      </c>
      <c r="H29" s="124">
        <f t="shared" si="9"/>
        <v>18</v>
      </c>
      <c r="I29" s="124">
        <f t="shared" si="9"/>
        <v>4</v>
      </c>
      <c r="J29" s="124">
        <f t="shared" si="9"/>
        <v>18</v>
      </c>
      <c r="K29" s="124">
        <f t="shared" si="9"/>
        <v>0</v>
      </c>
      <c r="L29" s="124">
        <f t="shared" si="9"/>
        <v>18</v>
      </c>
      <c r="M29" s="124">
        <f t="shared" si="9"/>
        <v>4</v>
      </c>
      <c r="N29" s="124">
        <f t="shared" si="9"/>
        <v>18</v>
      </c>
      <c r="O29" s="124">
        <f t="shared" si="9"/>
        <v>4</v>
      </c>
      <c r="P29" s="124">
        <f t="shared" si="9"/>
        <v>18</v>
      </c>
      <c r="Q29" s="124">
        <f t="shared" si="9"/>
        <v>4</v>
      </c>
      <c r="R29" s="124">
        <f t="shared" si="9"/>
        <v>18</v>
      </c>
      <c r="S29" s="124">
        <f t="shared" si="9"/>
        <v>4</v>
      </c>
      <c r="T29" s="124">
        <f t="shared" si="9"/>
        <v>0</v>
      </c>
      <c r="U29" s="124">
        <f t="shared" si="9"/>
        <v>18</v>
      </c>
      <c r="V29" s="124">
        <f t="shared" si="9"/>
        <v>4</v>
      </c>
      <c r="W29" s="124">
        <f t="shared" si="9"/>
        <v>18</v>
      </c>
      <c r="X29" s="124">
        <f t="shared" si="9"/>
        <v>4</v>
      </c>
      <c r="Y29" s="124">
        <f t="shared" si="9"/>
        <v>18</v>
      </c>
      <c r="Z29" s="124">
        <f t="shared" si="9"/>
        <v>4</v>
      </c>
      <c r="AA29" s="124">
        <f t="shared" si="9"/>
        <v>18</v>
      </c>
      <c r="AB29" s="124">
        <f t="shared" si="9"/>
        <v>4</v>
      </c>
      <c r="AC29" s="124">
        <f t="shared" si="9"/>
        <v>18</v>
      </c>
      <c r="AD29" s="124">
        <f t="shared" si="9"/>
        <v>4</v>
      </c>
      <c r="AE29" s="124">
        <f t="shared" si="9"/>
        <v>18</v>
      </c>
      <c r="AF29" s="124">
        <f t="shared" si="9"/>
        <v>4</v>
      </c>
      <c r="AG29" s="124">
        <f t="shared" si="9"/>
        <v>0</v>
      </c>
      <c r="AH29" s="124">
        <f t="shared" si="9"/>
        <v>18</v>
      </c>
      <c r="AI29" s="124">
        <f t="shared" si="9"/>
        <v>4</v>
      </c>
      <c r="AJ29" s="124">
        <f t="shared" si="9"/>
        <v>18</v>
      </c>
      <c r="AK29" s="124">
        <f t="shared" si="9"/>
        <v>4</v>
      </c>
      <c r="AL29" s="124">
        <f t="shared" si="9"/>
        <v>18</v>
      </c>
      <c r="AM29" s="124">
        <f t="shared" si="9"/>
        <v>4</v>
      </c>
      <c r="AN29" s="124">
        <f t="shared" si="9"/>
        <v>18</v>
      </c>
      <c r="AO29" s="124">
        <f t="shared" si="9"/>
        <v>4</v>
      </c>
      <c r="AP29" s="124">
        <f t="shared" si="9"/>
        <v>18</v>
      </c>
      <c r="AQ29" s="124">
        <f t="shared" si="9"/>
        <v>4</v>
      </c>
      <c r="AR29" s="124">
        <f t="shared" si="9"/>
        <v>18</v>
      </c>
      <c r="AS29" s="124">
        <f t="shared" si="9"/>
        <v>4</v>
      </c>
      <c r="AT29" s="124">
        <f t="shared" si="9"/>
        <v>18</v>
      </c>
      <c r="AU29" s="124">
        <f t="shared" si="9"/>
        <v>4</v>
      </c>
      <c r="AV29" s="124">
        <f t="shared" si="9"/>
        <v>18</v>
      </c>
      <c r="AW29" s="124">
        <f t="shared" si="9"/>
        <v>4</v>
      </c>
      <c r="AX29" s="124">
        <f t="shared" si="9"/>
        <v>18</v>
      </c>
      <c r="AY29" s="166">
        <f t="shared" si="9"/>
        <v>4</v>
      </c>
      <c r="AZ29" s="167"/>
    </row>
    <row r="30" spans="1:52">
      <c r="A30" s="168" t="s">
        <v>311</v>
      </c>
      <c r="B30" s="143">
        <v>10</v>
      </c>
      <c r="C30" s="116" t="s">
        <v>292</v>
      </c>
      <c r="D30" s="116">
        <f>D$27*$B$30</f>
        <v>220</v>
      </c>
      <c r="E30" s="116">
        <f t="shared" ref="E30:AY30" si="10">E$27*$B$30</f>
        <v>220</v>
      </c>
      <c r="F30" s="116">
        <f t="shared" si="10"/>
        <v>40</v>
      </c>
      <c r="G30" s="116">
        <f t="shared" si="10"/>
        <v>180</v>
      </c>
      <c r="H30" s="116">
        <f t="shared" si="10"/>
        <v>40</v>
      </c>
      <c r="I30" s="116">
        <f t="shared" si="10"/>
        <v>180</v>
      </c>
      <c r="J30" s="116">
        <f t="shared" si="10"/>
        <v>40</v>
      </c>
      <c r="K30" s="116">
        <f t="shared" si="10"/>
        <v>220</v>
      </c>
      <c r="L30" s="116">
        <f t="shared" si="10"/>
        <v>40</v>
      </c>
      <c r="M30" s="116">
        <f t="shared" si="10"/>
        <v>180</v>
      </c>
      <c r="N30" s="116">
        <f t="shared" si="10"/>
        <v>40</v>
      </c>
      <c r="O30" s="116">
        <f t="shared" si="10"/>
        <v>180</v>
      </c>
      <c r="P30" s="116">
        <f t="shared" si="10"/>
        <v>40</v>
      </c>
      <c r="Q30" s="116">
        <f t="shared" si="10"/>
        <v>180</v>
      </c>
      <c r="R30" s="116">
        <f>R$27*$B$30</f>
        <v>40</v>
      </c>
      <c r="S30" s="116">
        <f t="shared" si="10"/>
        <v>180</v>
      </c>
      <c r="T30" s="116">
        <f t="shared" si="10"/>
        <v>220</v>
      </c>
      <c r="U30" s="116">
        <f t="shared" si="10"/>
        <v>40</v>
      </c>
      <c r="V30" s="116">
        <f t="shared" si="10"/>
        <v>180</v>
      </c>
      <c r="W30" s="116">
        <f t="shared" si="10"/>
        <v>40</v>
      </c>
      <c r="X30" s="116">
        <f t="shared" si="10"/>
        <v>180</v>
      </c>
      <c r="Y30" s="116">
        <f t="shared" si="10"/>
        <v>40</v>
      </c>
      <c r="Z30" s="116">
        <f t="shared" si="10"/>
        <v>180</v>
      </c>
      <c r="AA30" s="116">
        <f t="shared" si="10"/>
        <v>40</v>
      </c>
      <c r="AB30" s="116">
        <f t="shared" si="10"/>
        <v>180</v>
      </c>
      <c r="AC30" s="116">
        <f t="shared" si="10"/>
        <v>40</v>
      </c>
      <c r="AD30" s="116">
        <f t="shared" si="10"/>
        <v>180</v>
      </c>
      <c r="AE30" s="116">
        <f>AE$27*$B$30</f>
        <v>40</v>
      </c>
      <c r="AF30" s="116">
        <f t="shared" si="10"/>
        <v>180</v>
      </c>
      <c r="AG30" s="116">
        <f t="shared" si="10"/>
        <v>220</v>
      </c>
      <c r="AH30" s="116">
        <f t="shared" si="10"/>
        <v>40</v>
      </c>
      <c r="AI30" s="116">
        <f t="shared" si="10"/>
        <v>180</v>
      </c>
      <c r="AJ30" s="116">
        <f t="shared" si="10"/>
        <v>40</v>
      </c>
      <c r="AK30" s="116">
        <f t="shared" si="10"/>
        <v>180</v>
      </c>
      <c r="AL30" s="116">
        <f t="shared" si="10"/>
        <v>40</v>
      </c>
      <c r="AM30" s="116">
        <f t="shared" si="10"/>
        <v>180</v>
      </c>
      <c r="AN30" s="116">
        <f t="shared" si="10"/>
        <v>40</v>
      </c>
      <c r="AO30" s="116">
        <f t="shared" si="10"/>
        <v>180</v>
      </c>
      <c r="AP30" s="116">
        <f t="shared" si="10"/>
        <v>40</v>
      </c>
      <c r="AQ30" s="116">
        <f t="shared" si="10"/>
        <v>180</v>
      </c>
      <c r="AR30" s="116">
        <f t="shared" si="10"/>
        <v>40</v>
      </c>
      <c r="AS30" s="116">
        <f t="shared" si="10"/>
        <v>180</v>
      </c>
      <c r="AT30" s="116">
        <f t="shared" si="10"/>
        <v>40</v>
      </c>
      <c r="AU30" s="116">
        <f t="shared" si="10"/>
        <v>180</v>
      </c>
      <c r="AV30" s="116">
        <f t="shared" si="10"/>
        <v>40</v>
      </c>
      <c r="AW30" s="116">
        <f t="shared" si="10"/>
        <v>180</v>
      </c>
      <c r="AX30" s="116">
        <f t="shared" si="10"/>
        <v>40</v>
      </c>
      <c r="AY30" s="116">
        <f t="shared" si="10"/>
        <v>180</v>
      </c>
      <c r="AZ30" s="140">
        <f t="shared" si="5"/>
        <v>5760</v>
      </c>
    </row>
    <row r="32" spans="1:52">
      <c r="A32" s="101" t="s">
        <v>299</v>
      </c>
    </row>
    <row r="33" spans="1:52">
      <c r="A33" s="134" t="s">
        <v>22</v>
      </c>
      <c r="B33" s="134" t="s">
        <v>341</v>
      </c>
      <c r="C33" s="123"/>
      <c r="D33" s="123">
        <f>D$21*shipping_manufacturing!$F$27/100</f>
        <v>0</v>
      </c>
      <c r="E33" s="123">
        <f>E$21*shipping_manufacturing!$F$27/100</f>
        <v>80</v>
      </c>
      <c r="F33" s="123">
        <f>F$21*shipping_manufacturing!$F$27/100</f>
        <v>80</v>
      </c>
      <c r="G33" s="123">
        <f>G$21*shipping_manufacturing!$F$27/100</f>
        <v>80</v>
      </c>
      <c r="H33" s="123">
        <f>H$21*shipping_manufacturing!$F$27/100</f>
        <v>80</v>
      </c>
      <c r="I33" s="123">
        <f>I$21*shipping_manufacturing!$F$27/100</f>
        <v>80</v>
      </c>
      <c r="J33" s="123">
        <f>J$21*shipping_manufacturing!$F$27/100</f>
        <v>0</v>
      </c>
      <c r="K33" s="123">
        <f>K$21*shipping_manufacturing!$F$27/100</f>
        <v>80</v>
      </c>
      <c r="L33" s="123">
        <f>L$21*shipping_manufacturing!$F$27/100</f>
        <v>80</v>
      </c>
      <c r="M33" s="123">
        <f>M$21*shipping_manufacturing!$F$27/100</f>
        <v>80</v>
      </c>
      <c r="N33" s="123">
        <f>N$21*shipping_manufacturing!$F$27/100</f>
        <v>80</v>
      </c>
      <c r="O33" s="123">
        <f>O$21*shipping_manufacturing!$F$27/100</f>
        <v>80</v>
      </c>
      <c r="P33" s="123">
        <f>P$21*shipping_manufacturing!$F$27/100</f>
        <v>80</v>
      </c>
      <c r="Q33" s="123">
        <f>Q$21*shipping_manufacturing!$F$27/100</f>
        <v>80</v>
      </c>
      <c r="R33" s="123">
        <f>R$21*shipping_manufacturing!$F$27/100</f>
        <v>80</v>
      </c>
      <c r="S33" s="123">
        <f>S$21*shipping_manufacturing!$F$27/100</f>
        <v>0</v>
      </c>
      <c r="T33" s="123">
        <f>T$21*shipping_manufacturing!$F$27/100</f>
        <v>80</v>
      </c>
      <c r="U33" s="123">
        <f>U$21*shipping_manufacturing!$F$27/100</f>
        <v>80</v>
      </c>
      <c r="V33" s="123">
        <f>V$21*shipping_manufacturing!$F$27/100</f>
        <v>80</v>
      </c>
      <c r="W33" s="123">
        <f>W$21*shipping_manufacturing!$F$27/100</f>
        <v>80</v>
      </c>
      <c r="X33" s="123">
        <f>X$21*shipping_manufacturing!$F$27/100</f>
        <v>80</v>
      </c>
      <c r="Y33" s="123">
        <f>Y$21*shipping_manufacturing!$F$27/100</f>
        <v>80</v>
      </c>
      <c r="Z33" s="123">
        <f>Z$21*shipping_manufacturing!$F$27/100</f>
        <v>80</v>
      </c>
      <c r="AA33" s="123">
        <f>AA$21*shipping_manufacturing!$F$27/100</f>
        <v>80</v>
      </c>
      <c r="AB33" s="123">
        <f>AB$21*shipping_manufacturing!$F$27/100</f>
        <v>80</v>
      </c>
      <c r="AC33" s="123">
        <f>AC$21*shipping_manufacturing!$F$27/100</f>
        <v>80</v>
      </c>
      <c r="AD33" s="123">
        <f>AD$21*shipping_manufacturing!$F$27/100</f>
        <v>80</v>
      </c>
      <c r="AE33" s="123">
        <f>AE$21*shipping_manufacturing!$F$27/100</f>
        <v>80</v>
      </c>
      <c r="AF33" s="123">
        <f>AF$21*shipping_manufacturing!$F$27/100</f>
        <v>0</v>
      </c>
      <c r="AG33" s="123">
        <f>AG$21*shipping_manufacturing!$F$27/100</f>
        <v>80</v>
      </c>
      <c r="AH33" s="123">
        <f>AH$21*shipping_manufacturing!$F$27/100</f>
        <v>80</v>
      </c>
      <c r="AI33" s="123">
        <f>AI$21*shipping_manufacturing!$F$27/100</f>
        <v>80</v>
      </c>
      <c r="AJ33" s="123">
        <f>AJ$21*shipping_manufacturing!$F$27/100</f>
        <v>80</v>
      </c>
      <c r="AK33" s="123">
        <f>AK$21*shipping_manufacturing!$F$27/100</f>
        <v>80</v>
      </c>
      <c r="AL33" s="123">
        <f>AL$21*shipping_manufacturing!$F$27/100</f>
        <v>80</v>
      </c>
      <c r="AM33" s="123">
        <f>AM$21*shipping_manufacturing!$F$27/100</f>
        <v>80</v>
      </c>
      <c r="AN33" s="123">
        <f>AN$21*shipping_manufacturing!$F$27/100</f>
        <v>80</v>
      </c>
      <c r="AO33" s="123">
        <f>AO$21*shipping_manufacturing!$F$27/100</f>
        <v>80</v>
      </c>
      <c r="AP33" s="123">
        <f>AP$21*shipping_manufacturing!$F$27/100</f>
        <v>80</v>
      </c>
      <c r="AQ33" s="123">
        <f>AQ$21*shipping_manufacturing!$F$27/100</f>
        <v>80</v>
      </c>
      <c r="AR33" s="123">
        <f>AR$21*shipping_manufacturing!$F$27/100</f>
        <v>80</v>
      </c>
      <c r="AS33" s="123">
        <f>AS$21*shipping_manufacturing!$F$27/100</f>
        <v>80</v>
      </c>
      <c r="AT33" s="123">
        <f>AT$21*shipping_manufacturing!$F$27/100</f>
        <v>80</v>
      </c>
      <c r="AU33" s="123">
        <f>AU$21*shipping_manufacturing!$F$27/100</f>
        <v>80</v>
      </c>
      <c r="AV33" s="123">
        <f>AV$21*shipping_manufacturing!$F$27/100</f>
        <v>80</v>
      </c>
      <c r="AW33" s="123">
        <f>AW$21*shipping_manufacturing!$F$27/100</f>
        <v>80</v>
      </c>
      <c r="AX33" s="123">
        <f>AX$21*shipping_manufacturing!$F$27/100</f>
        <v>80</v>
      </c>
      <c r="AY33" s="123">
        <f>AY$21*shipping_manufacturing!$F$27/100</f>
        <v>80</v>
      </c>
    </row>
    <row r="34" spans="1:52">
      <c r="A34" s="112" t="s">
        <v>340</v>
      </c>
      <c r="B34" s="164" t="s">
        <v>342</v>
      </c>
      <c r="C34" s="109"/>
      <c r="D34" s="109">
        <f>D$22*shipping_manufacturing!$G$27/100</f>
        <v>0</v>
      </c>
      <c r="E34" s="109">
        <f>E$22*shipping_manufacturing!$G$27/100</f>
        <v>49.999999999999979</v>
      </c>
      <c r="F34" s="109">
        <f>F$22*shipping_manufacturing!$G$27/100</f>
        <v>49.999999999999979</v>
      </c>
      <c r="G34" s="109">
        <f>G$22*shipping_manufacturing!$G$27/100</f>
        <v>49.999999999999979</v>
      </c>
      <c r="H34" s="109">
        <f>H$22*shipping_manufacturing!$G$27/100</f>
        <v>49.999999999999979</v>
      </c>
      <c r="I34" s="109">
        <f>I$22*shipping_manufacturing!$G$27/100</f>
        <v>49.999999999999979</v>
      </c>
      <c r="J34" s="109">
        <f>J$22*shipping_manufacturing!$G$27/100</f>
        <v>0</v>
      </c>
      <c r="K34" s="109">
        <f>K$22*shipping_manufacturing!$G$27/100</f>
        <v>49.999999999999979</v>
      </c>
      <c r="L34" s="109">
        <f>L$22*shipping_manufacturing!$G$27/100</f>
        <v>49.999999999999979</v>
      </c>
      <c r="M34" s="109">
        <f>M$22*shipping_manufacturing!$G$27/100</f>
        <v>49.999999999999979</v>
      </c>
      <c r="N34" s="109">
        <f>N$22*shipping_manufacturing!$G$27/100</f>
        <v>49.999999999999979</v>
      </c>
      <c r="O34" s="109">
        <f>O$22*shipping_manufacturing!$G$27/100</f>
        <v>49.999999999999979</v>
      </c>
      <c r="P34" s="109">
        <f>P$22*shipping_manufacturing!$G$27/100</f>
        <v>49.999999999999979</v>
      </c>
      <c r="Q34" s="109">
        <f>Q$22*shipping_manufacturing!$G$27/100</f>
        <v>49.999999999999979</v>
      </c>
      <c r="R34" s="109">
        <f>R$22*shipping_manufacturing!$G$27/100</f>
        <v>49.999999999999979</v>
      </c>
      <c r="S34" s="109">
        <f>S$22*shipping_manufacturing!$G$27/100</f>
        <v>0</v>
      </c>
      <c r="T34" s="109">
        <f>T$22*shipping_manufacturing!$G$27/100</f>
        <v>49.999999999999979</v>
      </c>
      <c r="U34" s="109">
        <f>U$22*shipping_manufacturing!$G$27/100</f>
        <v>49.999999999999979</v>
      </c>
      <c r="V34" s="109">
        <f>V$22*shipping_manufacturing!$G$27/100</f>
        <v>49.999999999999979</v>
      </c>
      <c r="W34" s="109">
        <f>W$22*shipping_manufacturing!$G$27/100</f>
        <v>49.999999999999979</v>
      </c>
      <c r="X34" s="109">
        <f>X$22*shipping_manufacturing!$G$27/100</f>
        <v>49.999999999999979</v>
      </c>
      <c r="Y34" s="109">
        <f>Y$22*shipping_manufacturing!$G$27/100</f>
        <v>49.999999999999979</v>
      </c>
      <c r="Z34" s="109">
        <f>Z$22*shipping_manufacturing!$G$27/100</f>
        <v>49.999999999999979</v>
      </c>
      <c r="AA34" s="109">
        <f>AA$22*shipping_manufacturing!$G$27/100</f>
        <v>49.999999999999979</v>
      </c>
      <c r="AB34" s="109">
        <f>AB$22*shipping_manufacturing!$G$27/100</f>
        <v>49.999999999999979</v>
      </c>
      <c r="AC34" s="109">
        <f>AC$22*shipping_manufacturing!$G$27/100</f>
        <v>49.999999999999979</v>
      </c>
      <c r="AD34" s="109">
        <f>AD$22*shipping_manufacturing!$G$27/100</f>
        <v>49.999999999999979</v>
      </c>
      <c r="AE34" s="109">
        <f>AE$22*shipping_manufacturing!$G$27/100</f>
        <v>49.999999999999979</v>
      </c>
      <c r="AF34" s="109">
        <f>AF$22*shipping_manufacturing!$G$27/100</f>
        <v>0</v>
      </c>
      <c r="AG34" s="109">
        <f>AG$22*shipping_manufacturing!$G$27/100</f>
        <v>49.999999999999979</v>
      </c>
      <c r="AH34" s="109">
        <f>AH$22*shipping_manufacturing!$G$27/100</f>
        <v>49.999999999999979</v>
      </c>
      <c r="AI34" s="109">
        <f>AI$22*shipping_manufacturing!$G$27/100</f>
        <v>49.999999999999979</v>
      </c>
      <c r="AJ34" s="109">
        <f>AJ$22*shipping_manufacturing!$G$27/100</f>
        <v>49.999999999999979</v>
      </c>
      <c r="AK34" s="109">
        <f>AK$22*shipping_manufacturing!$G$27/100</f>
        <v>49.999999999999979</v>
      </c>
      <c r="AL34" s="109">
        <f>AL$22*shipping_manufacturing!$G$27/100</f>
        <v>49.999999999999979</v>
      </c>
      <c r="AM34" s="109">
        <f>AM$22*shipping_manufacturing!$G$27/100</f>
        <v>49.999999999999979</v>
      </c>
      <c r="AN34" s="109">
        <f>AN$22*shipping_manufacturing!$G$27/100</f>
        <v>49.999999999999979</v>
      </c>
      <c r="AO34" s="109">
        <f>AO$22*shipping_manufacturing!$G$27/100</f>
        <v>49.999999999999979</v>
      </c>
      <c r="AP34" s="109">
        <f>AP$22*shipping_manufacturing!$G$27/100</f>
        <v>49.999999999999979</v>
      </c>
      <c r="AQ34" s="109">
        <f>AQ$22*shipping_manufacturing!$G$27/100</f>
        <v>49.999999999999979</v>
      </c>
      <c r="AR34" s="109">
        <f>AR$22*shipping_manufacturing!$G$27/100</f>
        <v>49.999999999999979</v>
      </c>
      <c r="AS34" s="109">
        <f>AS$22*shipping_manufacturing!$G$27/100</f>
        <v>49.999999999999979</v>
      </c>
      <c r="AT34" s="109">
        <f>AT$22*shipping_manufacturing!$G$27/100</f>
        <v>49.999999999999979</v>
      </c>
      <c r="AU34" s="109">
        <f>AU$22*shipping_manufacturing!$G$27/100</f>
        <v>49.999999999999979</v>
      </c>
      <c r="AV34" s="109">
        <f>AV$22*shipping_manufacturing!$G$27/100</f>
        <v>49.999999999999979</v>
      </c>
      <c r="AW34" s="109">
        <f>AW$22*shipping_manufacturing!$G$27/100</f>
        <v>49.999999999999979</v>
      </c>
      <c r="AX34" s="109">
        <f>AX$22*shipping_manufacturing!$G$27/100</f>
        <v>49.999999999999979</v>
      </c>
      <c r="AY34" s="109">
        <f>AY$22*shipping_manufacturing!$G$27/100</f>
        <v>49.999999999999979</v>
      </c>
    </row>
    <row r="35" spans="1:52">
      <c r="A35" s="109">
        <v>1225</v>
      </c>
      <c r="B35" s="164" t="s">
        <v>343</v>
      </c>
      <c r="C35" s="109"/>
      <c r="D35" s="109">
        <f>SUM(D33:D34)</f>
        <v>0</v>
      </c>
      <c r="E35" s="109">
        <f t="shared" ref="E35:AY35" si="11">SUM(E33:E34)</f>
        <v>129.99999999999997</v>
      </c>
      <c r="F35" s="109">
        <f t="shared" si="11"/>
        <v>129.99999999999997</v>
      </c>
      <c r="G35" s="109">
        <f t="shared" si="11"/>
        <v>129.99999999999997</v>
      </c>
      <c r="H35" s="109">
        <f t="shared" si="11"/>
        <v>129.99999999999997</v>
      </c>
      <c r="I35" s="109">
        <f t="shared" si="11"/>
        <v>129.99999999999997</v>
      </c>
      <c r="J35" s="109">
        <f t="shared" si="11"/>
        <v>0</v>
      </c>
      <c r="K35" s="109">
        <f t="shared" si="11"/>
        <v>129.99999999999997</v>
      </c>
      <c r="L35" s="109">
        <f t="shared" si="11"/>
        <v>129.99999999999997</v>
      </c>
      <c r="M35" s="109">
        <f t="shared" si="11"/>
        <v>129.99999999999997</v>
      </c>
      <c r="N35" s="109">
        <f t="shared" si="11"/>
        <v>129.99999999999997</v>
      </c>
      <c r="O35" s="109">
        <f t="shared" si="11"/>
        <v>129.99999999999997</v>
      </c>
      <c r="P35" s="109">
        <f t="shared" si="11"/>
        <v>129.99999999999997</v>
      </c>
      <c r="Q35" s="109">
        <f t="shared" si="11"/>
        <v>129.99999999999997</v>
      </c>
      <c r="R35" s="109">
        <f t="shared" si="11"/>
        <v>129.99999999999997</v>
      </c>
      <c r="S35" s="109">
        <f t="shared" si="11"/>
        <v>0</v>
      </c>
      <c r="T35" s="109">
        <f t="shared" si="11"/>
        <v>129.99999999999997</v>
      </c>
      <c r="U35" s="109">
        <f t="shared" si="11"/>
        <v>129.99999999999997</v>
      </c>
      <c r="V35" s="109">
        <f t="shared" si="11"/>
        <v>129.99999999999997</v>
      </c>
      <c r="W35" s="109">
        <f t="shared" si="11"/>
        <v>129.99999999999997</v>
      </c>
      <c r="X35" s="109">
        <f t="shared" si="11"/>
        <v>129.99999999999997</v>
      </c>
      <c r="Y35" s="109">
        <f t="shared" si="11"/>
        <v>129.99999999999997</v>
      </c>
      <c r="Z35" s="109">
        <f t="shared" si="11"/>
        <v>129.99999999999997</v>
      </c>
      <c r="AA35" s="109">
        <f t="shared" si="11"/>
        <v>129.99999999999997</v>
      </c>
      <c r="AB35" s="109">
        <f t="shared" si="11"/>
        <v>129.99999999999997</v>
      </c>
      <c r="AC35" s="109">
        <f t="shared" si="11"/>
        <v>129.99999999999997</v>
      </c>
      <c r="AD35" s="109">
        <f t="shared" si="11"/>
        <v>129.99999999999997</v>
      </c>
      <c r="AE35" s="109">
        <f t="shared" si="11"/>
        <v>129.99999999999997</v>
      </c>
      <c r="AF35" s="109">
        <f t="shared" si="11"/>
        <v>0</v>
      </c>
      <c r="AG35" s="109">
        <f t="shared" si="11"/>
        <v>129.99999999999997</v>
      </c>
      <c r="AH35" s="109">
        <f t="shared" si="11"/>
        <v>129.99999999999997</v>
      </c>
      <c r="AI35" s="109">
        <f t="shared" si="11"/>
        <v>129.99999999999997</v>
      </c>
      <c r="AJ35" s="109">
        <f t="shared" si="11"/>
        <v>129.99999999999997</v>
      </c>
      <c r="AK35" s="109">
        <f t="shared" si="11"/>
        <v>129.99999999999997</v>
      </c>
      <c r="AL35" s="109">
        <f t="shared" si="11"/>
        <v>129.99999999999997</v>
      </c>
      <c r="AM35" s="109">
        <f t="shared" si="11"/>
        <v>129.99999999999997</v>
      </c>
      <c r="AN35" s="109">
        <f t="shared" si="11"/>
        <v>129.99999999999997</v>
      </c>
      <c r="AO35" s="109">
        <f t="shared" si="11"/>
        <v>129.99999999999997</v>
      </c>
      <c r="AP35" s="109">
        <f t="shared" si="11"/>
        <v>129.99999999999997</v>
      </c>
      <c r="AQ35" s="109">
        <f t="shared" si="11"/>
        <v>129.99999999999997</v>
      </c>
      <c r="AR35" s="109">
        <f t="shared" si="11"/>
        <v>129.99999999999997</v>
      </c>
      <c r="AS35" s="109">
        <f t="shared" si="11"/>
        <v>129.99999999999997</v>
      </c>
      <c r="AT35" s="109">
        <f t="shared" si="11"/>
        <v>129.99999999999997</v>
      </c>
      <c r="AU35" s="109">
        <f t="shared" si="11"/>
        <v>129.99999999999997</v>
      </c>
      <c r="AV35" s="109">
        <f t="shared" si="11"/>
        <v>129.99999999999997</v>
      </c>
      <c r="AW35" s="109">
        <f t="shared" si="11"/>
        <v>129.99999999999997</v>
      </c>
      <c r="AX35" s="109">
        <f t="shared" si="11"/>
        <v>129.99999999999997</v>
      </c>
      <c r="AY35" s="109">
        <f t="shared" si="11"/>
        <v>129.99999999999997</v>
      </c>
    </row>
    <row r="36" spans="1:52">
      <c r="A36" s="109"/>
      <c r="B36" s="164" t="s">
        <v>344</v>
      </c>
      <c r="C36" s="109"/>
      <c r="D36" s="109"/>
      <c r="E36" s="109">
        <v>80</v>
      </c>
      <c r="F36" s="109"/>
      <c r="G36" s="109">
        <v>80</v>
      </c>
      <c r="H36" s="109"/>
      <c r="I36" s="109">
        <v>80</v>
      </c>
      <c r="J36" s="109"/>
      <c r="K36" s="109">
        <v>80</v>
      </c>
      <c r="L36" s="109"/>
      <c r="M36" s="109">
        <v>80</v>
      </c>
      <c r="N36" s="109"/>
      <c r="O36" s="109">
        <v>80</v>
      </c>
      <c r="P36" s="109"/>
      <c r="Q36" s="109">
        <v>80</v>
      </c>
      <c r="R36" s="109"/>
      <c r="S36" s="109"/>
      <c r="T36" s="109">
        <v>80</v>
      </c>
      <c r="U36" s="109"/>
      <c r="V36" s="109">
        <v>80</v>
      </c>
      <c r="W36" s="109"/>
      <c r="X36" s="109">
        <v>80</v>
      </c>
      <c r="Y36" s="109"/>
      <c r="Z36" s="109">
        <v>80</v>
      </c>
      <c r="AA36" s="109"/>
      <c r="AB36" s="109">
        <v>80</v>
      </c>
      <c r="AC36" s="109"/>
      <c r="AD36" s="109">
        <v>80</v>
      </c>
      <c r="AE36" s="109"/>
      <c r="AF36" s="109"/>
      <c r="AG36" s="109">
        <v>80</v>
      </c>
      <c r="AH36" s="109"/>
      <c r="AI36" s="109">
        <v>80</v>
      </c>
      <c r="AJ36" s="109"/>
      <c r="AK36" s="109">
        <v>80</v>
      </c>
      <c r="AL36" s="109"/>
      <c r="AM36" s="109">
        <v>80</v>
      </c>
      <c r="AN36" s="109"/>
      <c r="AO36" s="109">
        <v>80</v>
      </c>
      <c r="AP36" s="109"/>
      <c r="AQ36" s="109">
        <v>80</v>
      </c>
      <c r="AR36" s="109"/>
      <c r="AS36" s="109">
        <v>80</v>
      </c>
      <c r="AT36" s="109"/>
      <c r="AU36" s="109">
        <v>80</v>
      </c>
      <c r="AV36" s="109"/>
      <c r="AW36" s="109">
        <v>80</v>
      </c>
      <c r="AX36" s="109"/>
      <c r="AY36" s="109">
        <v>80</v>
      </c>
    </row>
    <row r="37" spans="1:52">
      <c r="A37" s="109"/>
      <c r="B37" s="164" t="s">
        <v>345</v>
      </c>
      <c r="C37" s="109"/>
      <c r="D37" s="109"/>
      <c r="E37" s="109">
        <v>49.999999999999986</v>
      </c>
      <c r="F37" s="109"/>
      <c r="G37" s="109">
        <v>49.999999999999986</v>
      </c>
      <c r="H37" s="109"/>
      <c r="I37" s="109">
        <v>49.999999999999986</v>
      </c>
      <c r="J37" s="109"/>
      <c r="K37" s="109">
        <v>49.999999999999986</v>
      </c>
      <c r="L37" s="109"/>
      <c r="M37" s="109">
        <v>49.999999999999986</v>
      </c>
      <c r="N37" s="109"/>
      <c r="O37" s="109">
        <v>49.999999999999986</v>
      </c>
      <c r="P37" s="109"/>
      <c r="Q37" s="109">
        <v>49.999999999999986</v>
      </c>
      <c r="R37" s="109"/>
      <c r="S37" s="109"/>
      <c r="T37" s="109">
        <v>49.999999999999986</v>
      </c>
      <c r="U37" s="109"/>
      <c r="V37" s="109">
        <v>49.999999999999986</v>
      </c>
      <c r="W37" s="109"/>
      <c r="X37" s="109">
        <v>49.999999999999986</v>
      </c>
      <c r="Y37" s="109"/>
      <c r="Z37" s="109">
        <v>49.999999999999986</v>
      </c>
      <c r="AA37" s="109"/>
      <c r="AB37" s="109">
        <v>49.999999999999986</v>
      </c>
      <c r="AC37" s="109"/>
      <c r="AD37" s="109">
        <v>49.999999999999986</v>
      </c>
      <c r="AE37" s="109"/>
      <c r="AF37" s="109"/>
      <c r="AG37" s="109">
        <v>49.999999999999986</v>
      </c>
      <c r="AH37" s="109"/>
      <c r="AI37" s="109">
        <v>49.999999999999986</v>
      </c>
      <c r="AJ37" s="109"/>
      <c r="AK37" s="109">
        <v>49.999999999999986</v>
      </c>
      <c r="AL37" s="109"/>
      <c r="AM37" s="109">
        <v>49.999999999999986</v>
      </c>
      <c r="AN37" s="109"/>
      <c r="AO37" s="109">
        <v>49.999999999999986</v>
      </c>
      <c r="AP37" s="109"/>
      <c r="AQ37" s="109">
        <v>49.999999999999986</v>
      </c>
      <c r="AR37" s="109"/>
      <c r="AS37" s="109">
        <v>49.999999999999986</v>
      </c>
      <c r="AT37" s="109"/>
      <c r="AU37" s="109">
        <v>49.999999999999986</v>
      </c>
      <c r="AV37" s="109"/>
      <c r="AW37" s="109">
        <v>49.999999999999986</v>
      </c>
      <c r="AX37" s="109"/>
      <c r="AY37" s="109">
        <v>49.999999999999986</v>
      </c>
    </row>
    <row r="38" spans="1:52">
      <c r="A38" s="109"/>
      <c r="B38" s="164" t="s">
        <v>346</v>
      </c>
      <c r="C38" s="109"/>
      <c r="D38" s="109"/>
      <c r="E38" s="109">
        <v>5</v>
      </c>
      <c r="F38" s="109"/>
      <c r="G38" s="109">
        <v>5</v>
      </c>
      <c r="H38" s="109"/>
      <c r="I38" s="109">
        <v>5</v>
      </c>
      <c r="J38" s="109"/>
      <c r="K38" s="109">
        <v>5</v>
      </c>
      <c r="L38" s="109"/>
      <c r="M38" s="109">
        <v>5</v>
      </c>
      <c r="N38" s="109"/>
      <c r="O38" s="109">
        <v>5</v>
      </c>
      <c r="P38" s="109"/>
      <c r="Q38" s="109">
        <v>5</v>
      </c>
      <c r="R38" s="109"/>
      <c r="S38" s="109"/>
      <c r="T38" s="109">
        <v>5</v>
      </c>
      <c r="U38" s="109"/>
      <c r="V38" s="109">
        <v>5</v>
      </c>
      <c r="W38" s="109"/>
      <c r="X38" s="109">
        <v>5</v>
      </c>
      <c r="Y38" s="109"/>
      <c r="Z38" s="109">
        <v>5</v>
      </c>
      <c r="AA38" s="109"/>
      <c r="AB38" s="109">
        <v>5</v>
      </c>
      <c r="AC38" s="109"/>
      <c r="AD38" s="109">
        <v>5</v>
      </c>
      <c r="AE38" s="109"/>
      <c r="AF38" s="109"/>
      <c r="AG38" s="109">
        <v>5</v>
      </c>
      <c r="AH38" s="109"/>
      <c r="AI38" s="109">
        <v>5</v>
      </c>
      <c r="AJ38" s="109"/>
      <c r="AK38" s="109">
        <v>5</v>
      </c>
      <c r="AL38" s="109"/>
      <c r="AM38" s="109">
        <v>5</v>
      </c>
      <c r="AN38" s="109"/>
      <c r="AO38" s="109">
        <v>5</v>
      </c>
      <c r="AP38" s="109"/>
      <c r="AQ38" s="109">
        <v>5</v>
      </c>
      <c r="AR38" s="109"/>
      <c r="AS38" s="109">
        <v>5</v>
      </c>
      <c r="AT38" s="109"/>
      <c r="AU38" s="109">
        <v>5</v>
      </c>
      <c r="AV38" s="109"/>
      <c r="AW38" s="109">
        <v>5</v>
      </c>
      <c r="AX38" s="109"/>
      <c r="AY38" s="109">
        <v>5</v>
      </c>
    </row>
    <row r="39" spans="1:52">
      <c r="A39" s="109"/>
      <c r="B39" s="164" t="s">
        <v>347</v>
      </c>
      <c r="C39" s="109"/>
      <c r="D39" s="109">
        <f>D33-D36</f>
        <v>0</v>
      </c>
      <c r="E39" s="109">
        <f t="shared" ref="E39:AY39" si="12">E33-E36</f>
        <v>0</v>
      </c>
      <c r="F39" s="109">
        <f t="shared" si="12"/>
        <v>80</v>
      </c>
      <c r="G39" s="109">
        <f t="shared" si="12"/>
        <v>0</v>
      </c>
      <c r="H39" s="109">
        <f t="shared" si="12"/>
        <v>80</v>
      </c>
      <c r="I39" s="109">
        <f t="shared" si="12"/>
        <v>0</v>
      </c>
      <c r="J39" s="109">
        <f t="shared" si="12"/>
        <v>0</v>
      </c>
      <c r="K39" s="109">
        <f t="shared" si="12"/>
        <v>0</v>
      </c>
      <c r="L39" s="109">
        <f t="shared" si="12"/>
        <v>80</v>
      </c>
      <c r="M39" s="109">
        <f t="shared" si="12"/>
        <v>0</v>
      </c>
      <c r="N39" s="109">
        <f t="shared" si="12"/>
        <v>80</v>
      </c>
      <c r="O39" s="109">
        <f t="shared" si="12"/>
        <v>0</v>
      </c>
      <c r="P39" s="109">
        <f t="shared" si="12"/>
        <v>80</v>
      </c>
      <c r="Q39" s="109">
        <f t="shared" si="12"/>
        <v>0</v>
      </c>
      <c r="R39" s="109">
        <f t="shared" si="12"/>
        <v>80</v>
      </c>
      <c r="S39" s="109">
        <f t="shared" si="12"/>
        <v>0</v>
      </c>
      <c r="T39" s="109">
        <f t="shared" si="12"/>
        <v>0</v>
      </c>
      <c r="U39" s="109">
        <f t="shared" si="12"/>
        <v>80</v>
      </c>
      <c r="V39" s="109">
        <f t="shared" si="12"/>
        <v>0</v>
      </c>
      <c r="W39" s="109">
        <f t="shared" si="12"/>
        <v>80</v>
      </c>
      <c r="X39" s="109">
        <f t="shared" si="12"/>
        <v>0</v>
      </c>
      <c r="Y39" s="109">
        <f t="shared" si="12"/>
        <v>80</v>
      </c>
      <c r="Z39" s="109">
        <f t="shared" si="12"/>
        <v>0</v>
      </c>
      <c r="AA39" s="109">
        <f t="shared" si="12"/>
        <v>80</v>
      </c>
      <c r="AB39" s="109">
        <f t="shared" si="12"/>
        <v>0</v>
      </c>
      <c r="AC39" s="109">
        <f t="shared" si="12"/>
        <v>80</v>
      </c>
      <c r="AD39" s="109">
        <f t="shared" si="12"/>
        <v>0</v>
      </c>
      <c r="AE39" s="109">
        <f t="shared" si="12"/>
        <v>80</v>
      </c>
      <c r="AF39" s="109">
        <f t="shared" si="12"/>
        <v>0</v>
      </c>
      <c r="AG39" s="109">
        <f t="shared" si="12"/>
        <v>0</v>
      </c>
      <c r="AH39" s="109">
        <f t="shared" si="12"/>
        <v>80</v>
      </c>
      <c r="AI39" s="109">
        <f t="shared" si="12"/>
        <v>0</v>
      </c>
      <c r="AJ39" s="109">
        <f t="shared" si="12"/>
        <v>80</v>
      </c>
      <c r="AK39" s="109">
        <f t="shared" si="12"/>
        <v>0</v>
      </c>
      <c r="AL39" s="109">
        <f t="shared" si="12"/>
        <v>80</v>
      </c>
      <c r="AM39" s="109">
        <f t="shared" si="12"/>
        <v>0</v>
      </c>
      <c r="AN39" s="109">
        <f t="shared" si="12"/>
        <v>80</v>
      </c>
      <c r="AO39" s="109">
        <f t="shared" si="12"/>
        <v>0</v>
      </c>
      <c r="AP39" s="109">
        <f t="shared" si="12"/>
        <v>80</v>
      </c>
      <c r="AQ39" s="109">
        <f t="shared" si="12"/>
        <v>0</v>
      </c>
      <c r="AR39" s="109">
        <f t="shared" si="12"/>
        <v>80</v>
      </c>
      <c r="AS39" s="109">
        <f t="shared" si="12"/>
        <v>0</v>
      </c>
      <c r="AT39" s="109">
        <f t="shared" si="12"/>
        <v>80</v>
      </c>
      <c r="AU39" s="109">
        <f t="shared" si="12"/>
        <v>0</v>
      </c>
      <c r="AV39" s="109">
        <f t="shared" si="12"/>
        <v>80</v>
      </c>
      <c r="AW39" s="109">
        <f t="shared" si="12"/>
        <v>0</v>
      </c>
      <c r="AX39" s="109">
        <f t="shared" si="12"/>
        <v>80</v>
      </c>
      <c r="AY39" s="109">
        <f t="shared" si="12"/>
        <v>0</v>
      </c>
    </row>
    <row r="40" spans="1:52">
      <c r="A40" s="109"/>
      <c r="B40" s="164" t="s">
        <v>348</v>
      </c>
      <c r="C40" s="109"/>
      <c r="D40" s="109">
        <f>D34-D37</f>
        <v>0</v>
      </c>
      <c r="E40" s="109">
        <f t="shared" ref="E40:AY40" si="13">E34-E37</f>
        <v>0</v>
      </c>
      <c r="F40" s="109">
        <f t="shared" si="13"/>
        <v>49.999999999999979</v>
      </c>
      <c r="G40" s="109">
        <f t="shared" si="13"/>
        <v>0</v>
      </c>
      <c r="H40" s="109">
        <f t="shared" si="13"/>
        <v>49.999999999999979</v>
      </c>
      <c r="I40" s="109">
        <f t="shared" si="13"/>
        <v>0</v>
      </c>
      <c r="J40" s="109">
        <f t="shared" si="13"/>
        <v>0</v>
      </c>
      <c r="K40" s="109">
        <f t="shared" si="13"/>
        <v>0</v>
      </c>
      <c r="L40" s="109">
        <f t="shared" si="13"/>
        <v>49.999999999999979</v>
      </c>
      <c r="M40" s="109">
        <f t="shared" si="13"/>
        <v>0</v>
      </c>
      <c r="N40" s="109">
        <f t="shared" si="13"/>
        <v>49.999999999999979</v>
      </c>
      <c r="O40" s="109">
        <f t="shared" si="13"/>
        <v>0</v>
      </c>
      <c r="P40" s="109">
        <f t="shared" si="13"/>
        <v>49.999999999999979</v>
      </c>
      <c r="Q40" s="109">
        <f t="shared" si="13"/>
        <v>0</v>
      </c>
      <c r="R40" s="109">
        <f t="shared" si="13"/>
        <v>49.999999999999979</v>
      </c>
      <c r="S40" s="109">
        <f t="shared" si="13"/>
        <v>0</v>
      </c>
      <c r="T40" s="109">
        <f t="shared" si="13"/>
        <v>0</v>
      </c>
      <c r="U40" s="109">
        <f t="shared" si="13"/>
        <v>49.999999999999979</v>
      </c>
      <c r="V40" s="109">
        <f t="shared" si="13"/>
        <v>0</v>
      </c>
      <c r="W40" s="109">
        <f t="shared" si="13"/>
        <v>49.999999999999979</v>
      </c>
      <c r="X40" s="109">
        <f t="shared" si="13"/>
        <v>0</v>
      </c>
      <c r="Y40" s="109">
        <f t="shared" si="13"/>
        <v>49.999999999999979</v>
      </c>
      <c r="Z40" s="109">
        <f t="shared" si="13"/>
        <v>0</v>
      </c>
      <c r="AA40" s="109">
        <f t="shared" si="13"/>
        <v>49.999999999999979</v>
      </c>
      <c r="AB40" s="109">
        <f t="shared" si="13"/>
        <v>0</v>
      </c>
      <c r="AC40" s="109">
        <f t="shared" si="13"/>
        <v>49.999999999999979</v>
      </c>
      <c r="AD40" s="109">
        <f t="shared" si="13"/>
        <v>0</v>
      </c>
      <c r="AE40" s="109">
        <f t="shared" si="13"/>
        <v>49.999999999999979</v>
      </c>
      <c r="AF40" s="109">
        <f t="shared" si="13"/>
        <v>0</v>
      </c>
      <c r="AG40" s="109">
        <f t="shared" si="13"/>
        <v>0</v>
      </c>
      <c r="AH40" s="109">
        <f t="shared" si="13"/>
        <v>49.999999999999979</v>
      </c>
      <c r="AI40" s="109">
        <f t="shared" si="13"/>
        <v>0</v>
      </c>
      <c r="AJ40" s="109">
        <f t="shared" si="13"/>
        <v>49.999999999999979</v>
      </c>
      <c r="AK40" s="109">
        <f t="shared" si="13"/>
        <v>0</v>
      </c>
      <c r="AL40" s="109">
        <f t="shared" si="13"/>
        <v>49.999999999999979</v>
      </c>
      <c r="AM40" s="109">
        <f t="shared" si="13"/>
        <v>0</v>
      </c>
      <c r="AN40" s="109">
        <f t="shared" si="13"/>
        <v>49.999999999999979</v>
      </c>
      <c r="AO40" s="109">
        <f t="shared" si="13"/>
        <v>0</v>
      </c>
      <c r="AP40" s="109">
        <f t="shared" si="13"/>
        <v>49.999999999999979</v>
      </c>
      <c r="AQ40" s="109">
        <f t="shared" si="13"/>
        <v>0</v>
      </c>
      <c r="AR40" s="109">
        <f t="shared" si="13"/>
        <v>49.999999999999979</v>
      </c>
      <c r="AS40" s="109">
        <f t="shared" si="13"/>
        <v>0</v>
      </c>
      <c r="AT40" s="109">
        <f t="shared" si="13"/>
        <v>49.999999999999979</v>
      </c>
      <c r="AU40" s="109">
        <f t="shared" si="13"/>
        <v>0</v>
      </c>
      <c r="AV40" s="109">
        <f t="shared" si="13"/>
        <v>49.999999999999979</v>
      </c>
      <c r="AW40" s="109">
        <f t="shared" si="13"/>
        <v>0</v>
      </c>
      <c r="AX40" s="109">
        <f t="shared" si="13"/>
        <v>49.999999999999979</v>
      </c>
      <c r="AY40" s="109">
        <f t="shared" si="13"/>
        <v>0</v>
      </c>
    </row>
    <row r="41" spans="1:52">
      <c r="A41" s="109"/>
      <c r="B41" s="164" t="s">
        <v>349</v>
      </c>
      <c r="C41" s="109"/>
      <c r="D41" s="109">
        <v>1</v>
      </c>
      <c r="E41" s="109">
        <v>1</v>
      </c>
      <c r="F41" s="109">
        <v>2</v>
      </c>
      <c r="G41" s="109">
        <v>2</v>
      </c>
      <c r="H41" s="109">
        <v>1</v>
      </c>
      <c r="I41" s="109">
        <v>2</v>
      </c>
      <c r="J41" s="109">
        <v>2</v>
      </c>
      <c r="K41" s="109">
        <v>2</v>
      </c>
      <c r="L41" s="109">
        <v>1</v>
      </c>
      <c r="M41" s="109">
        <v>1</v>
      </c>
      <c r="N41" s="109">
        <v>1</v>
      </c>
      <c r="O41" s="109">
        <v>1</v>
      </c>
      <c r="P41" s="109">
        <v>2</v>
      </c>
      <c r="Q41" s="109">
        <v>1</v>
      </c>
      <c r="R41" s="109">
        <v>1</v>
      </c>
      <c r="S41" s="109">
        <v>1</v>
      </c>
      <c r="T41" s="109">
        <v>1</v>
      </c>
      <c r="U41" s="109">
        <v>1</v>
      </c>
      <c r="V41" s="109">
        <v>3</v>
      </c>
      <c r="W41" s="109">
        <v>1</v>
      </c>
      <c r="X41" s="109">
        <v>1</v>
      </c>
      <c r="Y41" s="109">
        <v>1</v>
      </c>
      <c r="Z41" s="109">
        <v>1</v>
      </c>
      <c r="AA41" s="109">
        <v>1</v>
      </c>
      <c r="AB41" s="109">
        <v>1</v>
      </c>
      <c r="AC41" s="109">
        <v>2</v>
      </c>
      <c r="AD41" s="109">
        <v>3</v>
      </c>
      <c r="AE41" s="109">
        <v>1</v>
      </c>
      <c r="AF41" s="109">
        <v>2</v>
      </c>
      <c r="AG41" s="109">
        <v>3</v>
      </c>
      <c r="AH41" s="109">
        <v>1</v>
      </c>
      <c r="AI41" s="109">
        <v>1</v>
      </c>
      <c r="AJ41" s="109">
        <v>1</v>
      </c>
      <c r="AK41" s="109">
        <v>1</v>
      </c>
      <c r="AL41" s="109">
        <v>1</v>
      </c>
      <c r="AM41" s="109">
        <v>1</v>
      </c>
      <c r="AN41" s="109">
        <v>1</v>
      </c>
      <c r="AO41" s="109">
        <v>2</v>
      </c>
      <c r="AP41" s="109">
        <v>3</v>
      </c>
      <c r="AQ41" s="109">
        <v>1</v>
      </c>
      <c r="AR41" s="109">
        <v>2</v>
      </c>
      <c r="AS41" s="109">
        <v>3</v>
      </c>
      <c r="AT41" s="109">
        <v>3</v>
      </c>
      <c r="AU41" s="109">
        <v>1</v>
      </c>
      <c r="AV41" s="109">
        <v>3</v>
      </c>
      <c r="AW41" s="109">
        <v>1</v>
      </c>
      <c r="AX41" s="109">
        <v>1</v>
      </c>
      <c r="AY41" s="109">
        <v>1</v>
      </c>
    </row>
    <row r="42" spans="1:52">
      <c r="A42" s="109"/>
      <c r="B42" s="177" t="s">
        <v>350</v>
      </c>
      <c r="C42" s="109"/>
      <c r="D42" s="109">
        <v>0</v>
      </c>
      <c r="E42" s="109">
        <v>220500</v>
      </c>
      <c r="F42" s="109">
        <v>0</v>
      </c>
      <c r="G42" s="109">
        <v>220500</v>
      </c>
      <c r="H42" s="109">
        <v>0</v>
      </c>
      <c r="I42" s="109">
        <v>220500</v>
      </c>
      <c r="J42" s="109">
        <v>0</v>
      </c>
      <c r="K42" s="109">
        <v>220500</v>
      </c>
      <c r="L42" s="109">
        <v>0</v>
      </c>
      <c r="M42" s="109">
        <v>220500</v>
      </c>
      <c r="N42" s="109">
        <v>0</v>
      </c>
      <c r="O42" s="109">
        <v>220500</v>
      </c>
      <c r="P42" s="109">
        <v>0</v>
      </c>
      <c r="Q42" s="109">
        <v>220500</v>
      </c>
      <c r="R42" s="109">
        <v>0</v>
      </c>
      <c r="S42" s="109">
        <v>0</v>
      </c>
      <c r="T42" s="109">
        <v>220500</v>
      </c>
      <c r="U42" s="109">
        <v>0</v>
      </c>
      <c r="V42" s="109">
        <v>220500</v>
      </c>
      <c r="W42" s="109">
        <v>0</v>
      </c>
      <c r="X42" s="109">
        <v>220500</v>
      </c>
      <c r="Y42" s="109">
        <v>0</v>
      </c>
      <c r="Z42" s="109">
        <v>220500</v>
      </c>
      <c r="AA42" s="109">
        <v>0</v>
      </c>
      <c r="AB42" s="109">
        <v>220500</v>
      </c>
      <c r="AC42" s="109">
        <v>0</v>
      </c>
      <c r="AD42" s="109">
        <v>220500</v>
      </c>
      <c r="AE42" s="109">
        <v>0</v>
      </c>
      <c r="AF42" s="109">
        <v>0</v>
      </c>
      <c r="AG42" s="109">
        <v>220500</v>
      </c>
      <c r="AH42" s="109">
        <v>0</v>
      </c>
      <c r="AI42" s="109">
        <v>220500</v>
      </c>
      <c r="AJ42" s="109">
        <v>0</v>
      </c>
      <c r="AK42" s="109">
        <v>220500</v>
      </c>
      <c r="AL42" s="109">
        <v>0</v>
      </c>
      <c r="AM42" s="109">
        <v>220500</v>
      </c>
      <c r="AN42" s="109">
        <v>0</v>
      </c>
      <c r="AO42" s="109">
        <v>220500</v>
      </c>
      <c r="AP42" s="109">
        <v>0</v>
      </c>
      <c r="AQ42" s="109">
        <v>220500</v>
      </c>
      <c r="AR42" s="109">
        <v>0</v>
      </c>
      <c r="AS42" s="109">
        <v>220500</v>
      </c>
      <c r="AT42" s="109">
        <v>0</v>
      </c>
      <c r="AU42" s="109">
        <v>220500</v>
      </c>
      <c r="AV42" s="109">
        <v>0</v>
      </c>
      <c r="AW42" s="109">
        <v>220500</v>
      </c>
      <c r="AX42" s="109">
        <v>0</v>
      </c>
      <c r="AY42" s="109">
        <v>220500</v>
      </c>
      <c r="AZ42" s="99">
        <f>SUM($D$42:$AY$42)</f>
        <v>5071500</v>
      </c>
    </row>
    <row r="43" spans="1:52">
      <c r="A43" s="109"/>
      <c r="B43" s="177" t="s">
        <v>351</v>
      </c>
      <c r="C43" s="109"/>
      <c r="D43" s="109">
        <v>0</v>
      </c>
      <c r="E43" s="109">
        <v>0</v>
      </c>
      <c r="F43" s="109">
        <v>103512.49999999999</v>
      </c>
      <c r="G43" s="109">
        <v>0</v>
      </c>
      <c r="H43" s="109">
        <v>103512.49999999999</v>
      </c>
      <c r="I43" s="109">
        <v>0</v>
      </c>
      <c r="J43" s="109">
        <v>0</v>
      </c>
      <c r="K43" s="109">
        <v>0</v>
      </c>
      <c r="L43" s="109">
        <v>103512.49999999999</v>
      </c>
      <c r="M43" s="109">
        <v>0</v>
      </c>
      <c r="N43" s="109">
        <v>103512.49999999999</v>
      </c>
      <c r="O43" s="109">
        <v>0</v>
      </c>
      <c r="P43" s="109">
        <v>103512.49999999999</v>
      </c>
      <c r="Q43" s="109">
        <v>0</v>
      </c>
      <c r="R43" s="109">
        <v>103512.49999999999</v>
      </c>
      <c r="S43" s="109">
        <v>0</v>
      </c>
      <c r="T43" s="109">
        <v>0</v>
      </c>
      <c r="U43" s="109">
        <v>103512.49999999999</v>
      </c>
      <c r="V43" s="109">
        <v>0</v>
      </c>
      <c r="W43" s="109">
        <v>103512.49999999999</v>
      </c>
      <c r="X43" s="109">
        <v>0</v>
      </c>
      <c r="Y43" s="109">
        <v>103512.49999999999</v>
      </c>
      <c r="Z43" s="109">
        <v>0</v>
      </c>
      <c r="AA43" s="109">
        <v>103512.49999999999</v>
      </c>
      <c r="AB43" s="109">
        <v>0</v>
      </c>
      <c r="AC43" s="109">
        <v>103512.49999999999</v>
      </c>
      <c r="AD43" s="109">
        <v>0</v>
      </c>
      <c r="AE43" s="109">
        <v>103512.49999999999</v>
      </c>
      <c r="AF43" s="109">
        <v>0</v>
      </c>
      <c r="AG43" s="109">
        <v>0</v>
      </c>
      <c r="AH43" s="109">
        <v>103512.49999999999</v>
      </c>
      <c r="AI43" s="109">
        <v>0</v>
      </c>
      <c r="AJ43" s="109">
        <v>103512.49999999999</v>
      </c>
      <c r="AK43" s="109">
        <v>0</v>
      </c>
      <c r="AL43" s="109">
        <v>103512.49999999999</v>
      </c>
      <c r="AM43" s="109">
        <v>0</v>
      </c>
      <c r="AN43" s="109">
        <v>103512.49999999999</v>
      </c>
      <c r="AO43" s="109">
        <v>0</v>
      </c>
      <c r="AP43" s="109">
        <v>103512.49999999999</v>
      </c>
      <c r="AQ43" s="109">
        <v>0</v>
      </c>
      <c r="AR43" s="109">
        <v>103512.49999999999</v>
      </c>
      <c r="AS43" s="109">
        <v>0</v>
      </c>
      <c r="AT43" s="109">
        <v>103512.49999999999</v>
      </c>
      <c r="AU43" s="109">
        <v>0</v>
      </c>
      <c r="AV43" s="109">
        <v>103512.49999999999</v>
      </c>
      <c r="AW43" s="109">
        <v>0</v>
      </c>
      <c r="AX43" s="109">
        <v>103512.49999999999</v>
      </c>
      <c r="AY43" s="109">
        <v>0</v>
      </c>
      <c r="AZ43" s="99">
        <f>SUM($D$43:$AY$43)</f>
        <v>2173762.4999999995</v>
      </c>
    </row>
    <row r="44" spans="1:52">
      <c r="A44" s="134" t="s">
        <v>59</v>
      </c>
      <c r="B44" s="134" t="s">
        <v>341</v>
      </c>
      <c r="C44" s="123"/>
      <c r="D44" s="123">
        <f>D$21*shipping_manufacturing!$F$28/100</f>
        <v>0</v>
      </c>
      <c r="E44" s="123">
        <f>E$21*shipping_manufacturing!$F$28/100</f>
        <v>320</v>
      </c>
      <c r="F44" s="123">
        <f>F$21*shipping_manufacturing!$F$28/100</f>
        <v>320</v>
      </c>
      <c r="G44" s="123">
        <f>G$21*shipping_manufacturing!$F$28/100</f>
        <v>320</v>
      </c>
      <c r="H44" s="123">
        <f>H$21*shipping_manufacturing!$F$28/100</f>
        <v>320</v>
      </c>
      <c r="I44" s="123">
        <f>I$21*shipping_manufacturing!$F$28/100</f>
        <v>320</v>
      </c>
      <c r="J44" s="123">
        <f>J$21*shipping_manufacturing!$F$28/100</f>
        <v>0</v>
      </c>
      <c r="K44" s="123">
        <f>K$21*shipping_manufacturing!$F$28/100</f>
        <v>320</v>
      </c>
      <c r="L44" s="123">
        <f>L$21*shipping_manufacturing!$F$28/100</f>
        <v>320</v>
      </c>
      <c r="M44" s="123">
        <f>M$21*shipping_manufacturing!$F$28/100</f>
        <v>320</v>
      </c>
      <c r="N44" s="123">
        <f>N$21*shipping_manufacturing!$F$28/100</f>
        <v>320</v>
      </c>
      <c r="O44" s="123">
        <f>O$21*shipping_manufacturing!$F$28/100</f>
        <v>320</v>
      </c>
      <c r="P44" s="123">
        <f>P$21*shipping_manufacturing!$F$28/100</f>
        <v>320</v>
      </c>
      <c r="Q44" s="123">
        <f>Q$21*shipping_manufacturing!$F$28/100</f>
        <v>320</v>
      </c>
      <c r="R44" s="123">
        <f>R$21*shipping_manufacturing!$F$28/100</f>
        <v>320</v>
      </c>
      <c r="S44" s="123">
        <f>S$21*shipping_manufacturing!$F$28/100</f>
        <v>0</v>
      </c>
      <c r="T44" s="123">
        <f>T$21*shipping_manufacturing!$F$28/100</f>
        <v>320</v>
      </c>
      <c r="U44" s="123">
        <f>U$21*shipping_manufacturing!$F$28/100</f>
        <v>320</v>
      </c>
      <c r="V44" s="123">
        <f>V$21*shipping_manufacturing!$F$28/100</f>
        <v>320</v>
      </c>
      <c r="W44" s="123">
        <f>W$21*shipping_manufacturing!$F$28/100</f>
        <v>320</v>
      </c>
      <c r="X44" s="123">
        <f>X$21*shipping_manufacturing!$F$28/100</f>
        <v>320</v>
      </c>
      <c r="Y44" s="123">
        <f>Y$21*shipping_manufacturing!$F$28/100</f>
        <v>320</v>
      </c>
      <c r="Z44" s="123">
        <f>Z$21*shipping_manufacturing!$F$28/100</f>
        <v>320</v>
      </c>
      <c r="AA44" s="123">
        <f>AA$21*shipping_manufacturing!$F$28/100</f>
        <v>320</v>
      </c>
      <c r="AB44" s="123">
        <f>AB$21*shipping_manufacturing!$F$28/100</f>
        <v>320</v>
      </c>
      <c r="AC44" s="123">
        <f>AC$21*shipping_manufacturing!$F$28/100</f>
        <v>320</v>
      </c>
      <c r="AD44" s="123">
        <f>AD$21*shipping_manufacturing!$F$28/100</f>
        <v>320</v>
      </c>
      <c r="AE44" s="123">
        <f>AE$21*shipping_manufacturing!$F$28/100</f>
        <v>320</v>
      </c>
      <c r="AF44" s="123">
        <f>AF$21*shipping_manufacturing!$F$28/100</f>
        <v>0</v>
      </c>
      <c r="AG44" s="123">
        <f>AG$21*shipping_manufacturing!$F$28/100</f>
        <v>320</v>
      </c>
      <c r="AH44" s="123">
        <f>AH$21*shipping_manufacturing!$F$28/100</f>
        <v>320</v>
      </c>
      <c r="AI44" s="123">
        <f>AI$21*shipping_manufacturing!$F$28/100</f>
        <v>320</v>
      </c>
      <c r="AJ44" s="123">
        <f>AJ$21*shipping_manufacturing!$F$28/100</f>
        <v>320</v>
      </c>
      <c r="AK44" s="123">
        <f>AK$21*shipping_manufacturing!$F$28/100</f>
        <v>320</v>
      </c>
      <c r="AL44" s="123">
        <f>AL$21*shipping_manufacturing!$F$28/100</f>
        <v>320</v>
      </c>
      <c r="AM44" s="123">
        <f>AM$21*shipping_manufacturing!$F$28/100</f>
        <v>320</v>
      </c>
      <c r="AN44" s="123">
        <f>AN$21*shipping_manufacturing!$F$28/100</f>
        <v>320</v>
      </c>
      <c r="AO44" s="123">
        <f>AO$21*shipping_manufacturing!$F$28/100</f>
        <v>320</v>
      </c>
      <c r="AP44" s="123">
        <f>AP$21*shipping_manufacturing!$F$28/100</f>
        <v>320</v>
      </c>
      <c r="AQ44" s="123">
        <f>AQ$21*shipping_manufacturing!$F$28/100</f>
        <v>320</v>
      </c>
      <c r="AR44" s="123">
        <f>AR$21*shipping_manufacturing!$F$28/100</f>
        <v>320</v>
      </c>
      <c r="AS44" s="123">
        <f>AS$21*shipping_manufacturing!$F$28/100</f>
        <v>320</v>
      </c>
      <c r="AT44" s="123">
        <f>AT$21*shipping_manufacturing!$F$28/100</f>
        <v>320</v>
      </c>
      <c r="AU44" s="123">
        <f>AU$21*shipping_manufacturing!$F$28/100</f>
        <v>320</v>
      </c>
      <c r="AV44" s="123">
        <f>AV$21*shipping_manufacturing!$F$28/100</f>
        <v>320</v>
      </c>
      <c r="AW44" s="123">
        <f>AW$21*shipping_manufacturing!$F$28/100</f>
        <v>320</v>
      </c>
      <c r="AX44" s="123">
        <f>AX$21*shipping_manufacturing!$F$28/100</f>
        <v>320</v>
      </c>
      <c r="AY44" s="123">
        <f>AY$21*shipping_manufacturing!$F$28/100</f>
        <v>320</v>
      </c>
    </row>
    <row r="45" spans="1:52">
      <c r="A45" s="112" t="s">
        <v>340</v>
      </c>
      <c r="B45" s="164" t="s">
        <v>342</v>
      </c>
      <c r="C45" s="109"/>
      <c r="D45" s="109">
        <f>D$22*shipping_manufacturing!$G$28/100</f>
        <v>0</v>
      </c>
      <c r="E45" s="109">
        <f>E$22*shipping_manufacturing!$G$28/100</f>
        <v>49.999999999999979</v>
      </c>
      <c r="F45" s="109">
        <f>F$22*shipping_manufacturing!$G$28/100</f>
        <v>49.999999999999979</v>
      </c>
      <c r="G45" s="109">
        <f>G$22*shipping_manufacturing!$G$28/100</f>
        <v>49.999999999999979</v>
      </c>
      <c r="H45" s="109">
        <f>H$22*shipping_manufacturing!$G$28/100</f>
        <v>49.999999999999979</v>
      </c>
      <c r="I45" s="109">
        <f>I$22*shipping_manufacturing!$G$28/100</f>
        <v>49.999999999999979</v>
      </c>
      <c r="J45" s="109">
        <f>J$22*shipping_manufacturing!$G$28/100</f>
        <v>0</v>
      </c>
      <c r="K45" s="109">
        <f>K$22*shipping_manufacturing!$G$28/100</f>
        <v>49.999999999999979</v>
      </c>
      <c r="L45" s="109">
        <f>L$22*shipping_manufacturing!$G$28/100</f>
        <v>49.999999999999979</v>
      </c>
      <c r="M45" s="109">
        <f>M$22*shipping_manufacturing!$G$28/100</f>
        <v>49.999999999999979</v>
      </c>
      <c r="N45" s="109">
        <f>N$22*shipping_manufacturing!$G$28/100</f>
        <v>49.999999999999979</v>
      </c>
      <c r="O45" s="109">
        <f>O$22*shipping_manufacturing!$G$28/100</f>
        <v>49.999999999999979</v>
      </c>
      <c r="P45" s="109">
        <f>P$22*shipping_manufacturing!$G$28/100</f>
        <v>49.999999999999979</v>
      </c>
      <c r="Q45" s="109">
        <f>Q$22*shipping_manufacturing!$G$28/100</f>
        <v>49.999999999999979</v>
      </c>
      <c r="R45" s="109">
        <f>R$22*shipping_manufacturing!$G$28/100</f>
        <v>49.999999999999979</v>
      </c>
      <c r="S45" s="109">
        <f>S$22*shipping_manufacturing!$G$28/100</f>
        <v>0</v>
      </c>
      <c r="T45" s="109">
        <f>T$22*shipping_manufacturing!$G$28/100</f>
        <v>49.999999999999979</v>
      </c>
      <c r="U45" s="109">
        <f>U$22*shipping_manufacturing!$G$28/100</f>
        <v>49.999999999999979</v>
      </c>
      <c r="V45" s="109">
        <f>V$22*shipping_manufacturing!$G$28/100</f>
        <v>49.999999999999979</v>
      </c>
      <c r="W45" s="109">
        <f>W$22*shipping_manufacturing!$G$28/100</f>
        <v>49.999999999999979</v>
      </c>
      <c r="X45" s="109">
        <f>X$22*shipping_manufacturing!$G$28/100</f>
        <v>49.999999999999979</v>
      </c>
      <c r="Y45" s="109">
        <f>Y$22*shipping_manufacturing!$G$28/100</f>
        <v>49.999999999999979</v>
      </c>
      <c r="Z45" s="109">
        <f>Z$22*shipping_manufacturing!$G$28/100</f>
        <v>49.999999999999979</v>
      </c>
      <c r="AA45" s="109">
        <f>AA$22*shipping_manufacturing!$G$28/100</f>
        <v>49.999999999999979</v>
      </c>
      <c r="AB45" s="109">
        <f>AB$22*shipping_manufacturing!$G$28/100</f>
        <v>49.999999999999979</v>
      </c>
      <c r="AC45" s="109">
        <f>AC$22*shipping_manufacturing!$G$28/100</f>
        <v>49.999999999999979</v>
      </c>
      <c r="AD45" s="109">
        <f>AD$22*shipping_manufacturing!$G$28/100</f>
        <v>49.999999999999979</v>
      </c>
      <c r="AE45" s="109">
        <f>AE$22*shipping_manufacturing!$G$28/100</f>
        <v>49.999999999999979</v>
      </c>
      <c r="AF45" s="109">
        <f>AF$22*shipping_manufacturing!$G$28/100</f>
        <v>0</v>
      </c>
      <c r="AG45" s="109">
        <f>AG$22*shipping_manufacturing!$G$28/100</f>
        <v>49.999999999999979</v>
      </c>
      <c r="AH45" s="109">
        <f>AH$22*shipping_manufacturing!$G$28/100</f>
        <v>49.999999999999979</v>
      </c>
      <c r="AI45" s="109">
        <f>AI$22*shipping_manufacturing!$G$28/100</f>
        <v>49.999999999999979</v>
      </c>
      <c r="AJ45" s="109">
        <f>AJ$22*shipping_manufacturing!$G$28/100</f>
        <v>49.999999999999979</v>
      </c>
      <c r="AK45" s="109">
        <f>AK$22*shipping_manufacturing!$G$28/100</f>
        <v>49.999999999999979</v>
      </c>
      <c r="AL45" s="109">
        <f>AL$22*shipping_manufacturing!$G$28/100</f>
        <v>49.999999999999979</v>
      </c>
      <c r="AM45" s="109">
        <f>AM$22*shipping_manufacturing!$G$28/100</f>
        <v>49.999999999999979</v>
      </c>
      <c r="AN45" s="109">
        <f>AN$22*shipping_manufacturing!$G$28/100</f>
        <v>49.999999999999979</v>
      </c>
      <c r="AO45" s="109">
        <f>AO$22*shipping_manufacturing!$G$28/100</f>
        <v>49.999999999999979</v>
      </c>
      <c r="AP45" s="109">
        <f>AP$22*shipping_manufacturing!$G$28/100</f>
        <v>49.999999999999979</v>
      </c>
      <c r="AQ45" s="109">
        <f>AQ$22*shipping_manufacturing!$G$28/100</f>
        <v>49.999999999999979</v>
      </c>
      <c r="AR45" s="109">
        <f>AR$22*shipping_manufacturing!$G$28/100</f>
        <v>49.999999999999979</v>
      </c>
      <c r="AS45" s="109">
        <f>AS$22*shipping_manufacturing!$G$28/100</f>
        <v>49.999999999999979</v>
      </c>
      <c r="AT45" s="109">
        <f>AT$22*shipping_manufacturing!$G$28/100</f>
        <v>49.999999999999979</v>
      </c>
      <c r="AU45" s="109">
        <f>AU$22*shipping_manufacturing!$G$28/100</f>
        <v>49.999999999999979</v>
      </c>
      <c r="AV45" s="109">
        <f>AV$22*shipping_manufacturing!$G$28/100</f>
        <v>49.999999999999979</v>
      </c>
      <c r="AW45" s="109">
        <f>AW$22*shipping_manufacturing!$G$28/100</f>
        <v>49.999999999999979</v>
      </c>
      <c r="AX45" s="109">
        <f>AX$22*shipping_manufacturing!$G$28/100</f>
        <v>49.999999999999979</v>
      </c>
      <c r="AY45" s="109">
        <f>AY$22*shipping_manufacturing!$G$28/100</f>
        <v>49.999999999999979</v>
      </c>
    </row>
    <row r="46" spans="1:52">
      <c r="A46" s="109">
        <v>2339</v>
      </c>
      <c r="B46" s="164" t="s">
        <v>343</v>
      </c>
      <c r="C46" s="109"/>
      <c r="D46" s="109">
        <f>SUM(D44:D45)</f>
        <v>0</v>
      </c>
      <c r="E46" s="109">
        <f t="shared" ref="E46:AY46" si="14">SUM(E44:E45)</f>
        <v>370</v>
      </c>
      <c r="F46" s="109">
        <f t="shared" si="14"/>
        <v>370</v>
      </c>
      <c r="G46" s="109">
        <f t="shared" si="14"/>
        <v>370</v>
      </c>
      <c r="H46" s="109">
        <f t="shared" si="14"/>
        <v>370</v>
      </c>
      <c r="I46" s="109">
        <f t="shared" si="14"/>
        <v>370</v>
      </c>
      <c r="J46" s="109">
        <f t="shared" si="14"/>
        <v>0</v>
      </c>
      <c r="K46" s="109">
        <f t="shared" si="14"/>
        <v>370</v>
      </c>
      <c r="L46" s="109">
        <f t="shared" si="14"/>
        <v>370</v>
      </c>
      <c r="M46" s="109">
        <f t="shared" si="14"/>
        <v>370</v>
      </c>
      <c r="N46" s="109">
        <f t="shared" si="14"/>
        <v>370</v>
      </c>
      <c r="O46" s="109">
        <f t="shared" si="14"/>
        <v>370</v>
      </c>
      <c r="P46" s="109">
        <f t="shared" si="14"/>
        <v>370</v>
      </c>
      <c r="Q46" s="109">
        <f t="shared" si="14"/>
        <v>370</v>
      </c>
      <c r="R46" s="109">
        <f t="shared" si="14"/>
        <v>370</v>
      </c>
      <c r="S46" s="109">
        <f t="shared" si="14"/>
        <v>0</v>
      </c>
      <c r="T46" s="109">
        <f t="shared" si="14"/>
        <v>370</v>
      </c>
      <c r="U46" s="109">
        <f t="shared" si="14"/>
        <v>370</v>
      </c>
      <c r="V46" s="109">
        <f t="shared" si="14"/>
        <v>370</v>
      </c>
      <c r="W46" s="109">
        <f t="shared" si="14"/>
        <v>370</v>
      </c>
      <c r="X46" s="109">
        <f t="shared" si="14"/>
        <v>370</v>
      </c>
      <c r="Y46" s="109">
        <f t="shared" si="14"/>
        <v>370</v>
      </c>
      <c r="Z46" s="109">
        <f t="shared" si="14"/>
        <v>370</v>
      </c>
      <c r="AA46" s="109">
        <f t="shared" si="14"/>
        <v>370</v>
      </c>
      <c r="AB46" s="109">
        <f t="shared" si="14"/>
        <v>370</v>
      </c>
      <c r="AC46" s="109">
        <f t="shared" si="14"/>
        <v>370</v>
      </c>
      <c r="AD46" s="109">
        <f t="shared" si="14"/>
        <v>370</v>
      </c>
      <c r="AE46" s="109">
        <f t="shared" si="14"/>
        <v>370</v>
      </c>
      <c r="AF46" s="109">
        <f t="shared" si="14"/>
        <v>0</v>
      </c>
      <c r="AG46" s="109">
        <f t="shared" si="14"/>
        <v>370</v>
      </c>
      <c r="AH46" s="109">
        <f t="shared" si="14"/>
        <v>370</v>
      </c>
      <c r="AI46" s="109">
        <f t="shared" si="14"/>
        <v>370</v>
      </c>
      <c r="AJ46" s="109">
        <f t="shared" si="14"/>
        <v>370</v>
      </c>
      <c r="AK46" s="109">
        <f t="shared" si="14"/>
        <v>370</v>
      </c>
      <c r="AL46" s="109">
        <f t="shared" si="14"/>
        <v>370</v>
      </c>
      <c r="AM46" s="109">
        <f t="shared" si="14"/>
        <v>370</v>
      </c>
      <c r="AN46" s="109">
        <f t="shared" si="14"/>
        <v>370</v>
      </c>
      <c r="AO46" s="109">
        <f t="shared" si="14"/>
        <v>370</v>
      </c>
      <c r="AP46" s="109">
        <f t="shared" si="14"/>
        <v>370</v>
      </c>
      <c r="AQ46" s="109">
        <f t="shared" si="14"/>
        <v>370</v>
      </c>
      <c r="AR46" s="109">
        <f t="shared" si="14"/>
        <v>370</v>
      </c>
      <c r="AS46" s="109">
        <f t="shared" si="14"/>
        <v>370</v>
      </c>
      <c r="AT46" s="109">
        <f t="shared" si="14"/>
        <v>370</v>
      </c>
      <c r="AU46" s="109">
        <f t="shared" si="14"/>
        <v>370</v>
      </c>
      <c r="AV46" s="109">
        <f t="shared" si="14"/>
        <v>370</v>
      </c>
      <c r="AW46" s="109">
        <f t="shared" si="14"/>
        <v>370</v>
      </c>
      <c r="AX46" s="109">
        <f t="shared" si="14"/>
        <v>370</v>
      </c>
      <c r="AY46" s="109">
        <f t="shared" si="14"/>
        <v>370</v>
      </c>
    </row>
    <row r="47" spans="1:52">
      <c r="A47" s="109"/>
      <c r="B47" s="164" t="s">
        <v>344</v>
      </c>
      <c r="C47" s="109"/>
      <c r="D47" s="109"/>
      <c r="E47" s="109">
        <v>320</v>
      </c>
      <c r="F47" s="109">
        <v>103.78378378378379</v>
      </c>
      <c r="G47" s="109">
        <v>320</v>
      </c>
      <c r="H47" s="109">
        <v>103.78378378378379</v>
      </c>
      <c r="I47" s="109">
        <v>320</v>
      </c>
      <c r="J47" s="109"/>
      <c r="K47" s="109">
        <v>320</v>
      </c>
      <c r="L47" s="109">
        <v>103.78378378378379</v>
      </c>
      <c r="M47" s="109">
        <v>320</v>
      </c>
      <c r="N47" s="109">
        <v>103.78378378378379</v>
      </c>
      <c r="O47" s="109">
        <v>320</v>
      </c>
      <c r="P47" s="109">
        <v>103.78378378378379</v>
      </c>
      <c r="Q47" s="109">
        <v>320</v>
      </c>
      <c r="R47" s="109">
        <v>103.78378378378379</v>
      </c>
      <c r="S47" s="109"/>
      <c r="T47" s="109">
        <v>320</v>
      </c>
      <c r="U47" s="109">
        <v>103.78378378378379</v>
      </c>
      <c r="V47" s="109">
        <v>320</v>
      </c>
      <c r="W47" s="109">
        <v>103.78378378378379</v>
      </c>
      <c r="X47" s="109">
        <v>320</v>
      </c>
      <c r="Y47" s="109">
        <v>103.78378378378379</v>
      </c>
      <c r="Z47" s="109">
        <v>320</v>
      </c>
      <c r="AA47" s="109">
        <v>103.78378378378379</v>
      </c>
      <c r="AB47" s="109">
        <v>320</v>
      </c>
      <c r="AC47" s="109">
        <v>103.78378378378379</v>
      </c>
      <c r="AD47" s="109">
        <v>320</v>
      </c>
      <c r="AE47" s="109">
        <v>103.78378378378379</v>
      </c>
      <c r="AF47" s="109"/>
      <c r="AG47" s="109">
        <v>320</v>
      </c>
      <c r="AH47" s="109">
        <v>103.78378378378379</v>
      </c>
      <c r="AI47" s="109">
        <v>320</v>
      </c>
      <c r="AJ47" s="109">
        <v>103.78378378378379</v>
      </c>
      <c r="AK47" s="109">
        <v>320</v>
      </c>
      <c r="AL47" s="109">
        <v>103.78378378378379</v>
      </c>
      <c r="AM47" s="109">
        <v>320</v>
      </c>
      <c r="AN47" s="109">
        <v>103.78378378378379</v>
      </c>
      <c r="AO47" s="109">
        <v>320</v>
      </c>
      <c r="AP47" s="109">
        <v>103.78378378378379</v>
      </c>
      <c r="AQ47" s="109">
        <v>320</v>
      </c>
      <c r="AR47" s="109">
        <v>103.78378378378379</v>
      </c>
      <c r="AS47" s="109">
        <v>320</v>
      </c>
      <c r="AT47" s="109">
        <v>103.78378378378379</v>
      </c>
      <c r="AU47" s="109">
        <v>320</v>
      </c>
      <c r="AV47" s="109">
        <v>103.78378378378379</v>
      </c>
      <c r="AW47" s="109">
        <v>320</v>
      </c>
      <c r="AX47" s="109">
        <v>103.78378378378379</v>
      </c>
      <c r="AY47" s="109">
        <v>320</v>
      </c>
    </row>
    <row r="48" spans="1:52">
      <c r="A48" s="109"/>
      <c r="B48" s="164" t="s">
        <v>345</v>
      </c>
      <c r="C48" s="109"/>
      <c r="D48" s="109"/>
      <c r="E48" s="109">
        <v>50</v>
      </c>
      <c r="F48" s="109">
        <v>16.21621621621621</v>
      </c>
      <c r="G48" s="109">
        <v>50</v>
      </c>
      <c r="H48" s="109">
        <v>16.21621621621621</v>
      </c>
      <c r="I48" s="109">
        <v>50</v>
      </c>
      <c r="J48" s="109"/>
      <c r="K48" s="109">
        <v>50</v>
      </c>
      <c r="L48" s="109">
        <v>16.21621621621621</v>
      </c>
      <c r="M48" s="109">
        <v>50</v>
      </c>
      <c r="N48" s="109">
        <v>16.21621621621621</v>
      </c>
      <c r="O48" s="109">
        <v>50</v>
      </c>
      <c r="P48" s="109">
        <v>16.21621621621621</v>
      </c>
      <c r="Q48" s="109">
        <v>50</v>
      </c>
      <c r="R48" s="109">
        <v>16.21621621621621</v>
      </c>
      <c r="S48" s="109"/>
      <c r="T48" s="109">
        <v>50</v>
      </c>
      <c r="U48" s="109">
        <v>16.21621621621621</v>
      </c>
      <c r="V48" s="109">
        <v>50</v>
      </c>
      <c r="W48" s="109">
        <v>16.21621621621621</v>
      </c>
      <c r="X48" s="109">
        <v>50</v>
      </c>
      <c r="Y48" s="109">
        <v>16.21621621621621</v>
      </c>
      <c r="Z48" s="109">
        <v>50</v>
      </c>
      <c r="AA48" s="109">
        <v>16.21621621621621</v>
      </c>
      <c r="AB48" s="109">
        <v>50</v>
      </c>
      <c r="AC48" s="109">
        <v>16.21621621621621</v>
      </c>
      <c r="AD48" s="109">
        <v>50</v>
      </c>
      <c r="AE48" s="109">
        <v>16.21621621621621</v>
      </c>
      <c r="AF48" s="109"/>
      <c r="AG48" s="109">
        <v>50</v>
      </c>
      <c r="AH48" s="109">
        <v>16.21621621621621</v>
      </c>
      <c r="AI48" s="109">
        <v>50</v>
      </c>
      <c r="AJ48" s="109">
        <v>16.21621621621621</v>
      </c>
      <c r="AK48" s="109">
        <v>50</v>
      </c>
      <c r="AL48" s="109">
        <v>16.21621621621621</v>
      </c>
      <c r="AM48" s="109">
        <v>50</v>
      </c>
      <c r="AN48" s="109">
        <v>16.21621621621621</v>
      </c>
      <c r="AO48" s="109">
        <v>50</v>
      </c>
      <c r="AP48" s="109">
        <v>16.21621621621621</v>
      </c>
      <c r="AQ48" s="109">
        <v>50</v>
      </c>
      <c r="AR48" s="109">
        <v>16.21621621621621</v>
      </c>
      <c r="AS48" s="109">
        <v>50</v>
      </c>
      <c r="AT48" s="109">
        <v>16.21621621621621</v>
      </c>
      <c r="AU48" s="109">
        <v>50</v>
      </c>
      <c r="AV48" s="109">
        <v>16.21621621621621</v>
      </c>
      <c r="AW48" s="109">
        <v>50</v>
      </c>
      <c r="AX48" s="109">
        <v>16.21621621621621</v>
      </c>
      <c r="AY48" s="109">
        <v>50</v>
      </c>
    </row>
    <row r="49" spans="1:52">
      <c r="A49" s="109"/>
      <c r="B49" s="164" t="s">
        <v>346</v>
      </c>
      <c r="C49" s="109"/>
      <c r="D49" s="109"/>
      <c r="E49" s="109">
        <v>13</v>
      </c>
      <c r="F49" s="109">
        <v>4</v>
      </c>
      <c r="G49" s="109">
        <v>13</v>
      </c>
      <c r="H49" s="109">
        <v>4</v>
      </c>
      <c r="I49" s="109">
        <v>13</v>
      </c>
      <c r="J49" s="109"/>
      <c r="K49" s="109">
        <v>13</v>
      </c>
      <c r="L49" s="109">
        <v>4</v>
      </c>
      <c r="M49" s="109">
        <v>13</v>
      </c>
      <c r="N49" s="109">
        <v>4</v>
      </c>
      <c r="O49" s="109">
        <v>13</v>
      </c>
      <c r="P49" s="109">
        <v>4</v>
      </c>
      <c r="Q49" s="109">
        <v>13</v>
      </c>
      <c r="R49" s="109">
        <v>4</v>
      </c>
      <c r="S49" s="109"/>
      <c r="T49" s="109">
        <v>13</v>
      </c>
      <c r="U49" s="109">
        <v>4</v>
      </c>
      <c r="V49" s="109">
        <v>13</v>
      </c>
      <c r="W49" s="109">
        <v>4</v>
      </c>
      <c r="X49" s="109">
        <v>13</v>
      </c>
      <c r="Y49" s="109">
        <v>4</v>
      </c>
      <c r="Z49" s="109">
        <v>13</v>
      </c>
      <c r="AA49" s="109">
        <v>4</v>
      </c>
      <c r="AB49" s="109">
        <v>13</v>
      </c>
      <c r="AC49" s="109">
        <v>4</v>
      </c>
      <c r="AD49" s="109">
        <v>13</v>
      </c>
      <c r="AE49" s="109">
        <v>4</v>
      </c>
      <c r="AF49" s="109"/>
      <c r="AG49" s="109">
        <v>13</v>
      </c>
      <c r="AH49" s="109">
        <v>4</v>
      </c>
      <c r="AI49" s="109">
        <v>13</v>
      </c>
      <c r="AJ49" s="109">
        <v>4</v>
      </c>
      <c r="AK49" s="109">
        <v>13</v>
      </c>
      <c r="AL49" s="109">
        <v>4</v>
      </c>
      <c r="AM49" s="109">
        <v>13</v>
      </c>
      <c r="AN49" s="109">
        <v>4</v>
      </c>
      <c r="AO49" s="109">
        <v>13</v>
      </c>
      <c r="AP49" s="109">
        <v>4</v>
      </c>
      <c r="AQ49" s="109">
        <v>13</v>
      </c>
      <c r="AR49" s="109">
        <v>4</v>
      </c>
      <c r="AS49" s="109">
        <v>13</v>
      </c>
      <c r="AT49" s="109">
        <v>4</v>
      </c>
      <c r="AU49" s="109">
        <v>13</v>
      </c>
      <c r="AV49" s="109">
        <v>4</v>
      </c>
      <c r="AW49" s="109">
        <v>13</v>
      </c>
      <c r="AX49" s="109">
        <v>4</v>
      </c>
      <c r="AY49" s="109">
        <v>13</v>
      </c>
    </row>
    <row r="50" spans="1:52">
      <c r="A50" s="109"/>
      <c r="B50" s="164" t="s">
        <v>347</v>
      </c>
      <c r="C50" s="109"/>
      <c r="D50" s="109">
        <f>D44-D47</f>
        <v>0</v>
      </c>
      <c r="E50" s="109">
        <f t="shared" ref="E50:AY50" si="15">E44-E47</f>
        <v>0</v>
      </c>
      <c r="F50" s="109">
        <f t="shared" si="15"/>
        <v>216.2162162162162</v>
      </c>
      <c r="G50" s="109">
        <f t="shared" si="15"/>
        <v>0</v>
      </c>
      <c r="H50" s="109">
        <f t="shared" si="15"/>
        <v>216.2162162162162</v>
      </c>
      <c r="I50" s="109">
        <f t="shared" si="15"/>
        <v>0</v>
      </c>
      <c r="J50" s="109">
        <f t="shared" si="15"/>
        <v>0</v>
      </c>
      <c r="K50" s="109">
        <f t="shared" si="15"/>
        <v>0</v>
      </c>
      <c r="L50" s="109">
        <f t="shared" si="15"/>
        <v>216.2162162162162</v>
      </c>
      <c r="M50" s="109">
        <f t="shared" si="15"/>
        <v>0</v>
      </c>
      <c r="N50" s="109">
        <f t="shared" si="15"/>
        <v>216.2162162162162</v>
      </c>
      <c r="O50" s="109">
        <f t="shared" si="15"/>
        <v>0</v>
      </c>
      <c r="P50" s="109">
        <f t="shared" si="15"/>
        <v>216.2162162162162</v>
      </c>
      <c r="Q50" s="109">
        <f t="shared" si="15"/>
        <v>0</v>
      </c>
      <c r="R50" s="109">
        <f t="shared" si="15"/>
        <v>216.2162162162162</v>
      </c>
      <c r="S50" s="109">
        <f t="shared" si="15"/>
        <v>0</v>
      </c>
      <c r="T50" s="109">
        <f t="shared" si="15"/>
        <v>0</v>
      </c>
      <c r="U50" s="109">
        <f t="shared" si="15"/>
        <v>216.2162162162162</v>
      </c>
      <c r="V50" s="109">
        <f t="shared" si="15"/>
        <v>0</v>
      </c>
      <c r="W50" s="109">
        <f t="shared" si="15"/>
        <v>216.2162162162162</v>
      </c>
      <c r="X50" s="109">
        <f t="shared" si="15"/>
        <v>0</v>
      </c>
      <c r="Y50" s="109">
        <f t="shared" si="15"/>
        <v>216.2162162162162</v>
      </c>
      <c r="Z50" s="109">
        <f t="shared" si="15"/>
        <v>0</v>
      </c>
      <c r="AA50" s="109">
        <f t="shared" si="15"/>
        <v>216.2162162162162</v>
      </c>
      <c r="AB50" s="109">
        <f t="shared" si="15"/>
        <v>0</v>
      </c>
      <c r="AC50" s="109">
        <f t="shared" si="15"/>
        <v>216.2162162162162</v>
      </c>
      <c r="AD50" s="109">
        <f t="shared" si="15"/>
        <v>0</v>
      </c>
      <c r="AE50" s="109">
        <f t="shared" si="15"/>
        <v>216.2162162162162</v>
      </c>
      <c r="AF50" s="109">
        <f t="shared" si="15"/>
        <v>0</v>
      </c>
      <c r="AG50" s="109">
        <f t="shared" si="15"/>
        <v>0</v>
      </c>
      <c r="AH50" s="109">
        <f t="shared" si="15"/>
        <v>216.2162162162162</v>
      </c>
      <c r="AI50" s="109">
        <f t="shared" si="15"/>
        <v>0</v>
      </c>
      <c r="AJ50" s="109">
        <f t="shared" si="15"/>
        <v>216.2162162162162</v>
      </c>
      <c r="AK50" s="109">
        <f t="shared" si="15"/>
        <v>0</v>
      </c>
      <c r="AL50" s="109">
        <f t="shared" si="15"/>
        <v>216.2162162162162</v>
      </c>
      <c r="AM50" s="109">
        <f t="shared" si="15"/>
        <v>0</v>
      </c>
      <c r="AN50" s="109">
        <f t="shared" si="15"/>
        <v>216.2162162162162</v>
      </c>
      <c r="AO50" s="109">
        <f t="shared" si="15"/>
        <v>0</v>
      </c>
      <c r="AP50" s="109">
        <f t="shared" si="15"/>
        <v>216.2162162162162</v>
      </c>
      <c r="AQ50" s="109">
        <f t="shared" si="15"/>
        <v>0</v>
      </c>
      <c r="AR50" s="109">
        <f t="shared" si="15"/>
        <v>216.2162162162162</v>
      </c>
      <c r="AS50" s="109">
        <f t="shared" si="15"/>
        <v>0</v>
      </c>
      <c r="AT50" s="109">
        <f t="shared" si="15"/>
        <v>216.2162162162162</v>
      </c>
      <c r="AU50" s="109">
        <f t="shared" si="15"/>
        <v>0</v>
      </c>
      <c r="AV50" s="109">
        <f t="shared" si="15"/>
        <v>216.2162162162162</v>
      </c>
      <c r="AW50" s="109">
        <f t="shared" si="15"/>
        <v>0</v>
      </c>
      <c r="AX50" s="109">
        <f t="shared" si="15"/>
        <v>216.2162162162162</v>
      </c>
      <c r="AY50" s="109">
        <f t="shared" si="15"/>
        <v>0</v>
      </c>
    </row>
    <row r="51" spans="1:52">
      <c r="A51" s="109"/>
      <c r="B51" s="164" t="s">
        <v>348</v>
      </c>
      <c r="C51" s="109"/>
      <c r="D51" s="109">
        <f>D45-D48</f>
        <v>0</v>
      </c>
      <c r="E51" s="109">
        <f t="shared" ref="E51:AY51" si="16">E45-E48</f>
        <v>0</v>
      </c>
      <c r="F51" s="109">
        <f t="shared" si="16"/>
        <v>33.783783783783768</v>
      </c>
      <c r="G51" s="109">
        <f t="shared" si="16"/>
        <v>0</v>
      </c>
      <c r="H51" s="109">
        <f t="shared" si="16"/>
        <v>33.783783783783768</v>
      </c>
      <c r="I51" s="109">
        <f t="shared" si="16"/>
        <v>0</v>
      </c>
      <c r="J51" s="109">
        <f t="shared" si="16"/>
        <v>0</v>
      </c>
      <c r="K51" s="109">
        <f t="shared" si="16"/>
        <v>0</v>
      </c>
      <c r="L51" s="109">
        <f t="shared" si="16"/>
        <v>33.783783783783768</v>
      </c>
      <c r="M51" s="109">
        <f t="shared" si="16"/>
        <v>0</v>
      </c>
      <c r="N51" s="109">
        <f t="shared" si="16"/>
        <v>33.783783783783768</v>
      </c>
      <c r="O51" s="109">
        <f t="shared" si="16"/>
        <v>0</v>
      </c>
      <c r="P51" s="109">
        <f t="shared" si="16"/>
        <v>33.783783783783768</v>
      </c>
      <c r="Q51" s="109">
        <f t="shared" si="16"/>
        <v>0</v>
      </c>
      <c r="R51" s="109">
        <f t="shared" si="16"/>
        <v>33.783783783783768</v>
      </c>
      <c r="S51" s="109">
        <f t="shared" si="16"/>
        <v>0</v>
      </c>
      <c r="T51" s="109">
        <f t="shared" si="16"/>
        <v>0</v>
      </c>
      <c r="U51" s="109">
        <f t="shared" si="16"/>
        <v>33.783783783783768</v>
      </c>
      <c r="V51" s="109">
        <f t="shared" si="16"/>
        <v>0</v>
      </c>
      <c r="W51" s="109">
        <f t="shared" si="16"/>
        <v>33.783783783783768</v>
      </c>
      <c r="X51" s="109">
        <f t="shared" si="16"/>
        <v>0</v>
      </c>
      <c r="Y51" s="109">
        <f t="shared" si="16"/>
        <v>33.783783783783768</v>
      </c>
      <c r="Z51" s="109">
        <f t="shared" si="16"/>
        <v>0</v>
      </c>
      <c r="AA51" s="109">
        <f t="shared" si="16"/>
        <v>33.783783783783768</v>
      </c>
      <c r="AB51" s="109">
        <f t="shared" si="16"/>
        <v>0</v>
      </c>
      <c r="AC51" s="109">
        <f t="shared" si="16"/>
        <v>33.783783783783768</v>
      </c>
      <c r="AD51" s="109">
        <f t="shared" si="16"/>
        <v>0</v>
      </c>
      <c r="AE51" s="109">
        <f t="shared" si="16"/>
        <v>33.783783783783768</v>
      </c>
      <c r="AF51" s="109">
        <f t="shared" si="16"/>
        <v>0</v>
      </c>
      <c r="AG51" s="109">
        <f t="shared" si="16"/>
        <v>0</v>
      </c>
      <c r="AH51" s="109">
        <f t="shared" si="16"/>
        <v>33.783783783783768</v>
      </c>
      <c r="AI51" s="109">
        <f t="shared" si="16"/>
        <v>0</v>
      </c>
      <c r="AJ51" s="109">
        <f t="shared" si="16"/>
        <v>33.783783783783768</v>
      </c>
      <c r="AK51" s="109">
        <f t="shared" si="16"/>
        <v>0</v>
      </c>
      <c r="AL51" s="109">
        <f t="shared" si="16"/>
        <v>33.783783783783768</v>
      </c>
      <c r="AM51" s="109">
        <f t="shared" si="16"/>
        <v>0</v>
      </c>
      <c r="AN51" s="109">
        <f t="shared" si="16"/>
        <v>33.783783783783768</v>
      </c>
      <c r="AO51" s="109">
        <f t="shared" si="16"/>
        <v>0</v>
      </c>
      <c r="AP51" s="109">
        <f t="shared" si="16"/>
        <v>33.783783783783768</v>
      </c>
      <c r="AQ51" s="109">
        <f t="shared" si="16"/>
        <v>0</v>
      </c>
      <c r="AR51" s="109">
        <f t="shared" si="16"/>
        <v>33.783783783783768</v>
      </c>
      <c r="AS51" s="109">
        <f t="shared" si="16"/>
        <v>0</v>
      </c>
      <c r="AT51" s="109">
        <f t="shared" si="16"/>
        <v>33.783783783783768</v>
      </c>
      <c r="AU51" s="109">
        <f t="shared" si="16"/>
        <v>0</v>
      </c>
      <c r="AV51" s="109">
        <f t="shared" si="16"/>
        <v>33.783783783783768</v>
      </c>
      <c r="AW51" s="109">
        <f t="shared" si="16"/>
        <v>0</v>
      </c>
      <c r="AX51" s="109">
        <f t="shared" si="16"/>
        <v>33.783783783783768</v>
      </c>
      <c r="AY51" s="109">
        <f t="shared" si="16"/>
        <v>0</v>
      </c>
    </row>
    <row r="52" spans="1:52">
      <c r="A52" s="109"/>
      <c r="B52" s="164" t="s">
        <v>349</v>
      </c>
      <c r="C52" s="109"/>
      <c r="D52" s="109">
        <v>3</v>
      </c>
      <c r="E52" s="109">
        <v>2</v>
      </c>
      <c r="F52" s="109">
        <v>2</v>
      </c>
      <c r="G52" s="109">
        <v>2</v>
      </c>
      <c r="H52" s="109">
        <v>3</v>
      </c>
      <c r="I52" s="109">
        <v>3</v>
      </c>
      <c r="J52" s="109">
        <v>2</v>
      </c>
      <c r="K52" s="109">
        <v>2</v>
      </c>
      <c r="L52" s="109">
        <v>3</v>
      </c>
      <c r="M52" s="109">
        <v>4</v>
      </c>
      <c r="N52" s="109">
        <v>2</v>
      </c>
      <c r="O52" s="109">
        <v>2</v>
      </c>
      <c r="P52" s="109">
        <v>4</v>
      </c>
      <c r="Q52" s="109">
        <v>2</v>
      </c>
      <c r="R52" s="109">
        <v>3</v>
      </c>
      <c r="S52" s="109">
        <v>3</v>
      </c>
      <c r="T52" s="109">
        <v>3</v>
      </c>
      <c r="U52" s="109">
        <v>2</v>
      </c>
      <c r="V52" s="109">
        <v>3</v>
      </c>
      <c r="W52" s="109">
        <v>2</v>
      </c>
      <c r="X52" s="109">
        <v>3</v>
      </c>
      <c r="Y52" s="109">
        <v>2</v>
      </c>
      <c r="Z52" s="109">
        <v>2</v>
      </c>
      <c r="AA52" s="109">
        <v>4</v>
      </c>
      <c r="AB52" s="109">
        <v>2</v>
      </c>
      <c r="AC52" s="109">
        <v>2</v>
      </c>
      <c r="AD52" s="109">
        <v>4</v>
      </c>
      <c r="AE52" s="109">
        <v>2</v>
      </c>
      <c r="AF52" s="109">
        <v>2</v>
      </c>
      <c r="AG52" s="109">
        <v>2</v>
      </c>
      <c r="AH52" s="109">
        <v>2</v>
      </c>
      <c r="AI52" s="109">
        <v>2</v>
      </c>
      <c r="AJ52" s="109">
        <v>3</v>
      </c>
      <c r="AK52" s="109">
        <v>2</v>
      </c>
      <c r="AL52" s="109">
        <v>3</v>
      </c>
      <c r="AM52" s="109">
        <v>2</v>
      </c>
      <c r="AN52" s="109">
        <v>3</v>
      </c>
      <c r="AO52" s="109">
        <v>3</v>
      </c>
      <c r="AP52" s="109">
        <v>2</v>
      </c>
      <c r="AQ52" s="109">
        <v>2</v>
      </c>
      <c r="AR52" s="109">
        <v>3</v>
      </c>
      <c r="AS52" s="109">
        <v>3</v>
      </c>
      <c r="AT52" s="109">
        <v>3</v>
      </c>
      <c r="AU52" s="109">
        <v>4</v>
      </c>
      <c r="AV52" s="109">
        <v>3</v>
      </c>
      <c r="AW52" s="109">
        <v>2</v>
      </c>
      <c r="AX52" s="109">
        <v>4</v>
      </c>
      <c r="AY52" s="109">
        <v>2</v>
      </c>
    </row>
    <row r="53" spans="1:52">
      <c r="A53" s="109"/>
      <c r="B53" s="177" t="s">
        <v>350</v>
      </c>
      <c r="C53" s="109"/>
      <c r="D53" s="109">
        <v>0</v>
      </c>
      <c r="E53" s="109">
        <v>1094652</v>
      </c>
      <c r="F53" s="109">
        <v>336816</v>
      </c>
      <c r="G53" s="109">
        <v>1094652</v>
      </c>
      <c r="H53" s="109">
        <v>336816</v>
      </c>
      <c r="I53" s="109">
        <v>1094652</v>
      </c>
      <c r="J53" s="109">
        <v>0</v>
      </c>
      <c r="K53" s="109">
        <v>1094652</v>
      </c>
      <c r="L53" s="109">
        <v>336816</v>
      </c>
      <c r="M53" s="109">
        <v>1094652</v>
      </c>
      <c r="N53" s="109">
        <v>336816</v>
      </c>
      <c r="O53" s="109">
        <v>1094652</v>
      </c>
      <c r="P53" s="109">
        <v>336816</v>
      </c>
      <c r="Q53" s="109">
        <v>1094652</v>
      </c>
      <c r="R53" s="109">
        <v>336816</v>
      </c>
      <c r="S53" s="109">
        <v>0</v>
      </c>
      <c r="T53" s="109">
        <v>1094652</v>
      </c>
      <c r="U53" s="109">
        <v>336816</v>
      </c>
      <c r="V53" s="109">
        <v>1094652</v>
      </c>
      <c r="W53" s="109">
        <v>336816</v>
      </c>
      <c r="X53" s="109">
        <v>1094652</v>
      </c>
      <c r="Y53" s="109">
        <v>336816</v>
      </c>
      <c r="Z53" s="109">
        <v>1094652</v>
      </c>
      <c r="AA53" s="109">
        <v>336816</v>
      </c>
      <c r="AB53" s="109">
        <v>1094652</v>
      </c>
      <c r="AC53" s="109">
        <v>336816</v>
      </c>
      <c r="AD53" s="109">
        <v>1094652</v>
      </c>
      <c r="AE53" s="109">
        <v>336816</v>
      </c>
      <c r="AF53" s="109">
        <v>0</v>
      </c>
      <c r="AG53" s="109">
        <v>1094652</v>
      </c>
      <c r="AH53" s="109">
        <v>336816</v>
      </c>
      <c r="AI53" s="109">
        <v>1094652</v>
      </c>
      <c r="AJ53" s="109">
        <v>336816</v>
      </c>
      <c r="AK53" s="109">
        <v>1094652</v>
      </c>
      <c r="AL53" s="109">
        <v>336816</v>
      </c>
      <c r="AM53" s="109">
        <v>1094652</v>
      </c>
      <c r="AN53" s="109">
        <v>336816</v>
      </c>
      <c r="AO53" s="109">
        <v>1094652</v>
      </c>
      <c r="AP53" s="109">
        <v>336816</v>
      </c>
      <c r="AQ53" s="109">
        <v>1094652</v>
      </c>
      <c r="AR53" s="109">
        <v>336816</v>
      </c>
      <c r="AS53" s="109">
        <v>1094652</v>
      </c>
      <c r="AT53" s="109">
        <v>336816</v>
      </c>
      <c r="AU53" s="109">
        <v>1094652</v>
      </c>
      <c r="AV53" s="109">
        <v>336816</v>
      </c>
      <c r="AW53" s="109">
        <v>1094652</v>
      </c>
      <c r="AX53" s="109">
        <v>336816</v>
      </c>
      <c r="AY53" s="109">
        <v>1094652</v>
      </c>
      <c r="AZ53" s="99">
        <f>SUM($D$53:$AY$53)</f>
        <v>32250132</v>
      </c>
    </row>
    <row r="54" spans="1:52">
      <c r="A54" s="124"/>
      <c r="B54" s="139" t="s">
        <v>351</v>
      </c>
      <c r="C54" s="124"/>
      <c r="D54" s="124">
        <v>0</v>
      </c>
      <c r="E54" s="124">
        <v>0</v>
      </c>
      <c r="F54" s="124">
        <v>380087.49999999994</v>
      </c>
      <c r="G54" s="124">
        <v>0</v>
      </c>
      <c r="H54" s="124">
        <v>380087.49999999994</v>
      </c>
      <c r="I54" s="124">
        <v>0</v>
      </c>
      <c r="J54" s="124">
        <v>0</v>
      </c>
      <c r="K54" s="124">
        <v>0</v>
      </c>
      <c r="L54" s="124">
        <v>380087.49999999994</v>
      </c>
      <c r="M54" s="124">
        <v>0</v>
      </c>
      <c r="N54" s="124">
        <v>380087.49999999994</v>
      </c>
      <c r="O54" s="124">
        <v>0</v>
      </c>
      <c r="P54" s="124">
        <v>380087.49999999994</v>
      </c>
      <c r="Q54" s="124">
        <v>0</v>
      </c>
      <c r="R54" s="124">
        <v>380087.49999999994</v>
      </c>
      <c r="S54" s="124">
        <v>0</v>
      </c>
      <c r="T54" s="124">
        <v>0</v>
      </c>
      <c r="U54" s="124">
        <v>380087.49999999994</v>
      </c>
      <c r="V54" s="124">
        <v>0</v>
      </c>
      <c r="W54" s="124">
        <v>380087.49999999994</v>
      </c>
      <c r="X54" s="124">
        <v>0</v>
      </c>
      <c r="Y54" s="124">
        <v>380087.49999999994</v>
      </c>
      <c r="Z54" s="124">
        <v>0</v>
      </c>
      <c r="AA54" s="124">
        <v>380087.49999999994</v>
      </c>
      <c r="AB54" s="124">
        <v>0</v>
      </c>
      <c r="AC54" s="124">
        <v>380087.49999999994</v>
      </c>
      <c r="AD54" s="124">
        <v>0</v>
      </c>
      <c r="AE54" s="124">
        <v>380087.49999999994</v>
      </c>
      <c r="AF54" s="124">
        <v>0</v>
      </c>
      <c r="AG54" s="124">
        <v>0</v>
      </c>
      <c r="AH54" s="124">
        <v>380087.49999999994</v>
      </c>
      <c r="AI54" s="124">
        <v>0</v>
      </c>
      <c r="AJ54" s="124">
        <v>380087.49999999994</v>
      </c>
      <c r="AK54" s="124">
        <v>0</v>
      </c>
      <c r="AL54" s="124">
        <v>380087.49999999994</v>
      </c>
      <c r="AM54" s="124">
        <v>0</v>
      </c>
      <c r="AN54" s="124">
        <v>380087.49999999994</v>
      </c>
      <c r="AO54" s="124">
        <v>0</v>
      </c>
      <c r="AP54" s="124">
        <v>380087.49999999994</v>
      </c>
      <c r="AQ54" s="124">
        <v>0</v>
      </c>
      <c r="AR54" s="124">
        <v>380087.49999999994</v>
      </c>
      <c r="AS54" s="124">
        <v>0</v>
      </c>
      <c r="AT54" s="124">
        <v>380087.49999999994</v>
      </c>
      <c r="AU54" s="124">
        <v>0</v>
      </c>
      <c r="AV54" s="124">
        <v>380087.49999999994</v>
      </c>
      <c r="AW54" s="124">
        <v>0</v>
      </c>
      <c r="AX54" s="124">
        <v>380087.49999999994</v>
      </c>
      <c r="AY54" s="124">
        <v>0</v>
      </c>
      <c r="AZ54" s="99">
        <f>SUM($D$54:$AY$54)</f>
        <v>7981837.4999999991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2014-11-19T04:32:30Z</dcterms:modified>
</cp:coreProperties>
</file>